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3\38_【1.28〆】公営企業に係る経営分析表（令和2年度決算）の分析等について\04_市町村→県\29　渡嘉敷村○\"/>
    </mc:Choice>
  </mc:AlternateContent>
  <workbookProtection workbookAlgorithmName="SHA-512" workbookHashValue="azvUzgGV+9+wIPNlfQQZJjnZTvgW/k+V/iUZ4ywmsR92AH3xUVDzzs+hdss/RiTrtvguo9n4o8hcv1N2YJhOqQ==" workbookSaltValue="/ry+wFhhuwGGte65xnAr8w==" workbookSpinCount="100000" lockStructure="1"/>
  <bookViews>
    <workbookView xWindow="-120" yWindow="-120" windowWidth="29040" windowHeight="1584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B10" i="4" s="1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K86" i="4"/>
  <c r="J86" i="4"/>
  <c r="E86" i="4"/>
  <c r="BB10" i="4"/>
  <c r="AL10" i="4"/>
  <c r="AD10" i="4"/>
  <c r="P10" i="4"/>
  <c r="AT8" i="4"/>
  <c r="AD8" i="4"/>
  <c r="I8" i="4"/>
  <c r="B8" i="4"/>
</calcChain>
</file>

<file path=xl/sharedStrings.xml><?xml version="1.0" encoding="utf-8"?>
<sst xmlns="http://schemas.openxmlformats.org/spreadsheetml/2006/main" count="236" uniqueCount="121">
  <si>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</si>
  <si>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</si>
  <si>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</si>
  <si>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</si>
  <si>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</si>
  <si>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</si>
  <si>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</si>
  <si>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</si>
  <si>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</si>
  <si>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</si>
  <si>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</si>
  <si>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</si>
  <si>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</si>
  <si>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</si>
  <si>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</si>
  <si>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</si>
  <si>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</si>
  <si>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</si>
  <si>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</si>
  <si>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</si>
  <si>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</si>
  <si>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</si>
  <si>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</si>
  <si>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</si>
  <si>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</si>
  <si>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</si>
  <si>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</si>
  <si>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</si>
  <si>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</si>
  <si>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</si>
  <si>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</si>
  <si>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</si>
  <si>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</si>
  <si>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</si>
  <si>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</si>
  <si>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</si>
  <si>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</si>
  <si>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</si>
  <si>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</si>
  <si>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</si>
  <si>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</si>
  <si>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</si>
  <si>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</si>
  <si>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</si>
  <si>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</si>
  <si>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</si>
  <si>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</si>
  <si>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</si>
  <si>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</si>
  <si>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</si>
  <si>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</si>
  <si>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</si>
  <si>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</si>
  <si>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</si>
  <si>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</si>
  <si>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</si>
  <si>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</si>
  <si>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</si>
  <si>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</si>
  <si>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</si>
  <si>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</si>
  <si>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</si>
  <si>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</si>
  <si>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</si>
  <si>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</si>
  <si>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</si>
  <si>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</si>
  <si>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</si>
  <si>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</si>
  <si>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</si>
  <si>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</si>
  <si>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</si>
  <si>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</si>
  <si>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</si>
  <si>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</si>
  <si>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</si>
  <si>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</si>
  <si>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</si>
  <si>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</si>
  <si>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</si>
  <si>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</si>
  <si>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</si>
  <si>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</si>
  <si>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</si>
  <si>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</si>
  <si>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</si>
  <si>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</si>
  <si>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</si>
  <si>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</si>
  <si>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</si>
  <si>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</si>
  <si>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</si>
  <si>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</si>
  <si>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</si>
  <si>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</si>
  <si>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</si>
  <si>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</si>
  <si>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</si>
  <si>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渡嘉敷村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</si>
  <si>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</si>
  <si>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</si>
  <si>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</si>
  <si>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</si>
  <si>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</si>
  <si>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</si>
  <si>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</si>
  <si>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</si>
  <si>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</si>
  <si>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</si>
  <si>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</si>
  <si>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</si>
  <si>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</si>
  <si>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</si>
  <si>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</si>
  <si>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</si>
  <si>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</si>
  <si>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</si>
  <si>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</si>
  <si>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年度により数値の増減幅が大きく、経年の変化に対応することが求められると感じる。下水道事業が適切に執行できるよう経営の健全性・効率性も見直し、改善できるよう努める。</t>
    <phoneticPr fontId="4"/>
  </si>
  <si>
    <t>③.管渠改善率について、過去５年改善を行っておらず、現在改善工事等の予定はないが、今後状況に応じて適切な改善を図る。</t>
    <phoneticPr fontId="4"/>
  </si>
  <si>
    <t>①.収益的収支比率は当該指標は黒字経営で、ある程度本事業だけで費用を賄えていることが伺える。経費回収率の改善を徹底し、当該値の向上に努める。  
⑤.経費回収率は増加傾向ではあるがＲ２年度の下水道使用料減により経費回収率が低下。今後も使用料収入の確保及び適切な維持管理に努める。
⑥.汚水処理原価はH２８年度を除き、類似団体と近い数値を示しており、今後も経年の変化に適した事業推進に努める。　　
⑦.施設利用率は、平均値に比べ大きく下回る該当値となっているが、本村の場合、夏場の施設利用率が高く、冬場は夏場に比べ施設利用率が低くなる特質があるため、施設が遊休状態とも過大なスペックとも言えないと考える。
⑧.水洗化率は、毎年１００%を記録しており、汚水処理が適切に行われていることが見込める。今後も適切な汚水処理が行えるよう努める。</t>
    <rPh sb="81" eb="83">
      <t>ゾウカ</t>
    </rPh>
    <rPh sb="83" eb="85">
      <t>ケイコウ</t>
    </rPh>
    <rPh sb="92" eb="94">
      <t>ネンド</t>
    </rPh>
    <rPh sb="95" eb="98">
      <t>ゲスイドウ</t>
    </rPh>
    <rPh sb="98" eb="101">
      <t>シヨウリョウ</t>
    </rPh>
    <rPh sb="101" eb="102">
      <t>ゲン</t>
    </rPh>
    <rPh sb="105" eb="107">
      <t>ケイヒ</t>
    </rPh>
    <rPh sb="107" eb="109">
      <t>カイシュウ</t>
    </rPh>
    <rPh sb="109" eb="110">
      <t>リツ</t>
    </rPh>
    <rPh sb="111" eb="113">
      <t>テイカ</t>
    </rPh>
    <rPh sb="114" eb="116">
      <t>コンゴ</t>
    </rPh>
    <rPh sb="125" eb="126">
      <t>オヨ</t>
    </rPh>
    <rPh sb="127" eb="129">
      <t>テキセツ</t>
    </rPh>
    <rPh sb="130" eb="132">
      <t>イジ</t>
    </rPh>
    <rPh sb="132" eb="134">
      <t>カンリ</t>
    </rPh>
    <rPh sb="135" eb="136">
      <t>ツト</t>
    </rPh>
    <rPh sb="158" eb="160">
      <t>ルイジ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</si>
</sst>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C-4140-B149-4FA4EDBE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C-4140-B149-4FA4EDBE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21.78</c:v>
                </c:pt>
                <c:pt idx="1">
                  <c:v>20.89</c:v>
                </c:pt>
                <c:pt idx="2">
                  <c:v>20.89</c:v>
                </c:pt>
                <c:pt idx="3">
                  <c:v>20</c:v>
                </c:pt>
                <c:pt idx="4">
                  <c:v>16.22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2-4276-A6F5-38713CE8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2-4276-A6F5-38713CE8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7-4B08-BF66-1E6EA9F3A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7-4B08-BF66-1E6EA9F3A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130.07</c:v>
                </c:pt>
                <c:pt idx="1">
                  <c:v>137.79</c:v>
                </c:pt>
                <c:pt idx="2">
                  <c:v>195.6</c:v>
                </c:pt>
                <c:pt idx="3">
                  <c:v>124.28</c:v>
                </c:pt>
                <c:pt idx="4">
                  <c:v>168.12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D-4889-82D7-6921584D6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D-4889-82D7-6921584D6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3-4544-AA27-BB51396FC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3-4544-AA27-BB51396FC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6-4C95-82FF-3A012888B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C95-82FF-3A012888B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E-4FC4-A219-E6F7F7AD4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E-4FC4-A219-E6F7F7AD4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9-4E4B-8182-88DCEA836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9-4E4B-8182-88DCEA836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9-4851-B262-B0C1242B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B9-4851-B262-B0C1242B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40.479999999999997</c:v>
                </c:pt>
                <c:pt idx="1">
                  <c:v>69</c:v>
                </c:pt>
                <c:pt idx="2">
                  <c:v>85.95</c:v>
                </c:pt>
                <c:pt idx="3">
                  <c:v>82.59</c:v>
                </c:pt>
                <c:pt idx="4">
                  <c:v>69.400000000000006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9-4FD6-8925-BC726862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9-4FD6-8925-BC726862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435.03</c:v>
                </c:pt>
                <c:pt idx="1">
                  <c:v>261.51</c:v>
                </c:pt>
                <c:pt idx="2">
                  <c:v>206.63</c:v>
                </c:pt>
                <c:pt idx="3">
                  <c:v>222.96</c:v>
                </c:pt>
                <c:pt idx="4">
                  <c:v>245.06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0-4A49-B3E7-6B24221A5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70-4A49-B3E7-6B24221A5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13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沖縄県　渡嘉敷村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724</v>
      </c>
      <c r="AM8" s="51"/>
      <c r="AN8" s="51"/>
      <c r="AO8" s="51"/>
      <c r="AP8" s="51"/>
      <c r="AQ8" s="51"/>
      <c r="AR8" s="51"/>
      <c r="AS8" s="51"/>
      <c r="AT8" s="46">
        <f>データ!T6</f>
        <v>19.23</v>
      </c>
      <c r="AU8" s="46"/>
      <c r="AV8" s="46"/>
      <c r="AW8" s="46"/>
      <c r="AX8" s="46"/>
      <c r="AY8" s="46"/>
      <c r="AZ8" s="46"/>
      <c r="BA8" s="46"/>
      <c r="BB8" s="46">
        <f>データ!U6</f>
        <v>37.65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33.090000000000003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2797</v>
      </c>
      <c r="AE10" s="51"/>
      <c r="AF10" s="51"/>
      <c r="AG10" s="51"/>
      <c r="AH10" s="51"/>
      <c r="AI10" s="51"/>
      <c r="AJ10" s="51"/>
      <c r="AK10" s="2"/>
      <c r="AL10" s="51">
        <f>データ!V6</f>
        <v>230</v>
      </c>
      <c r="AM10" s="51"/>
      <c r="AN10" s="51"/>
      <c r="AO10" s="51"/>
      <c r="AP10" s="51"/>
      <c r="AQ10" s="51"/>
      <c r="AR10" s="51"/>
      <c r="AS10" s="51"/>
      <c r="AT10" s="46">
        <f>データ!W6</f>
        <v>0.14000000000000001</v>
      </c>
      <c r="AU10" s="46"/>
      <c r="AV10" s="46"/>
      <c r="AW10" s="46"/>
      <c r="AX10" s="46"/>
      <c r="AY10" s="46"/>
      <c r="AZ10" s="46"/>
      <c r="BA10" s="46"/>
      <c r="BB10" s="46">
        <f>データ!X6</f>
        <v>1642.86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PtMP9PU4X6jlRW0i9GrO2NDRjSwmY6K7jDFrzLw5ftwWPQWzcixPFOh0GH+4nMKk4JoFfVnJ+E1ucj8agQqXww==" saltValue="WtAmOHaidga8HR+JGSN9L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473537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沖縄県　渡嘉敷村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33.090000000000003</v>
      </c>
      <c r="Q6" s="34">
        <f t="shared" si="3"/>
        <v>100</v>
      </c>
      <c r="R6" s="34">
        <f t="shared" si="3"/>
        <v>2797</v>
      </c>
      <c r="S6" s="34">
        <f t="shared" si="3"/>
        <v>724</v>
      </c>
      <c r="T6" s="34">
        <f t="shared" si="3"/>
        <v>19.23</v>
      </c>
      <c r="U6" s="34">
        <f t="shared" si="3"/>
        <v>37.65</v>
      </c>
      <c r="V6" s="34">
        <f t="shared" si="3"/>
        <v>230</v>
      </c>
      <c r="W6" s="34">
        <f t="shared" si="3"/>
        <v>0.14000000000000001</v>
      </c>
      <c r="X6" s="34">
        <f t="shared" si="3"/>
        <v>1642.86</v>
      </c>
      <c r="Y6" s="35">
        <f>IF(Y7="",NA(),Y7)</f>
        <v>130.07</v>
      </c>
      <c r="Z6" s="35">
        <f t="shared" ref="Z6:AH6" si="4">IF(Z7="",NA(),Z7)</f>
        <v>137.79</v>
      </c>
      <c r="AA6" s="35">
        <f t="shared" si="4"/>
        <v>195.6</v>
      </c>
      <c r="AB6" s="35">
        <f t="shared" si="4"/>
        <v>124.28</v>
      </c>
      <c r="AC6" s="35">
        <f t="shared" si="4"/>
        <v>168.12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40.479999999999997</v>
      </c>
      <c r="BR6" s="35">
        <f t="shared" ref="BR6:BZ6" si="8">IF(BR7="",NA(),BR7)</f>
        <v>69</v>
      </c>
      <c r="BS6" s="35">
        <f t="shared" si="8"/>
        <v>85.95</v>
      </c>
      <c r="BT6" s="35">
        <f t="shared" si="8"/>
        <v>82.59</v>
      </c>
      <c r="BU6" s="35">
        <f t="shared" si="8"/>
        <v>69.400000000000006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435.03</v>
      </c>
      <c r="CC6" s="35">
        <f t="shared" ref="CC6:CK6" si="9">IF(CC7="",NA(),CC7)</f>
        <v>261.51</v>
      </c>
      <c r="CD6" s="35">
        <f t="shared" si="9"/>
        <v>206.63</v>
      </c>
      <c r="CE6" s="35">
        <f t="shared" si="9"/>
        <v>222.96</v>
      </c>
      <c r="CF6" s="35">
        <f t="shared" si="9"/>
        <v>245.06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21.78</v>
      </c>
      <c r="CN6" s="35">
        <f t="shared" ref="CN6:CV6" si="10">IF(CN7="",NA(),CN7)</f>
        <v>20.89</v>
      </c>
      <c r="CO6" s="35">
        <f t="shared" si="10"/>
        <v>20.89</v>
      </c>
      <c r="CP6" s="35">
        <f t="shared" si="10"/>
        <v>20</v>
      </c>
      <c r="CQ6" s="35">
        <f t="shared" si="10"/>
        <v>16.22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473537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33.090000000000003</v>
      </c>
      <c r="Q7" s="38">
        <v>100</v>
      </c>
      <c r="R7" s="38">
        <v>2797</v>
      </c>
      <c r="S7" s="38">
        <v>724</v>
      </c>
      <c r="T7" s="38">
        <v>19.23</v>
      </c>
      <c r="U7" s="38">
        <v>37.65</v>
      </c>
      <c r="V7" s="38">
        <v>230</v>
      </c>
      <c r="W7" s="38">
        <v>0.14000000000000001</v>
      </c>
      <c r="X7" s="38">
        <v>1642.86</v>
      </c>
      <c r="Y7" s="38">
        <v>130.07</v>
      </c>
      <c r="Z7" s="38">
        <v>137.79</v>
      </c>
      <c r="AA7" s="38">
        <v>195.6</v>
      </c>
      <c r="AB7" s="38">
        <v>124.28</v>
      </c>
      <c r="AC7" s="38">
        <v>168.12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40.479999999999997</v>
      </c>
      <c r="BR7" s="38">
        <v>69</v>
      </c>
      <c r="BS7" s="38">
        <v>85.95</v>
      </c>
      <c r="BT7" s="38">
        <v>82.59</v>
      </c>
      <c r="BU7" s="38">
        <v>69.400000000000006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435.03</v>
      </c>
      <c r="CC7" s="38">
        <v>261.51</v>
      </c>
      <c r="CD7" s="38">
        <v>206.63</v>
      </c>
      <c r="CE7" s="38">
        <v>222.96</v>
      </c>
      <c r="CF7" s="38">
        <v>245.06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21.78</v>
      </c>
      <c r="CN7" s="38">
        <v>20.89</v>
      </c>
      <c r="CO7" s="38">
        <v>20.89</v>
      </c>
      <c r="CP7" s="38">
        <v>20</v>
      </c>
      <c r="CQ7" s="38">
        <v>16.22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-</cp:lastModifiedBy>
  <cp:lastPrinted>2022-01-13T04:32:16Z</cp:lastPrinted>
  <dcterms:created xsi:type="dcterms:W3CDTF">2021-12-03T07:53:18Z</dcterms:created>
  <dcterms:modified xsi:type="dcterms:W3CDTF">2022-01-28T02:53:34Z</dcterms:modified>
  <cp:category/>
</cp:coreProperties>
</file>