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3\38_【1.28〆】公営企業に係る経営分析表（令和2年度決算）の分析等について\04_市町村→県\29　渡嘉敷村○\"/>
    </mc:Choice>
  </mc:AlternateContent>
  <workbookProtection workbookAlgorithmName="SHA-512" workbookHashValue="rPRMDNl7ZbnRa6o+alVNkKLDwKGPWZ9T33Dt6VKqiVdE3+QueHJ3M10fs/xfTQUZ23jLth7rKZ6f6UV+/088jQ==" workbookSaltValue="OvFXO3WC8tadAxp9D3bz9Q==" workbookSpinCount="100000" lockStructure="1"/>
  <bookViews>
    <workbookView xWindow="-120" yWindow="-120" windowWidth="29040" windowHeight="1584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Q6" i="5"/>
  <c r="P6" i="5"/>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H85" i="4"/>
  <c r="BB10" i="4"/>
  <c r="W10" i="4"/>
  <c r="P10" i="4"/>
  <c r="BB8" i="4"/>
  <c r="AL8" i="4"/>
  <c r="W8" i="4"/>
  <c r="P8" i="4"/>
  <c r="I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<sst xmlns="http://schemas.openxmlformats.org/spreadsheetml/2006/main" count="233" uniqueCount="117">
  <si>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</si>
  <si>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</si>
  <si>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</si>
  <si>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</si>
  <si>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</si>
  <si>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</si>
  <si>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</si>
  <si>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</si>
  <si>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</si>
  <si>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</si>
  <si>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</si>
  <si>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</si>
  <si>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</si>
  <si>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</si>
  <si>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</si>
  <si>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</si>
  <si>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</si>
  <si>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</si>
  <si>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</si>
  <si>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</si>
  <si>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</si>
  <si>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</si>
  <si>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</si>
  <si>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</si>
  <si>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</si>
  <si>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</si>
  <si>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</si>
  <si>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</si>
  <si>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</si>
  <si>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</si>
  <si>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</si>
  <si>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</si>
  <si>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</si>
  <si>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</si>
  <si>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</si>
  <si>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</si>
  <si>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</si>
  <si>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</si>
  <si>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</si>
  <si>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</si>
  <si>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</si>
  <si>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</si>
  <si>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</si>
  <si>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</si>
  <si>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</si>
  <si>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</si>
  <si>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</si>
  <si>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</si>
  <si>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</si>
  <si>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</si>
  <si>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</si>
  <si>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</si>
  <si>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</si>
  <si>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</si>
  <si>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</si>
  <si>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</si>
  <si>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</si>
  <si>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</si>
  <si>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</si>
  <si>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</si>
  <si>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</si>
  <si>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</si>
  <si>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</si>
  <si>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</si>
  <si>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</si>
  <si>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</si>
  <si>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</si>
  <si>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</si>
  <si>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</si>
  <si>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</si>
  <si>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</si>
  <si>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</si>
  <si>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</si>
  <si>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</si>
  <si>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</si>
  <si>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</si>
  <si>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</si>
  <si>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</si>
  <si>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</si>
  <si>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</si>
  <si>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</si>
  <si>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</si>
  <si>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</si>
  <si>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</si>
  <si>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</si>
  <si>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</si>
  <si>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</si>
  <si>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</si>
  <si>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</si>
  <si>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</si>
  <si>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</si>
  <si>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</si>
  <si>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</si>
  <si>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</si>
  <si>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</si>
  <si>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渡嘉敷村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</si>
  <si>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</si>
  <si>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</si>
  <si>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</si>
  <si>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</si>
  <si>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</si>
  <si>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</si>
  <si>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</si>
  <si>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</si>
  <si>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</si>
  <si>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</si>
  <si>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</si>
  <si>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</si>
  <si>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</si>
  <si>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</si>
  <si>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</si>
  <si>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</si>
  <si>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</si>
  <si>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</si>
  <si>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昨年同様、管路更新率について集落内ではＨ１５年度更新がほとんどであり耐震化を行っておらず、集落外ではＨ９以前に布設されており既に２０年以上が経過している為、耐震化促進に向け今後管路布設工事を予定している。</t>
    <rPh sb="0" eb="2">
      <t>サクネン</t>
    </rPh>
    <rPh sb="2" eb="4">
      <t>ドウヨウ</t>
    </rPh>
    <phoneticPr fontId="4"/>
  </si>
  <si>
    <t>昨年同様、経営状態は良いとは言えないが、近年改善されている箇所も見受けられるため今後も経営改善に向け取り組んでいく。Ｒ６年度に沖縄本島周辺離島水道広域化による県企業局からの受水や法適適用化に向けて取り組む必要がある事から同時に経営健全化を推進していく。</t>
    <rPh sb="0" eb="2">
      <t>サクネン</t>
    </rPh>
    <rPh sb="2" eb="4">
      <t>ドウヨウ</t>
    </rPh>
    <rPh sb="20" eb="22">
      <t>キンネン</t>
    </rPh>
    <rPh sb="40" eb="42">
      <t>コンゴ</t>
    </rPh>
    <rPh sb="43" eb="45">
      <t>ケイエイ</t>
    </rPh>
    <rPh sb="45" eb="47">
      <t>カイゼン</t>
    </rPh>
    <rPh sb="48" eb="49">
      <t>ム</t>
    </rPh>
    <rPh sb="50" eb="51">
      <t>ト</t>
    </rPh>
    <rPh sb="52" eb="53">
      <t>ク</t>
    </rPh>
    <rPh sb="79" eb="80">
      <t>ケン</t>
    </rPh>
    <rPh sb="80" eb="82">
      <t>キギョウ</t>
    </rPh>
    <rPh sb="82" eb="83">
      <t>キョク</t>
    </rPh>
    <rPh sb="86" eb="88">
      <t>ジュスイ</t>
    </rPh>
    <rPh sb="95" eb="96">
      <t>ムカイ</t>
    </rPh>
    <phoneticPr fontId="4"/>
  </si>
  <si>
    <t>①収益的収支比率についてはＲ２年度にて類似団体平均値を僅かながら上回った事から今後も経営改善に向けた取組を継続していく。　　　　　　　　　　　　　　　　　　　　　　　　　　　　　　④企業債残高対給水収益比率については企業債残高が減少傾向だが、管路更新や法適用化によって企業債が今後増加していく為、経営改善を適切に行っていく。　
⑤料金回収率については増加傾向ではあるが、単年度ではまだ低く給水に係るコストが高い事が要因と考えられる為費用抑制を継続していく。　　　　　　　　　　　　　　　　　　　⑥給水原価については減少傾向ではあるが、類似団体平均値より高い数値となっている為、施設維持管理等適切に行っていく。　　　　　　　　　　　　　　　　　　　　　⑦施設利用率については増加傾向にある為、施設の能力を有効に活用できていると判断できる事から今後も継続する。　　　　　　　　　　　　　　　　　　　　　　　　　　　　　　⑧有収率については漏水等の原因究明し、管路更新等対策を講じていく。</t>
    <rPh sb="15" eb="17">
      <t>ネンド</t>
    </rPh>
    <rPh sb="19" eb="21">
      <t>ルイジ</t>
    </rPh>
    <rPh sb="27" eb="28">
      <t>ワズ</t>
    </rPh>
    <rPh sb="32" eb="34">
      <t>ウワマワ</t>
    </rPh>
    <rPh sb="36" eb="37">
      <t>コト</t>
    </rPh>
    <rPh sb="39" eb="41">
      <t>コンゴ</t>
    </rPh>
    <rPh sb="53" eb="55">
      <t>ケイゾク</t>
    </rPh>
    <rPh sb="108" eb="110">
      <t>キギョウ</t>
    </rPh>
    <rPh sb="110" eb="111">
      <t>サイ</t>
    </rPh>
    <rPh sb="111" eb="113">
      <t>ザンダカ</t>
    </rPh>
    <rPh sb="114" eb="116">
      <t>ゲンショウ</t>
    </rPh>
    <rPh sb="116" eb="118">
      <t>ケイコウ</t>
    </rPh>
    <rPh sb="121" eb="123">
      <t>カンロ</t>
    </rPh>
    <rPh sb="123" eb="125">
      <t>コウシン</t>
    </rPh>
    <rPh sb="126" eb="127">
      <t>ホウ</t>
    </rPh>
    <rPh sb="127" eb="129">
      <t>テキヨウ</t>
    </rPh>
    <rPh sb="129" eb="130">
      <t>カ</t>
    </rPh>
    <rPh sb="134" eb="136">
      <t>キギョウ</t>
    </rPh>
    <rPh sb="136" eb="137">
      <t>サイ</t>
    </rPh>
    <rPh sb="138" eb="140">
      <t>コンゴ</t>
    </rPh>
    <rPh sb="140" eb="142">
      <t>ゾウカ</t>
    </rPh>
    <rPh sb="146" eb="147">
      <t>タメ</t>
    </rPh>
    <rPh sb="148" eb="150">
      <t>ケイエイ</t>
    </rPh>
    <rPh sb="150" eb="152">
      <t>カイゼン</t>
    </rPh>
    <rPh sb="257" eb="259">
      <t>ゲンショウ</t>
    </rPh>
    <rPh sb="259" eb="261">
      <t>ケイコウ</t>
    </rPh>
    <rPh sb="267" eb="269">
      <t>ルイジ</t>
    </rPh>
    <rPh sb="286" eb="287">
      <t>タメ</t>
    </rPh>
    <rPh sb="288" eb="290">
      <t>シセツ</t>
    </rPh>
    <rPh sb="290" eb="292">
      <t>イジ</t>
    </rPh>
    <rPh sb="292" eb="294">
      <t>カンリ</t>
    </rPh>
    <rPh sb="294" eb="295">
      <t>トウ</t>
    </rPh>
    <rPh sb="295" eb="297">
      <t>テキセツ</t>
    </rPh>
    <rPh sb="298" eb="299">
      <t>オコナ</t>
    </rPh>
    <rPh sb="326" eb="328">
      <t>シセツ</t>
    </rPh>
    <rPh sb="328" eb="330">
      <t>リヨウ</t>
    </rPh>
    <rPh sb="330" eb="331">
      <t>リツ</t>
    </rPh>
    <rPh sb="336" eb="338">
      <t>ゾウカ</t>
    </rPh>
    <rPh sb="338" eb="340">
      <t>ケイコウ</t>
    </rPh>
    <rPh sb="343" eb="344">
      <t>タメ</t>
    </rPh>
    <rPh sb="345" eb="347">
      <t>シセツ</t>
    </rPh>
    <rPh sb="348" eb="350">
      <t>ノウリョク</t>
    </rPh>
    <rPh sb="351" eb="353">
      <t>ユウコウ</t>
    </rPh>
    <rPh sb="354" eb="356">
      <t>カツヨウ</t>
    </rPh>
    <rPh sb="362" eb="364">
      <t>ハンダン</t>
    </rPh>
    <rPh sb="367" eb="368">
      <t>コト</t>
    </rPh>
    <rPh sb="370" eb="372">
      <t>コンゴ</t>
    </rPh>
    <rPh sb="373" eb="375">
      <t>ケイゾク</t>
    </rPh>
    <rPh sb="417" eb="419">
      <t>ロウスイ</t>
    </rPh>
    <rPh sb="419" eb="420">
      <t>トウ</t>
    </rPh>
    <rPh sb="421" eb="423">
      <t>ゲンイン</t>
    </rPh>
    <rPh sb="423" eb="425">
      <t>キュウメイ</t>
    </rPh>
    <rPh sb="427" eb="429">
      <t>カンロ</t>
    </rPh>
    <rPh sb="429" eb="431">
      <t>コウシン</t>
    </rPh>
    <rPh sb="431" eb="432">
      <t>トウ</t>
    </rPh>
    <rPh sb="432" eb="434">
      <t>タイサク</t>
    </rPh>
    <rPh sb="435" eb="436">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</si>
</sst>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60-4405-A421-21C6EC50B8E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6860-4405-A421-21C6EC50B8E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49.8</c:v>
                </c:pt>
                <c:pt idx="1">
                  <c:v>53.09</c:v>
                </c:pt>
                <c:pt idx="2">
                  <c:v>52.1</c:v>
                </c:pt>
                <c:pt idx="3">
                  <c:v>49.56</c:v>
                </c:pt>
                <c:pt idx="4">
                  <c:v>50.87</c:v>
                </c:pt>
              </c:numCache>
            </c:numRef>
          </c:val>
          <c:extLst>
            <c:ext xmlns:c16="http://schemas.microsoft.com/office/drawing/2014/chart" uri="{C3380CC4-5D6E-409C-BE32-E72D297353CC}">
              <c16:uniqueId val="{00000000-5931-4236-8CF9-F0F3672F4A1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5931-4236-8CF9-F0F3672F4A1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87.83</c:v>
                </c:pt>
                <c:pt idx="1">
                  <c:v>82.47</c:v>
                </c:pt>
                <c:pt idx="2">
                  <c:v>79.91</c:v>
                </c:pt>
                <c:pt idx="3">
                  <c:v>79.5</c:v>
                </c:pt>
                <c:pt idx="4">
                  <c:v>68.81</c:v>
                </c:pt>
              </c:numCache>
            </c:numRef>
          </c:val>
          <c:extLst>
            <c:ext xmlns:c16="http://schemas.microsoft.com/office/drawing/2014/chart" uri="{C3380CC4-5D6E-409C-BE32-E72D297353CC}">
              <c16:uniqueId val="{00000000-0E2B-40D3-BCF4-DF7DFF32F2B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0E2B-40D3-BCF4-DF7DFF32F2B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57.63</c:v>
                </c:pt>
                <c:pt idx="1">
                  <c:v>62.83</c:v>
                </c:pt>
                <c:pt idx="2">
                  <c:v>66.319999999999993</c:v>
                </c:pt>
                <c:pt idx="3">
                  <c:v>72.27</c:v>
                </c:pt>
                <c:pt idx="4">
                  <c:v>77.36</c:v>
                </c:pt>
              </c:numCache>
            </c:numRef>
          </c:val>
          <c:extLst>
            <c:ext xmlns:c16="http://schemas.microsoft.com/office/drawing/2014/chart" uri="{C3380CC4-5D6E-409C-BE32-E72D297353CC}">
              <c16:uniqueId val="{00000000-52D3-4C2A-B766-15522331078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52D3-4C2A-B766-15522331078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4D-4621-A5A9-42D774486CF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4D-4621-A5A9-42D774486CF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A7-4D28-B2EE-5479FBFD1F1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A7-4D28-B2EE-5479FBFD1F1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D5-4C35-BEF5-F2075982CAB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D5-4C35-BEF5-F2075982CAB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E2-4F10-B11C-D4D7BD98B13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E2-4F10-B11C-D4D7BD98B13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1159.1099999999999</c:v>
                </c:pt>
                <c:pt idx="1">
                  <c:v>1054.8499999999999</c:v>
                </c:pt>
                <c:pt idx="2">
                  <c:v>1017.38</c:v>
                </c:pt>
                <c:pt idx="3">
                  <c:v>841.59</c:v>
                </c:pt>
                <c:pt idx="4">
                  <c:v>985.02</c:v>
                </c:pt>
              </c:numCache>
            </c:numRef>
          </c:val>
          <c:extLst>
            <c:ext xmlns:c16="http://schemas.microsoft.com/office/drawing/2014/chart" uri="{C3380CC4-5D6E-409C-BE32-E72D297353CC}">
              <c16:uniqueId val="{00000000-8424-4663-BB03-19F0D607C39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8424-4663-BB03-19F0D607C39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32.56</c:v>
                </c:pt>
                <c:pt idx="1">
                  <c:v>36.96</c:v>
                </c:pt>
                <c:pt idx="2">
                  <c:v>38.29</c:v>
                </c:pt>
                <c:pt idx="3">
                  <c:v>38.479999999999997</c:v>
                </c:pt>
                <c:pt idx="4">
                  <c:v>39.44</c:v>
                </c:pt>
              </c:numCache>
            </c:numRef>
          </c:val>
          <c:extLst>
            <c:ext xmlns:c16="http://schemas.microsoft.com/office/drawing/2014/chart" uri="{C3380CC4-5D6E-409C-BE32-E72D297353CC}">
              <c16:uniqueId val="{00000000-D6EA-4855-8A8F-7C2E75F1366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D6EA-4855-8A8F-7C2E75F1366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762.04</c:v>
                </c:pt>
                <c:pt idx="1">
                  <c:v>675.99</c:v>
                </c:pt>
                <c:pt idx="2">
                  <c:v>656.19</c:v>
                </c:pt>
                <c:pt idx="3">
                  <c:v>669.81</c:v>
                </c:pt>
                <c:pt idx="4">
                  <c:v>668.05</c:v>
                </c:pt>
              </c:numCache>
            </c:numRef>
          </c:val>
          <c:extLst>
            <c:ext xmlns:c16="http://schemas.microsoft.com/office/drawing/2014/chart" uri="{C3380CC4-5D6E-409C-BE32-E72D297353CC}">
              <c16:uniqueId val="{00000000-77AF-4ACE-AFB7-EE1A049D1C9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77AF-4ACE-AFB7-EE1A049D1C9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渡嘉敷村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724</v>
      </c>
      <c r="AM8" s="67"/>
      <c r="AN8" s="67"/>
      <c r="AO8" s="67"/>
      <c r="AP8" s="67"/>
      <c r="AQ8" s="67"/>
      <c r="AR8" s="67"/>
      <c r="AS8" s="67"/>
      <c r="AT8" s="66">
        <f>データ!$S$6</f>
        <v>19.23</v>
      </c>
      <c r="AU8" s="66"/>
      <c r="AV8" s="66"/>
      <c r="AW8" s="66"/>
      <c r="AX8" s="66"/>
      <c r="AY8" s="66"/>
      <c r="AZ8" s="66"/>
      <c r="BA8" s="66"/>
      <c r="BB8" s="66">
        <f>データ!$T$6</f>
        <v>37.65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99.86</v>
      </c>
      <c r="Q10" s="66"/>
      <c r="R10" s="66"/>
      <c r="S10" s="66"/>
      <c r="T10" s="66"/>
      <c r="U10" s="66"/>
      <c r="V10" s="66"/>
      <c r="W10" s="67">
        <f>データ!$Q$6</f>
        <v>4002</v>
      </c>
      <c r="X10" s="67"/>
      <c r="Y10" s="67"/>
      <c r="Z10" s="67"/>
      <c r="AA10" s="67"/>
      <c r="AB10" s="67"/>
      <c r="AC10" s="67"/>
      <c r="AD10" s="2"/>
      <c r="AE10" s="2"/>
      <c r="AF10" s="2"/>
      <c r="AG10" s="2"/>
      <c r="AH10" s="2"/>
      <c r="AI10" s="2"/>
      <c r="AJ10" s="2"/>
      <c r="AK10" s="2"/>
      <c r="AL10" s="67">
        <f>データ!$U$6</f>
        <v>701</v>
      </c>
      <c r="AM10" s="67"/>
      <c r="AN10" s="67"/>
      <c r="AO10" s="67"/>
      <c r="AP10" s="67"/>
      <c r="AQ10" s="67"/>
      <c r="AR10" s="67"/>
      <c r="AS10" s="67"/>
      <c r="AT10" s="66">
        <f>データ!$V$6</f>
        <v>0.4</v>
      </c>
      <c r="AU10" s="66"/>
      <c r="AV10" s="66"/>
      <c r="AW10" s="66"/>
      <c r="AX10" s="66"/>
      <c r="AY10" s="66"/>
      <c r="AZ10" s="66"/>
      <c r="BA10" s="66"/>
      <c r="BB10" s="66">
        <f>データ!$W$6</f>
        <v>1752.5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x0ADciyXTsR4JFWugz3P56F1+VydyBVtpuxwA/7WFkFXg668qT32Kp4/2Su2/i2KfIyytnIOkzUs80U8rjmpSg==" saltValue="elZokie6ufANEQ74J2G1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473537</v>
      </c>
      <c r="D6" s="34">
        <f t="shared" si="3"/>
        <v>47</v>
      </c>
      <c r="E6" s="34">
        <f t="shared" si="3"/>
        <v>1</v>
      </c>
      <c r="F6" s="34">
        <f t="shared" si="3"/>
        <v>0</v>
      </c>
      <c r="G6" s="34">
        <f t="shared" si="3"/>
        <v>0</v>
      </c>
      <c r="H6" s="34" t="str">
        <f t="shared" si="3"/>
        <v>沖縄県　渡嘉敷村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99.86</v>
      </c>
      <c r="Q6" s="35">
        <f t="shared" si="3"/>
        <v>4002</v>
      </c>
      <c r="R6" s="35">
        <f t="shared" si="3"/>
        <v>724</v>
      </c>
      <c r="S6" s="35">
        <f t="shared" si="3"/>
        <v>19.23</v>
      </c>
      <c r="T6" s="35">
        <f t="shared" si="3"/>
        <v>37.65</v>
      </c>
      <c r="U6" s="35">
        <f t="shared" si="3"/>
        <v>701</v>
      </c>
      <c r="V6" s="35">
        <f t="shared" si="3"/>
        <v>0.4</v>
      </c>
      <c r="W6" s="35">
        <f t="shared" si="3"/>
        <v>1752.5</v>
      </c>
      <c r="X6" s="36">
        <f>IF(X7="",NA(),X7)</f>
        <v>57.63</v>
      </c>
      <c r="Y6" s="36">
        <f t="shared" ref="Y6:AG6" si="4">IF(Y7="",NA(),Y7)</f>
        <v>62.83</v>
      </c>
      <c r="Z6" s="36">
        <f t="shared" si="4"/>
        <v>66.319999999999993</v>
      </c>
      <c r="AA6" s="36">
        <f t="shared" si="4"/>
        <v>72.27</v>
      </c>
      <c r="AB6" s="36">
        <f t="shared" si="4"/>
        <v>77.36</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1159.1099999999999</v>
      </c>
      <c r="BF6" s="36">
        <f t="shared" ref="BF6:BN6" si="7">IF(BF7="",NA(),BF7)</f>
        <v>1054.8499999999999</v>
      </c>
      <c r="BG6" s="36">
        <f t="shared" si="7"/>
        <v>1017.38</v>
      </c>
      <c r="BH6" s="36">
        <f t="shared" si="7"/>
        <v>841.59</v>
      </c>
      <c r="BI6" s="36">
        <f t="shared" si="7"/>
        <v>985.02</v>
      </c>
      <c r="BJ6" s="36">
        <f t="shared" si="7"/>
        <v>1595.62</v>
      </c>
      <c r="BK6" s="36">
        <f t="shared" si="7"/>
        <v>1302.33</v>
      </c>
      <c r="BL6" s="36">
        <f t="shared" si="7"/>
        <v>1274.21</v>
      </c>
      <c r="BM6" s="36">
        <f t="shared" si="7"/>
        <v>1183.92</v>
      </c>
      <c r="BN6" s="36">
        <f t="shared" si="7"/>
        <v>1128.72</v>
      </c>
      <c r="BO6" s="35" t="str">
        <f>IF(BO7="","",IF(BO7="-","【-】","【"&amp;SUBSTITUTE(TEXT(BO7,"#,##0.00"),"-","△")&amp;"】"))</f>
        <v>【949.15】</v>
      </c>
      <c r="BP6" s="36">
        <f>IF(BP7="",NA(),BP7)</f>
        <v>32.56</v>
      </c>
      <c r="BQ6" s="36">
        <f t="shared" ref="BQ6:BY6" si="8">IF(BQ7="",NA(),BQ7)</f>
        <v>36.96</v>
      </c>
      <c r="BR6" s="36">
        <f t="shared" si="8"/>
        <v>38.29</v>
      </c>
      <c r="BS6" s="36">
        <f t="shared" si="8"/>
        <v>38.479999999999997</v>
      </c>
      <c r="BT6" s="36">
        <f t="shared" si="8"/>
        <v>39.44</v>
      </c>
      <c r="BU6" s="36">
        <f t="shared" si="8"/>
        <v>37.92</v>
      </c>
      <c r="BV6" s="36">
        <f t="shared" si="8"/>
        <v>40.89</v>
      </c>
      <c r="BW6" s="36">
        <f t="shared" si="8"/>
        <v>41.25</v>
      </c>
      <c r="BX6" s="36">
        <f t="shared" si="8"/>
        <v>42.5</v>
      </c>
      <c r="BY6" s="36">
        <f t="shared" si="8"/>
        <v>41.84</v>
      </c>
      <c r="BZ6" s="35" t="str">
        <f>IF(BZ7="","",IF(BZ7="-","【-】","【"&amp;SUBSTITUTE(TEXT(BZ7,"#,##0.00"),"-","△")&amp;"】"))</f>
        <v>【55.87】</v>
      </c>
      <c r="CA6" s="36">
        <f>IF(CA7="",NA(),CA7)</f>
        <v>762.04</v>
      </c>
      <c r="CB6" s="36">
        <f t="shared" ref="CB6:CJ6" si="9">IF(CB7="",NA(),CB7)</f>
        <v>675.99</v>
      </c>
      <c r="CC6" s="36">
        <f t="shared" si="9"/>
        <v>656.19</v>
      </c>
      <c r="CD6" s="36">
        <f t="shared" si="9"/>
        <v>669.81</v>
      </c>
      <c r="CE6" s="36">
        <f t="shared" si="9"/>
        <v>668.05</v>
      </c>
      <c r="CF6" s="36">
        <f t="shared" si="9"/>
        <v>423.18</v>
      </c>
      <c r="CG6" s="36">
        <f t="shared" si="9"/>
        <v>383.2</v>
      </c>
      <c r="CH6" s="36">
        <f t="shared" si="9"/>
        <v>383.25</v>
      </c>
      <c r="CI6" s="36">
        <f t="shared" si="9"/>
        <v>377.72</v>
      </c>
      <c r="CJ6" s="36">
        <f t="shared" si="9"/>
        <v>390.47</v>
      </c>
      <c r="CK6" s="35" t="str">
        <f>IF(CK7="","",IF(CK7="-","【-】","【"&amp;SUBSTITUTE(TEXT(CK7,"#,##0.00"),"-","△")&amp;"】"))</f>
        <v>【288.19】</v>
      </c>
      <c r="CL6" s="36">
        <f>IF(CL7="",NA(),CL7)</f>
        <v>49.8</v>
      </c>
      <c r="CM6" s="36">
        <f t="shared" ref="CM6:CU6" si="10">IF(CM7="",NA(),CM7)</f>
        <v>53.09</v>
      </c>
      <c r="CN6" s="36">
        <f t="shared" si="10"/>
        <v>52.1</v>
      </c>
      <c r="CO6" s="36">
        <f t="shared" si="10"/>
        <v>49.56</v>
      </c>
      <c r="CP6" s="36">
        <f t="shared" si="10"/>
        <v>50.87</v>
      </c>
      <c r="CQ6" s="36">
        <f t="shared" si="10"/>
        <v>46.9</v>
      </c>
      <c r="CR6" s="36">
        <f t="shared" si="10"/>
        <v>47.95</v>
      </c>
      <c r="CS6" s="36">
        <f t="shared" si="10"/>
        <v>48.26</v>
      </c>
      <c r="CT6" s="36">
        <f t="shared" si="10"/>
        <v>48.01</v>
      </c>
      <c r="CU6" s="36">
        <f t="shared" si="10"/>
        <v>49.08</v>
      </c>
      <c r="CV6" s="35" t="str">
        <f>IF(CV7="","",IF(CV7="-","【-】","【"&amp;SUBSTITUTE(TEXT(CV7,"#,##0.00"),"-","△")&amp;"】"))</f>
        <v>【56.31】</v>
      </c>
      <c r="CW6" s="36">
        <f>IF(CW7="",NA(),CW7)</f>
        <v>87.83</v>
      </c>
      <c r="CX6" s="36">
        <f t="shared" ref="CX6:DF6" si="11">IF(CX7="",NA(),CX7)</f>
        <v>82.47</v>
      </c>
      <c r="CY6" s="36">
        <f t="shared" si="11"/>
        <v>79.91</v>
      </c>
      <c r="CZ6" s="36">
        <f t="shared" si="11"/>
        <v>79.5</v>
      </c>
      <c r="DA6" s="36">
        <f t="shared" si="11"/>
        <v>68.81</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473537</v>
      </c>
      <c r="D7" s="38">
        <v>47</v>
      </c>
      <c r="E7" s="38">
        <v>1</v>
      </c>
      <c r="F7" s="38">
        <v>0</v>
      </c>
      <c r="G7" s="38">
        <v>0</v>
      </c>
      <c r="H7" s="38" t="s">
        <v>95</v>
      </c>
      <c r="I7" s="38" t="s">
        <v>96</v>
      </c>
      <c r="J7" s="38" t="s">
        <v>97</v>
      </c>
      <c r="K7" s="38" t="s">
        <v>98</v>
      </c>
      <c r="L7" s="38" t="s">
        <v>99</v>
      </c>
      <c r="M7" s="38" t="s">
        <v>100</v>
      </c>
      <c r="N7" s="39" t="s">
        <v>101</v>
      </c>
      <c r="O7" s="39" t="s">
        <v>102</v>
      </c>
      <c r="P7" s="39">
        <v>99.86</v>
      </c>
      <c r="Q7" s="39">
        <v>4002</v>
      </c>
      <c r="R7" s="39">
        <v>724</v>
      </c>
      <c r="S7" s="39">
        <v>19.23</v>
      </c>
      <c r="T7" s="39">
        <v>37.65</v>
      </c>
      <c r="U7" s="39">
        <v>701</v>
      </c>
      <c r="V7" s="39">
        <v>0.4</v>
      </c>
      <c r="W7" s="39">
        <v>1752.5</v>
      </c>
      <c r="X7" s="39">
        <v>57.63</v>
      </c>
      <c r="Y7" s="39">
        <v>62.83</v>
      </c>
      <c r="Z7" s="39">
        <v>66.319999999999993</v>
      </c>
      <c r="AA7" s="39">
        <v>72.27</v>
      </c>
      <c r="AB7" s="39">
        <v>77.36</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1159.1099999999999</v>
      </c>
      <c r="BF7" s="39">
        <v>1054.8499999999999</v>
      </c>
      <c r="BG7" s="39">
        <v>1017.38</v>
      </c>
      <c r="BH7" s="39">
        <v>841.59</v>
      </c>
      <c r="BI7" s="39">
        <v>985.02</v>
      </c>
      <c r="BJ7" s="39">
        <v>1595.62</v>
      </c>
      <c r="BK7" s="39">
        <v>1302.33</v>
      </c>
      <c r="BL7" s="39">
        <v>1274.21</v>
      </c>
      <c r="BM7" s="39">
        <v>1183.92</v>
      </c>
      <c r="BN7" s="39">
        <v>1128.72</v>
      </c>
      <c r="BO7" s="39">
        <v>949.15</v>
      </c>
      <c r="BP7" s="39">
        <v>32.56</v>
      </c>
      <c r="BQ7" s="39">
        <v>36.96</v>
      </c>
      <c r="BR7" s="39">
        <v>38.29</v>
      </c>
      <c r="BS7" s="39">
        <v>38.479999999999997</v>
      </c>
      <c r="BT7" s="39">
        <v>39.44</v>
      </c>
      <c r="BU7" s="39">
        <v>37.92</v>
      </c>
      <c r="BV7" s="39">
        <v>40.89</v>
      </c>
      <c r="BW7" s="39">
        <v>41.25</v>
      </c>
      <c r="BX7" s="39">
        <v>42.5</v>
      </c>
      <c r="BY7" s="39">
        <v>41.84</v>
      </c>
      <c r="BZ7" s="39">
        <v>55.87</v>
      </c>
      <c r="CA7" s="39">
        <v>762.04</v>
      </c>
      <c r="CB7" s="39">
        <v>675.99</v>
      </c>
      <c r="CC7" s="39">
        <v>656.19</v>
      </c>
      <c r="CD7" s="39">
        <v>669.81</v>
      </c>
      <c r="CE7" s="39">
        <v>668.05</v>
      </c>
      <c r="CF7" s="39">
        <v>423.18</v>
      </c>
      <c r="CG7" s="39">
        <v>383.2</v>
      </c>
      <c r="CH7" s="39">
        <v>383.25</v>
      </c>
      <c r="CI7" s="39">
        <v>377.72</v>
      </c>
      <c r="CJ7" s="39">
        <v>390.47</v>
      </c>
      <c r="CK7" s="39">
        <v>288.19</v>
      </c>
      <c r="CL7" s="39">
        <v>49.8</v>
      </c>
      <c r="CM7" s="39">
        <v>53.09</v>
      </c>
      <c r="CN7" s="39">
        <v>52.1</v>
      </c>
      <c r="CO7" s="39">
        <v>49.56</v>
      </c>
      <c r="CP7" s="39">
        <v>50.87</v>
      </c>
      <c r="CQ7" s="39">
        <v>46.9</v>
      </c>
      <c r="CR7" s="39">
        <v>47.95</v>
      </c>
      <c r="CS7" s="39">
        <v>48.26</v>
      </c>
      <c r="CT7" s="39">
        <v>48.01</v>
      </c>
      <c r="CU7" s="39">
        <v>49.08</v>
      </c>
      <c r="CV7" s="39">
        <v>56.31</v>
      </c>
      <c r="CW7" s="39">
        <v>87.83</v>
      </c>
      <c r="CX7" s="39">
        <v>82.47</v>
      </c>
      <c r="CY7" s="39">
        <v>79.91</v>
      </c>
      <c r="CZ7" s="39">
        <v>79.5</v>
      </c>
      <c r="DA7" s="39">
        <v>68.81</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2022-01-28T02:45:02Z</cp:lastPrinted>
  <dcterms:created xsi:type="dcterms:W3CDTF">2021-12-03T07:05:51Z</dcterms:created>
  <dcterms:modified xsi:type="dcterms:W3CDTF">2022-01-28T02:54:12Z</dcterms:modified>
  <cp:category/>
</cp:coreProperties>
</file>