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庶務普及班\R3\1係\け_経営比較分析表\"/>
    </mc:Choice>
  </mc:AlternateContent>
  <workbookProtection workbookAlgorithmName="SHA-512" workbookHashValue="X+RjnEG02XkSa0BWJ2Qxz3BZlJC1yOZI4J+EKUyIvibw43KpS8I63mp+cEeHk1aL7g1TWzm+78bC0Es2cffWrw==" workbookSaltValue="6L/Ipfq+qVj/8c2LQv7il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<sst xmlns="http://schemas.openxmlformats.org/spreadsheetml/2006/main" count="321" uniqueCount="118">
  <si>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</si>
  <si>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</si>
  <si>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</si>
  <si>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</si>
  <si>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</si>
  <si>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</si>
  <si>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</si>
  <si>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</si>
  <si>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</si>
  <si>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</si>
  <si>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</si>
  <si>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</si>
  <si>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</si>
  <si>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</si>
  <si>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</si>
  <si>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</si>
  <si>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</si>
  <si>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</si>
  <si>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</si>
  <si>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</si>
  <si>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</si>
  <si>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</si>
  <si>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</si>
  <si>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</si>
  <si>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</si>
  <si>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</si>
  <si>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</si>
  <si>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</si>
  <si>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</si>
  <si>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</si>
  <si>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</si>
  <si>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</si>
  <si>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</si>
  <si>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</si>
  <si>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</si>
  <si>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</si>
  <si>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</si>
  <si>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</si>
  <si>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</si>
  <si>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</si>
  <si>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</si>
  <si>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</si>
  <si>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</si>
  <si>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</si>
  <si>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</si>
  <si>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</si>
  <si>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</si>
  <si>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</si>
  <si>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</si>
  <si>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</si>
  <si>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</si>
  <si>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</si>
  <si>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</si>
  <si>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</si>
  <si>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</si>
  <si>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</si>
  <si>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</si>
  <si>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</si>
  <si>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</si>
  <si>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</si>
  <si>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</si>
  <si>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</si>
  <si>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</si>
  <si>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</si>
  <si>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</si>
  <si>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</si>
  <si>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</si>
  <si>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</si>
  <si>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</si>
  <si>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</si>
  <si>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</si>
  <si>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</si>
  <si>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</si>
  <si>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</si>
  <si>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</si>
  <si>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</si>
  <si>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</si>
  <si>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</si>
  <si>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</si>
  <si>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</si>
  <si>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</si>
  <si>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</si>
  <si>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</si>
  <si>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</si>
  <si>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</si>
  <si>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</si>
  <si>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</si>
  <si>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</si>
  <si>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</si>
  <si>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</si>
  <si>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</si>
  <si>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</si>
  <si>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</si>
  <si>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</si>
  <si>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</si>
  <si>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</si>
  <si>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</si>
  <si>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</si>
  <si>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</si>
  <si>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</si>
  <si>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</si>
  <si>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</si>
  <si>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</si>
  <si>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</si>
  <si>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</si>
  <si>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</si>
  <si>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</si>
  <si>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</si>
  <si>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</si>
  <si>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</si>
  <si>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</si>
  <si>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</si>
  <si>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</si>
  <si>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</si>
  <si>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</si>
  <si>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①有形固定資産減価償却率：全国及び類似団体の平均値を下回っておりますが、供用開始の昭和60年から30年以上が経過しており、今後の老朽化に備え整備計画を検討していく必要があります。</t>
    <rPh sb="1" eb="3">
      <t>ユウケイ</t>
    </rPh>
    <rPh sb="3" eb="7">
      <t>コテイシサン</t>
    </rPh>
    <rPh sb="7" eb="9">
      <t>ゲンカ</t>
    </rPh>
    <rPh sb="9" eb="11">
      <t>ショウキャク</t>
    </rPh>
    <rPh sb="11" eb="12">
      <t>リツ</t>
    </rPh>
    <rPh sb="13" eb="15">
      <t>ゼンコク</t>
    </rPh>
    <rPh sb="15" eb="16">
      <t>オヨ</t>
    </rPh>
    <rPh sb="17" eb="19">
      <t>ルイジ</t>
    </rPh>
    <rPh sb="19" eb="21">
      <t>ダンタイ</t>
    </rPh>
    <rPh sb="22" eb="24">
      <t>ヘイキン</t>
    </rPh>
    <rPh sb="24" eb="25">
      <t>チ</t>
    </rPh>
    <rPh sb="26" eb="28">
      <t>シタマワ</t>
    </rPh>
    <rPh sb="61" eb="63">
      <t>コンゴ</t>
    </rPh>
    <rPh sb="64" eb="67">
      <t>ロウキュウカ</t>
    </rPh>
    <rPh sb="68" eb="69">
      <t>ソナ</t>
    </rPh>
    <rPh sb="70" eb="72">
      <t>セイビ</t>
    </rPh>
    <rPh sb="72" eb="74">
      <t>ケイカク</t>
    </rPh>
    <rPh sb="75" eb="77">
      <t>ケントウ</t>
    </rPh>
    <rPh sb="81" eb="83">
      <t>ヒツヨウ</t>
    </rPh>
    <phoneticPr fontId="4"/>
  </si>
  <si>
    <t xml:space="preserve">本町の下水道事業は、使用料で経費を回収できていない状況であり一般会計からの繰入等によって賄われている状況です。
また、今後は管渠の老朽化について把握が必要な時期となるため計画的、効率的な維持管理や管渠の更新に取り組む必要があります。
今後の持続可能な下水道事業のためにも経営の健全化を図るためにも接続率の向上及び下水道使用料の適正化を検討する必要があります。
</t>
    <rPh sb="59" eb="61">
      <t>コンゴ</t>
    </rPh>
    <rPh sb="62" eb="64">
      <t>カンキョ</t>
    </rPh>
    <rPh sb="65" eb="68">
      <t>ロウキュウカ</t>
    </rPh>
    <rPh sb="72" eb="74">
      <t>ハアク</t>
    </rPh>
    <rPh sb="75" eb="77">
      <t>ヒツヨウ</t>
    </rPh>
    <rPh sb="78" eb="80">
      <t>ジキ</t>
    </rPh>
    <rPh sb="85" eb="87">
      <t>ケイカク</t>
    </rPh>
    <rPh sb="87" eb="88">
      <t>テキ</t>
    </rPh>
    <rPh sb="89" eb="91">
      <t>コウリツ</t>
    </rPh>
    <rPh sb="91" eb="92">
      <t>テキ</t>
    </rPh>
    <rPh sb="98" eb="100">
      <t>カンキョ</t>
    </rPh>
    <rPh sb="101" eb="103">
      <t>コウシン</t>
    </rPh>
    <rPh sb="104" eb="105">
      <t>ト</t>
    </rPh>
    <rPh sb="106" eb="107">
      <t>ク</t>
    </rPh>
    <rPh sb="108" eb="110">
      <t>ヒツヨウ</t>
    </rPh>
    <rPh sb="117" eb="119">
      <t>コンゴ</t>
    </rPh>
    <rPh sb="120" eb="122">
      <t>ジゾク</t>
    </rPh>
    <rPh sb="122" eb="124">
      <t>カノウ</t>
    </rPh>
    <rPh sb="125" eb="128">
      <t>ゲスイドウ</t>
    </rPh>
    <rPh sb="128" eb="130">
      <t>ジギョウ</t>
    </rPh>
    <rPh sb="135" eb="137">
      <t>ケイエイ</t>
    </rPh>
    <rPh sb="138" eb="141">
      <t>ケンゼンカ</t>
    </rPh>
    <rPh sb="142" eb="143">
      <t>ハカ</t>
    </rPh>
    <rPh sb="148" eb="150">
      <t>セツゾク</t>
    </rPh>
    <rPh sb="150" eb="151">
      <t>リツ</t>
    </rPh>
    <rPh sb="152" eb="154">
      <t>コウジョウ</t>
    </rPh>
    <rPh sb="154" eb="155">
      <t>オヨ</t>
    </rPh>
    <rPh sb="156" eb="159">
      <t>ゲスイドウ</t>
    </rPh>
    <rPh sb="159" eb="162">
      <t>シヨウリョウ</t>
    </rPh>
    <rPh sb="163" eb="165">
      <t>テキセイ</t>
    </rPh>
    <rPh sb="165" eb="166">
      <t>カ</t>
    </rPh>
    <rPh sb="167" eb="169">
      <t>ケントウ</t>
    </rPh>
    <rPh sb="171" eb="173">
      <t>ヒツヨウ</t>
    </rPh>
    <phoneticPr fontId="4"/>
  </si>
  <si>
    <t xml:space="preserve"> 令和2年度より地方公営企業法の一部を適用し地方公営企業会計へ移行したため、令和元年度以前の数値は0となっています。
①経常収支比率：109.16%となっており黒字を示していますが、一般会計からの繰入により事業を運営している状況であり継続して下水道使用料の増と支出の見直しを検討する必要があります。
③流動比率：短期的な債務に対する支払い能力を示す値で100%を下回っており、一年以内に支払わなければなら負債を一年以内に現金化できる資産で賄えていない状況です。流動比率を高めるための経営改善の検討が必要です。
④企業債残高対事業規模比率：全国及び類似団体平均値と比較しても大きく上回っており、使用料収入に対する企業債残高の割合が大きくなっていることを示しています。
⑤経費回収率：100%を下回っており、使用料で経費を回収できていない状況が示されており、使用料の改定を検討していく必要があります。
⑥汚水処理原価：有収水量１㎥あたりの汚水処理に要した費用で汚水処理にかかるコストを示した指標です。全国及び類似団体との比較において低い値をとなっており、効率的な汚水処理が実施されていると考えられます。
⑧水洗化率：類似団体の平均値を僅かに上回っていますが、全国平均レベルを達成するためにも接続補助の活用等も含め接続率向上の努力が必要です。</t>
    <rPh sb="38" eb="40">
      <t>レイワ</t>
    </rPh>
    <rPh sb="40" eb="43">
      <t>ガンネンド</t>
    </rPh>
    <rPh sb="80" eb="82">
      <t>クロジ</t>
    </rPh>
    <rPh sb="83" eb="84">
      <t>シメ</t>
    </rPh>
    <rPh sb="91" eb="93">
      <t>イッパン</t>
    </rPh>
    <rPh sb="93" eb="95">
      <t>カイケイ</t>
    </rPh>
    <rPh sb="98" eb="100">
      <t>クリイレ</t>
    </rPh>
    <rPh sb="103" eb="105">
      <t>ジギョウ</t>
    </rPh>
    <rPh sb="106" eb="108">
      <t>ウンエイ</t>
    </rPh>
    <rPh sb="112" eb="114">
      <t>ジョウキョウ</t>
    </rPh>
    <rPh sb="117" eb="119">
      <t>ケイゾク</t>
    </rPh>
    <rPh sb="121" eb="124">
      <t>ゲスイドウ</t>
    </rPh>
    <rPh sb="124" eb="127">
      <t>シヨウリョウ</t>
    </rPh>
    <rPh sb="128" eb="129">
      <t>ゾウ</t>
    </rPh>
    <rPh sb="130" eb="132">
      <t>シシュツ</t>
    </rPh>
    <rPh sb="133" eb="135">
      <t>ミナオ</t>
    </rPh>
    <rPh sb="137" eb="139">
      <t>ケントウ</t>
    </rPh>
    <rPh sb="141" eb="143">
      <t>ヒツヨウ</t>
    </rPh>
    <rPh sb="151" eb="153">
      <t>リュウドウ</t>
    </rPh>
    <rPh sb="153" eb="155">
      <t>ヒリツ</t>
    </rPh>
    <rPh sb="156" eb="159">
      <t>タンキテキ</t>
    </rPh>
    <rPh sb="160" eb="162">
      <t>サイム</t>
    </rPh>
    <rPh sb="163" eb="164">
      <t>タイ</t>
    </rPh>
    <rPh sb="166" eb="168">
      <t>シハラ</t>
    </rPh>
    <rPh sb="169" eb="171">
      <t>ノウリョク</t>
    </rPh>
    <rPh sb="172" eb="173">
      <t>シメ</t>
    </rPh>
    <rPh sb="174" eb="175">
      <t>アタイ</t>
    </rPh>
    <rPh sb="181" eb="183">
      <t>シタマワ</t>
    </rPh>
    <rPh sb="188" eb="190">
      <t>イチネン</t>
    </rPh>
    <rPh sb="190" eb="192">
      <t>イナイ</t>
    </rPh>
    <rPh sb="193" eb="195">
      <t>シハラ</t>
    </rPh>
    <rPh sb="202" eb="204">
      <t>フサイ</t>
    </rPh>
    <rPh sb="205" eb="207">
      <t>イチネン</t>
    </rPh>
    <rPh sb="207" eb="209">
      <t>イナイ</t>
    </rPh>
    <rPh sb="210" eb="212">
      <t>ゲンキン</t>
    </rPh>
    <rPh sb="212" eb="213">
      <t>カ</t>
    </rPh>
    <rPh sb="216" eb="218">
      <t>シサン</t>
    </rPh>
    <rPh sb="219" eb="220">
      <t>マカナ</t>
    </rPh>
    <rPh sb="225" eb="227">
      <t>ジョウキョウ</t>
    </rPh>
    <rPh sb="230" eb="232">
      <t>リュウドウ</t>
    </rPh>
    <rPh sb="232" eb="234">
      <t>ヒリツ</t>
    </rPh>
    <rPh sb="235" eb="236">
      <t>タカ</t>
    </rPh>
    <rPh sb="241" eb="243">
      <t>ケイエイ</t>
    </rPh>
    <rPh sb="243" eb="245">
      <t>カイゼン</t>
    </rPh>
    <rPh sb="246" eb="248">
      <t>ケントウ</t>
    </rPh>
    <rPh sb="249" eb="251">
      <t>ヒツヨウ</t>
    </rPh>
    <rPh sb="256" eb="259">
      <t>キギョウサイ</t>
    </rPh>
    <rPh sb="259" eb="261">
      <t>ザンダカ</t>
    </rPh>
    <rPh sb="261" eb="262">
      <t>タイ</t>
    </rPh>
    <rPh sb="262" eb="264">
      <t>ジギョウ</t>
    </rPh>
    <rPh sb="264" eb="266">
      <t>キボ</t>
    </rPh>
    <rPh sb="266" eb="268">
      <t>ヒリツ</t>
    </rPh>
    <rPh sb="269" eb="271">
      <t>ゼンコク</t>
    </rPh>
    <rPh sb="271" eb="272">
      <t>オヨ</t>
    </rPh>
    <rPh sb="273" eb="275">
      <t>ルイジ</t>
    </rPh>
    <rPh sb="275" eb="277">
      <t>ダンタイ</t>
    </rPh>
    <rPh sb="277" eb="280">
      <t>ヘイキンチ</t>
    </rPh>
    <rPh sb="281" eb="283">
      <t>ヒカク</t>
    </rPh>
    <rPh sb="286" eb="287">
      <t>オオ</t>
    </rPh>
    <rPh sb="289" eb="291">
      <t>ウワマワ</t>
    </rPh>
    <rPh sb="314" eb="315">
      <t>オオ</t>
    </rPh>
    <rPh sb="325" eb="326">
      <t>シメ</t>
    </rPh>
    <rPh sb="345" eb="347">
      <t>シタマワ</t>
    </rPh>
    <rPh sb="352" eb="355">
      <t>シヨウリョウ</t>
    </rPh>
    <rPh sb="356" eb="358">
      <t>ケイヒ</t>
    </rPh>
    <rPh sb="359" eb="361">
      <t>カイシュウ</t>
    </rPh>
    <rPh sb="367" eb="369">
      <t>ジョウキョウ</t>
    </rPh>
    <rPh sb="370" eb="371">
      <t>シメ</t>
    </rPh>
    <rPh sb="377" eb="380">
      <t>シヨウリョウ</t>
    </rPh>
    <rPh sb="381" eb="383">
      <t>カイテイ</t>
    </rPh>
    <rPh sb="384" eb="386">
      <t>ケントウ</t>
    </rPh>
    <rPh sb="390" eb="392">
      <t>ヒツヨウ</t>
    </rPh>
    <rPh sb="400" eb="402">
      <t>オスイ</t>
    </rPh>
    <rPh sb="402" eb="404">
      <t>ショリ</t>
    </rPh>
    <rPh sb="404" eb="406">
      <t>ゲンカ</t>
    </rPh>
    <rPh sb="407" eb="409">
      <t>ユウシュウ</t>
    </rPh>
    <rPh sb="409" eb="411">
      <t>スイリョウ</t>
    </rPh>
    <rPh sb="417" eb="419">
      <t>オスイ</t>
    </rPh>
    <rPh sb="419" eb="421">
      <t>ショリ</t>
    </rPh>
    <rPh sb="422" eb="423">
      <t>ヨウ</t>
    </rPh>
    <rPh sb="425" eb="427">
      <t>ヒヨウ</t>
    </rPh>
    <rPh sb="428" eb="430">
      <t>オスイ</t>
    </rPh>
    <rPh sb="430" eb="432">
      <t>ショリ</t>
    </rPh>
    <rPh sb="440" eb="441">
      <t>シメ</t>
    </rPh>
    <rPh sb="443" eb="445">
      <t>シヒョウ</t>
    </rPh>
    <rPh sb="448" eb="450">
      <t>ゼンコク</t>
    </rPh>
    <rPh sb="450" eb="451">
      <t>オヨ</t>
    </rPh>
    <rPh sb="452" eb="454">
      <t>ルイジ</t>
    </rPh>
    <rPh sb="454" eb="456">
      <t>ダンタイ</t>
    </rPh>
    <rPh sb="458" eb="460">
      <t>ヒカク</t>
    </rPh>
    <rPh sb="464" eb="465">
      <t>ヒク</t>
    </rPh>
    <rPh sb="466" eb="467">
      <t>アタイ</t>
    </rPh>
    <rPh sb="475" eb="478">
      <t>コウリツテキ</t>
    </rPh>
    <rPh sb="479" eb="481">
      <t>オスイ</t>
    </rPh>
    <rPh sb="481" eb="483">
      <t>ショリ</t>
    </rPh>
    <rPh sb="484" eb="486">
      <t>ジッシ</t>
    </rPh>
    <rPh sb="492" eb="493">
      <t>カンガ</t>
    </rPh>
    <rPh sb="501" eb="503">
      <t>スイセン</t>
    </rPh>
    <rPh sb="503" eb="504">
      <t>カ</t>
    </rPh>
    <rPh sb="504" eb="505">
      <t>リツ</t>
    </rPh>
    <rPh sb="506" eb="508">
      <t>ルイジ</t>
    </rPh>
    <rPh sb="508" eb="510">
      <t>ダンタイ</t>
    </rPh>
    <rPh sb="511" eb="514">
      <t>ヘイキンチ</t>
    </rPh>
    <rPh sb="515" eb="516">
      <t>ワズ</t>
    </rPh>
    <rPh sb="518" eb="520">
      <t>ウワマワ</t>
    </rPh>
    <rPh sb="527" eb="529">
      <t>ゼンコク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</si>
</sst>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DD-42C9-8996-1ED592F143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0DD-42C9-8996-1ED592F143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A6-4BAA-AAA5-B5D3E42E34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A6-4BAA-AAA5-B5D3E42E34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85.52</c:v>
                </c:pt>
              </c:numCache>
            </c:numRef>
          </c:val>
          <c:extLst>
            <c:ext xmlns:c16="http://schemas.microsoft.com/office/drawing/2014/chart" uri="{C3380CC4-5D6E-409C-BE32-E72D297353CC}">
              <c16:uniqueId val="{00000000-BE34-4878-B729-F1D0044DB3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85.02</c:v>
                </c:pt>
              </c:numCache>
            </c:numRef>
          </c:val>
          <c:smooth val="0"/>
          <c:extLst>
            <c:ext xmlns:c16="http://schemas.microsoft.com/office/drawing/2014/chart" uri="{C3380CC4-5D6E-409C-BE32-E72D297353CC}">
              <c16:uniqueId val="{00000001-BE34-4878-B729-F1D0044DB3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109.16</c:v>
                </c:pt>
              </c:numCache>
            </c:numRef>
          </c:val>
          <c:extLst>
            <c:ext xmlns:c16="http://schemas.microsoft.com/office/drawing/2014/chart" uri="{C3380CC4-5D6E-409C-BE32-E72D297353CC}">
              <c16:uniqueId val="{00000000-AB99-4432-8784-DBC063CE25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112.36</c:v>
                </c:pt>
              </c:numCache>
            </c:numRef>
          </c:val>
          <c:smooth val="0"/>
          <c:extLst>
            <c:ext xmlns:c16="http://schemas.microsoft.com/office/drawing/2014/chart" uri="{C3380CC4-5D6E-409C-BE32-E72D297353CC}">
              <c16:uniqueId val="{00000001-AB99-4432-8784-DBC063CE25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2.84</c:v>
                </c:pt>
              </c:numCache>
            </c:numRef>
          </c:val>
          <c:extLst>
            <c:ext xmlns:c16="http://schemas.microsoft.com/office/drawing/2014/chart" uri="{C3380CC4-5D6E-409C-BE32-E72D297353CC}">
              <c16:uniqueId val="{00000000-421D-4B2C-BB77-C84061EB01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3.29</c:v>
                </c:pt>
              </c:numCache>
            </c:numRef>
          </c:val>
          <c:smooth val="0"/>
          <c:extLst>
            <c:ext xmlns:c16="http://schemas.microsoft.com/office/drawing/2014/chart" uri="{C3380CC4-5D6E-409C-BE32-E72D297353CC}">
              <c16:uniqueId val="{00000001-421D-4B2C-BB77-C84061EB01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EB-4A35-B655-79676FEF40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DEB-4A35-B655-79676FEF40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85-420B-B50A-CD80A169A7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485-420B-B50A-CD80A169A7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37.909999999999997</c:v>
                </c:pt>
              </c:numCache>
            </c:numRef>
          </c:val>
          <c:extLst>
            <c:ext xmlns:c16="http://schemas.microsoft.com/office/drawing/2014/chart" uri="{C3380CC4-5D6E-409C-BE32-E72D297353CC}">
              <c16:uniqueId val="{00000000-17E5-48DA-AD2D-45F97A8640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31.15</c:v>
                </c:pt>
              </c:numCache>
            </c:numRef>
          </c:val>
          <c:smooth val="0"/>
          <c:extLst>
            <c:ext xmlns:c16="http://schemas.microsoft.com/office/drawing/2014/chart" uri="{C3380CC4-5D6E-409C-BE32-E72D297353CC}">
              <c16:uniqueId val="{00000001-17E5-48DA-AD2D-45F97A8640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1453.94</c:v>
                </c:pt>
              </c:numCache>
            </c:numRef>
          </c:val>
          <c:extLst>
            <c:ext xmlns:c16="http://schemas.microsoft.com/office/drawing/2014/chart" uri="{C3380CC4-5D6E-409C-BE32-E72D297353CC}">
              <c16:uniqueId val="{00000000-BD94-4223-9623-BC88CA28A8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1058.75</c:v>
                </c:pt>
              </c:numCache>
            </c:numRef>
          </c:val>
          <c:smooth val="0"/>
          <c:extLst>
            <c:ext xmlns:c16="http://schemas.microsoft.com/office/drawing/2014/chart" uri="{C3380CC4-5D6E-409C-BE32-E72D297353CC}">
              <c16:uniqueId val="{00000001-BD94-4223-9623-BC88CA28A8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65.58</c:v>
                </c:pt>
              </c:numCache>
            </c:numRef>
          </c:val>
          <c:extLst>
            <c:ext xmlns:c16="http://schemas.microsoft.com/office/drawing/2014/chart" uri="{C3380CC4-5D6E-409C-BE32-E72D297353CC}">
              <c16:uniqueId val="{00000000-A17A-4336-B102-C1A17AF2B57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67.760000000000005</c:v>
                </c:pt>
              </c:numCache>
            </c:numRef>
          </c:val>
          <c:smooth val="0"/>
          <c:extLst>
            <c:ext xmlns:c16="http://schemas.microsoft.com/office/drawing/2014/chart" uri="{C3380CC4-5D6E-409C-BE32-E72D297353CC}">
              <c16:uniqueId val="{00000001-A17A-4336-B102-C1A17AF2B57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119.07</c:v>
                </c:pt>
              </c:numCache>
            </c:numRef>
          </c:val>
          <c:extLst>
            <c:ext xmlns:c16="http://schemas.microsoft.com/office/drawing/2014/chart" uri="{C3380CC4-5D6E-409C-BE32-E72D297353CC}">
              <c16:uniqueId val="{00000000-BAEA-49AC-AA93-8645E8EACD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131.37</c:v>
                </c:pt>
              </c:numCache>
            </c:numRef>
          </c:val>
          <c:smooth val="0"/>
          <c:extLst>
            <c:ext xmlns:c16="http://schemas.microsoft.com/office/drawing/2014/chart" uri="{C3380CC4-5D6E-409C-BE32-E72D297353CC}">
              <c16:uniqueId val="{00000001-BAEA-49AC-AA93-8645E8EACD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pane xSplit="8" ySplit="12" topLeftCell="BB52" activePane="bottomRight" state="frozen"/>
      <selection pane="topRight" activeCell="I1" sqref="I1"/>
      <selection pane="bottomLeft" activeCell="A13" sqref="A13"/>
      <selection pane="bottomRight"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南風原町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Ca</v>
      </c>
      <c r="X8" s="49"/>
      <c r="Y8" s="49"/>
      <c r="Z8" s="49"/>
      <c r="AA8" s="49"/>
      <c r="AB8" s="49"/>
      <c r="AC8" s="49"/>
      <c r="AD8" s="50" t="str">
        <f>データ!$M$6</f>
        <v>非設置</v>
      </c>
      <c r="AE8" s="50"/>
      <c r="AF8" s="50"/>
      <c r="AG8" s="50"/>
      <c r="AH8" s="50"/>
      <c r="AI8" s="50"/>
      <c r="AJ8" s="50"/>
      <c r="AK8" s="3"/>
      <c r="AL8" s="51">
        <f>データ!S6</f>
        <v>40375</v>
      </c>
      <c r="AM8" s="51"/>
      <c r="AN8" s="51"/>
      <c r="AO8" s="51"/>
      <c r="AP8" s="51"/>
      <c r="AQ8" s="51"/>
      <c r="AR8" s="51"/>
      <c r="AS8" s="51"/>
      <c r="AT8" s="46">
        <f>データ!T6</f>
        <v>10.76</v>
      </c>
      <c r="AU8" s="46"/>
      <c r="AV8" s="46"/>
      <c r="AW8" s="46"/>
      <c r="AX8" s="46"/>
      <c r="AY8" s="46"/>
      <c r="AZ8" s="46"/>
      <c r="BA8" s="46"/>
      <c r="BB8" s="46">
        <f>データ!U6</f>
        <v>3752.32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69.290000000000006</v>
      </c>
      <c r="J10" s="46"/>
      <c r="K10" s="46"/>
      <c r="L10" s="46"/>
      <c r="M10" s="46"/>
      <c r="N10" s="46"/>
      <c r="O10" s="46"/>
      <c r="P10" s="46">
        <f>データ!P6</f>
        <v>70.290000000000006</v>
      </c>
      <c r="Q10" s="46"/>
      <c r="R10" s="46"/>
      <c r="S10" s="46"/>
      <c r="T10" s="46"/>
      <c r="U10" s="46"/>
      <c r="V10" s="46"/>
      <c r="W10" s="46">
        <f>データ!Q6</f>
        <v>100</v>
      </c>
      <c r="X10" s="46"/>
      <c r="Y10" s="46"/>
      <c r="Z10" s="46"/>
      <c r="AA10" s="46"/>
      <c r="AB10" s="46"/>
      <c r="AC10" s="46"/>
      <c r="AD10" s="51">
        <f>データ!R6</f>
        <v>1342</v>
      </c>
      <c r="AE10" s="51"/>
      <c r="AF10" s="51"/>
      <c r="AG10" s="51"/>
      <c r="AH10" s="51"/>
      <c r="AI10" s="51"/>
      <c r="AJ10" s="51"/>
      <c r="AK10" s="2"/>
      <c r="AL10" s="51">
        <f>データ!V6</f>
        <v>28270</v>
      </c>
      <c r="AM10" s="51"/>
      <c r="AN10" s="51"/>
      <c r="AO10" s="51"/>
      <c r="AP10" s="51"/>
      <c r="AQ10" s="51"/>
      <c r="AR10" s="51"/>
      <c r="AS10" s="51"/>
      <c r="AT10" s="46">
        <f>データ!W6</f>
        <v>3.52</v>
      </c>
      <c r="AU10" s="46"/>
      <c r="AV10" s="46"/>
      <c r="AW10" s="46"/>
      <c r="AX10" s="46"/>
      <c r="AY10" s="46"/>
      <c r="AZ10" s="46"/>
      <c r="BA10" s="46"/>
      <c r="BB10" s="46">
        <f>データ!X6</f>
        <v>8031.25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ZugtuvXbowAxrcH16yHdAgSWmBZC9d7YUIRcPADHUbnHm/0dcGohGhToYqQEHUzx0AZ/pM7ja/YKbG8SPH6jw==" saltValue="8dbXA3uM9ORfShzm3X5q5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473502</v>
      </c>
      <c r="D6" s="33">
        <f t="shared" si="3"/>
        <v>46</v>
      </c>
      <c r="E6" s="33">
        <f t="shared" si="3"/>
        <v>17</v>
      </c>
      <c r="F6" s="33">
        <f t="shared" si="3"/>
        <v>1</v>
      </c>
      <c r="G6" s="33">
        <f t="shared" si="3"/>
        <v>0</v>
      </c>
      <c r="H6" s="33" t="str">
        <f t="shared" si="3"/>
        <v>沖縄県　南風原町</v>
      </c>
      <c r="I6" s="33" t="str">
        <f t="shared" si="3"/>
        <v>法適用</v>
      </c>
      <c r="J6" s="33" t="str">
        <f t="shared" si="3"/>
        <v>下水道事業</v>
      </c>
      <c r="K6" s="33" t="str">
        <f t="shared" si="3"/>
        <v>公共下水道</v>
      </c>
      <c r="L6" s="33" t="str">
        <f t="shared" si="3"/>
        <v>Ca</v>
      </c>
      <c r="M6" s="33" t="str">
        <f t="shared" si="3"/>
        <v>非設置</v>
      </c>
      <c r="N6" s="34" t="str">
        <f t="shared" si="3"/>
        <v>-</v>
      </c>
      <c r="O6" s="34">
        <f t="shared" si="3"/>
        <v>69.290000000000006</v>
      </c>
      <c r="P6" s="34">
        <f t="shared" si="3"/>
        <v>70.290000000000006</v>
      </c>
      <c r="Q6" s="34">
        <f t="shared" si="3"/>
        <v>100</v>
      </c>
      <c r="R6" s="34">
        <f t="shared" si="3"/>
        <v>1342</v>
      </c>
      <c r="S6" s="34">
        <f t="shared" si="3"/>
        <v>40375</v>
      </c>
      <c r="T6" s="34">
        <f t="shared" si="3"/>
        <v>10.76</v>
      </c>
      <c r="U6" s="34">
        <f t="shared" si="3"/>
        <v>3752.32</v>
      </c>
      <c r="V6" s="34">
        <f t="shared" si="3"/>
        <v>28270</v>
      </c>
      <c r="W6" s="34">
        <f t="shared" si="3"/>
        <v>3.52</v>
      </c>
      <c r="X6" s="34">
        <f t="shared" si="3"/>
        <v>8031.25</v>
      </c>
      <c r="Y6" s="35" t="str">
        <f>IF(Y7="",NA(),Y7)</f>
        <v>-</v>
      </c>
      <c r="Z6" s="35" t="str">
        <f t="shared" ref="Z6:AH6" si="4">IF(Z7="",NA(),Z7)</f>
        <v>-</v>
      </c>
      <c r="AA6" s="35" t="str">
        <f t="shared" si="4"/>
        <v>-</v>
      </c>
      <c r="AB6" s="35" t="str">
        <f t="shared" si="4"/>
        <v>-</v>
      </c>
      <c r="AC6" s="35">
        <f t="shared" si="4"/>
        <v>109.16</v>
      </c>
      <c r="AD6" s="35" t="str">
        <f t="shared" si="4"/>
        <v>-</v>
      </c>
      <c r="AE6" s="35" t="str">
        <f t="shared" si="4"/>
        <v>-</v>
      </c>
      <c r="AF6" s="35" t="str">
        <f t="shared" si="4"/>
        <v>-</v>
      </c>
      <c r="AG6" s="35" t="str">
        <f t="shared" si="4"/>
        <v>-</v>
      </c>
      <c r="AH6" s="35">
        <f t="shared" si="4"/>
        <v>112.36</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【3.64】</v>
      </c>
      <c r="AU6" s="35" t="str">
        <f>IF(AU7="",NA(),AU7)</f>
        <v>-</v>
      </c>
      <c r="AV6" s="35" t="str">
        <f t="shared" ref="AV6:BD6" si="6">IF(AV7="",NA(),AV7)</f>
        <v>-</v>
      </c>
      <c r="AW6" s="35" t="str">
        <f t="shared" si="6"/>
        <v>-</v>
      </c>
      <c r="AX6" s="35" t="str">
        <f t="shared" si="6"/>
        <v>-</v>
      </c>
      <c r="AY6" s="35">
        <f t="shared" si="6"/>
        <v>37.909999999999997</v>
      </c>
      <c r="AZ6" s="35" t="str">
        <f t="shared" si="6"/>
        <v>-</v>
      </c>
      <c r="BA6" s="35" t="str">
        <f t="shared" si="6"/>
        <v>-</v>
      </c>
      <c r="BB6" s="35" t="str">
        <f t="shared" si="6"/>
        <v>-</v>
      </c>
      <c r="BC6" s="35" t="str">
        <f t="shared" si="6"/>
        <v>-</v>
      </c>
      <c r="BD6" s="35">
        <f t="shared" si="6"/>
        <v>31.15</v>
      </c>
      <c r="BE6" s="34" t="str">
        <f>IF(BE7="","",IF(BE7="-","【-】","【"&amp;SUBSTITUTE(TEXT(BE7,"#,##0.00"),"-","△")&amp;"】"))</f>
        <v>【67.52】</v>
      </c>
      <c r="BF6" s="35" t="str">
        <f>IF(BF7="",NA(),BF7)</f>
        <v>-</v>
      </c>
      <c r="BG6" s="35" t="str">
        <f t="shared" ref="BG6:BO6" si="7">IF(BG7="",NA(),BG7)</f>
        <v>-</v>
      </c>
      <c r="BH6" s="35" t="str">
        <f t="shared" si="7"/>
        <v>-</v>
      </c>
      <c r="BI6" s="35" t="str">
        <f t="shared" si="7"/>
        <v>-</v>
      </c>
      <c r="BJ6" s="35">
        <f t="shared" si="7"/>
        <v>1453.94</v>
      </c>
      <c r="BK6" s="35" t="str">
        <f t="shared" si="7"/>
        <v>-</v>
      </c>
      <c r="BL6" s="35" t="str">
        <f t="shared" si="7"/>
        <v>-</v>
      </c>
      <c r="BM6" s="35" t="str">
        <f t="shared" si="7"/>
        <v>-</v>
      </c>
      <c r="BN6" s="35" t="str">
        <f t="shared" si="7"/>
        <v>-</v>
      </c>
      <c r="BO6" s="35">
        <f t="shared" si="7"/>
        <v>1058.75</v>
      </c>
      <c r="BP6" s="34" t="str">
        <f>IF(BP7="","",IF(BP7="-","【-】","【"&amp;SUBSTITUTE(TEXT(BP7,"#,##0.00"),"-","△")&amp;"】"))</f>
        <v>【705.21】</v>
      </c>
      <c r="BQ6" s="35" t="str">
        <f>IF(BQ7="",NA(),BQ7)</f>
        <v>-</v>
      </c>
      <c r="BR6" s="35" t="str">
        <f t="shared" ref="BR6:BZ6" si="8">IF(BR7="",NA(),BR7)</f>
        <v>-</v>
      </c>
      <c r="BS6" s="35" t="str">
        <f t="shared" si="8"/>
        <v>-</v>
      </c>
      <c r="BT6" s="35" t="str">
        <f t="shared" si="8"/>
        <v>-</v>
      </c>
      <c r="BU6" s="35">
        <f t="shared" si="8"/>
        <v>65.58</v>
      </c>
      <c r="BV6" s="35" t="str">
        <f t="shared" si="8"/>
        <v>-</v>
      </c>
      <c r="BW6" s="35" t="str">
        <f t="shared" si="8"/>
        <v>-</v>
      </c>
      <c r="BX6" s="35" t="str">
        <f t="shared" si="8"/>
        <v>-</v>
      </c>
      <c r="BY6" s="35" t="str">
        <f t="shared" si="8"/>
        <v>-</v>
      </c>
      <c r="BZ6" s="35">
        <f t="shared" si="8"/>
        <v>67.760000000000005</v>
      </c>
      <c r="CA6" s="34" t="str">
        <f>IF(CA7="","",IF(CA7="-","【-】","【"&amp;SUBSTITUTE(TEXT(CA7,"#,##0.00"),"-","△")&amp;"】"))</f>
        <v>【98.96】</v>
      </c>
      <c r="CB6" s="35" t="str">
        <f>IF(CB7="",NA(),CB7)</f>
        <v>-</v>
      </c>
      <c r="CC6" s="35" t="str">
        <f t="shared" ref="CC6:CK6" si="9">IF(CC7="",NA(),CC7)</f>
        <v>-</v>
      </c>
      <c r="CD6" s="35" t="str">
        <f t="shared" si="9"/>
        <v>-</v>
      </c>
      <c r="CE6" s="35" t="str">
        <f t="shared" si="9"/>
        <v>-</v>
      </c>
      <c r="CF6" s="35">
        <f t="shared" si="9"/>
        <v>119.07</v>
      </c>
      <c r="CG6" s="35" t="str">
        <f t="shared" si="9"/>
        <v>-</v>
      </c>
      <c r="CH6" s="35" t="str">
        <f t="shared" si="9"/>
        <v>-</v>
      </c>
      <c r="CI6" s="35" t="str">
        <f t="shared" si="9"/>
        <v>-</v>
      </c>
      <c r="CJ6" s="35" t="str">
        <f t="shared" si="9"/>
        <v>-</v>
      </c>
      <c r="CK6" s="35">
        <f t="shared" si="9"/>
        <v>131.37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t="str">
        <f>IF(CX7="",NA(),CX7)</f>
        <v>-</v>
      </c>
      <c r="CY6" s="35" t="str">
        <f t="shared" ref="CY6:DG6" si="11">IF(CY7="",NA(),CY7)</f>
        <v>-</v>
      </c>
      <c r="CZ6" s="35" t="str">
        <f t="shared" si="11"/>
        <v>-</v>
      </c>
      <c r="DA6" s="35" t="str">
        <f t="shared" si="11"/>
        <v>-</v>
      </c>
      <c r="DB6" s="35">
        <f t="shared" si="11"/>
        <v>85.52</v>
      </c>
      <c r="DC6" s="35" t="str">
        <f t="shared" si="11"/>
        <v>-</v>
      </c>
      <c r="DD6" s="35" t="str">
        <f t="shared" si="11"/>
        <v>-</v>
      </c>
      <c r="DE6" s="35" t="str">
        <f t="shared" si="11"/>
        <v>-</v>
      </c>
      <c r="DF6" s="35" t="str">
        <f t="shared" si="11"/>
        <v>-</v>
      </c>
      <c r="DG6" s="35">
        <f t="shared" si="11"/>
        <v>85.02</v>
      </c>
      <c r="DH6" s="34" t="str">
        <f>IF(DH7="","",IF(DH7="-","【-】","【"&amp;SUBSTITUTE(TEXT(DH7,"#,##0.00"),"-","△")&amp;"】"))</f>
        <v>【95.57】</v>
      </c>
      <c r="DI6" s="35" t="str">
        <f>IF(DI7="",NA(),DI7)</f>
        <v>-</v>
      </c>
      <c r="DJ6" s="35" t="str">
        <f t="shared" ref="DJ6:DR6" si="12">IF(DJ7="",NA(),DJ7)</f>
        <v>-</v>
      </c>
      <c r="DK6" s="35" t="str">
        <f t="shared" si="12"/>
        <v>-</v>
      </c>
      <c r="DL6" s="35" t="str">
        <f t="shared" si="12"/>
        <v>-</v>
      </c>
      <c r="DM6" s="35">
        <f t="shared" si="12"/>
        <v>2.84</v>
      </c>
      <c r="DN6" s="35" t="str">
        <f t="shared" si="12"/>
        <v>-</v>
      </c>
      <c r="DO6" s="35" t="str">
        <f t="shared" si="12"/>
        <v>-</v>
      </c>
      <c r="DP6" s="35" t="str">
        <f t="shared" si="12"/>
        <v>-</v>
      </c>
      <c r="DQ6" s="35" t="str">
        <f t="shared" si="12"/>
        <v>-</v>
      </c>
      <c r="DR6" s="35">
        <f t="shared" si="12"/>
        <v>3.29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【0.30】</v>
      </c>
    </row>
    <row r="7" spans="1:148" s="36" customFormat="1" x14ac:dyDescent="0.15">
      <c r="A7" s="28"/>
      <c r="B7" s="37">
        <v>2020</v>
      </c>
      <c r="C7" s="37">
        <v>473502</v>
      </c>
      <c r="D7" s="37">
        <v>46</v>
      </c>
      <c r="E7" s="37">
        <v>17</v>
      </c>
      <c r="F7" s="37">
        <v>1</v>
      </c>
      <c r="G7" s="37">
        <v>0</v>
      </c>
      <c r="H7" s="37" t="s">
        <v>96</v>
      </c>
      <c r="I7" s="37" t="s">
        <v>97</v>
      </c>
      <c r="J7" s="37" t="s">
        <v>98</v>
      </c>
      <c r="K7" s="37" t="s">
        <v>99</v>
      </c>
      <c r="L7" s="37" t="s">
        <v>100</v>
      </c>
      <c r="M7" s="37" t="s">
        <v>101</v>
      </c>
      <c r="N7" s="38" t="s">
        <v>102</v>
      </c>
      <c r="O7" s="38">
        <v>69.290000000000006</v>
      </c>
      <c r="P7" s="38">
        <v>70.290000000000006</v>
      </c>
      <c r="Q7" s="38">
        <v>100</v>
      </c>
      <c r="R7" s="38">
        <v>1342</v>
      </c>
      <c r="S7" s="38">
        <v>40375</v>
      </c>
      <c r="T7" s="38">
        <v>10.76</v>
      </c>
      <c r="U7" s="38">
        <v>3752.32</v>
      </c>
      <c r="V7" s="38">
        <v>28270</v>
      </c>
      <c r="W7" s="38">
        <v>3.52</v>
      </c>
      <c r="X7" s="38">
        <v>8031.25</v>
      </c>
      <c r="Y7" s="38" t="s">
        <v>102</v>
      </c>
      <c r="Z7" s="38" t="s">
        <v>102</v>
      </c>
      <c r="AA7" s="38" t="s">
        <v>102</v>
      </c>
      <c r="AB7" s="38" t="s">
        <v>102</v>
      </c>
      <c r="AC7" s="38">
        <v>109.16</v>
      </c>
      <c r="AD7" s="38" t="s">
        <v>102</v>
      </c>
      <c r="AE7" s="38" t="s">
        <v>102</v>
      </c>
      <c r="AF7" s="38" t="s">
        <v>102</v>
      </c>
      <c r="AG7" s="38" t="s">
        <v>102</v>
      </c>
      <c r="AH7" s="38">
        <v>112.36</v>
      </c>
      <c r="AI7" s="38">
        <v>106.67</v>
      </c>
      <c r="AJ7" s="38" t="s">
        <v>102</v>
      </c>
      <c r="AK7" s="38" t="s">
        <v>102</v>
      </c>
      <c r="AL7" s="38" t="s">
        <v>102</v>
      </c>
      <c r="AM7" s="38" t="s">
        <v>102</v>
      </c>
      <c r="AN7" s="38">
        <v>0</v>
      </c>
      <c r="AO7" s="38" t="s">
        <v>102</v>
      </c>
      <c r="AP7" s="38" t="s">
        <v>102</v>
      </c>
      <c r="AQ7" s="38" t="s">
        <v>102</v>
      </c>
      <c r="AR7" s="38" t="s">
        <v>102</v>
      </c>
      <c r="AS7" s="38">
        <v>0</v>
      </c>
      <c r="AT7" s="38">
        <v>3.64</v>
      </c>
      <c r="AU7" s="38" t="s">
        <v>102</v>
      </c>
      <c r="AV7" s="38" t="s">
        <v>102</v>
      </c>
      <c r="AW7" s="38" t="s">
        <v>102</v>
      </c>
      <c r="AX7" s="38" t="s">
        <v>102</v>
      </c>
      <c r="AY7" s="38">
        <v>37.909999999999997</v>
      </c>
      <c r="AZ7" s="38" t="s">
        <v>102</v>
      </c>
      <c r="BA7" s="38" t="s">
        <v>102</v>
      </c>
      <c r="BB7" s="38" t="s">
        <v>102</v>
      </c>
      <c r="BC7" s="38" t="s">
        <v>102</v>
      </c>
      <c r="BD7" s="38">
        <v>31.15</v>
      </c>
      <c r="BE7" s="38">
        <v>67.52</v>
      </c>
      <c r="BF7" s="38" t="s">
        <v>102</v>
      </c>
      <c r="BG7" s="38" t="s">
        <v>102</v>
      </c>
      <c r="BH7" s="38" t="s">
        <v>102</v>
      </c>
      <c r="BI7" s="38" t="s">
        <v>102</v>
      </c>
      <c r="BJ7" s="38">
        <v>1453.94</v>
      </c>
      <c r="BK7" s="38" t="s">
        <v>102</v>
      </c>
      <c r="BL7" s="38" t="s">
        <v>102</v>
      </c>
      <c r="BM7" s="38" t="s">
        <v>102</v>
      </c>
      <c r="BN7" s="38" t="s">
        <v>102</v>
      </c>
      <c r="BO7" s="38">
        <v>1058.75</v>
      </c>
      <c r="BP7" s="38">
        <v>705.21</v>
      </c>
      <c r="BQ7" s="38" t="s">
        <v>102</v>
      </c>
      <c r="BR7" s="38" t="s">
        <v>102</v>
      </c>
      <c r="BS7" s="38" t="s">
        <v>102</v>
      </c>
      <c r="BT7" s="38" t="s">
        <v>102</v>
      </c>
      <c r="BU7" s="38">
        <v>65.58</v>
      </c>
      <c r="BV7" s="38" t="s">
        <v>102</v>
      </c>
      <c r="BW7" s="38" t="s">
        <v>102</v>
      </c>
      <c r="BX7" s="38" t="s">
        <v>102</v>
      </c>
      <c r="BY7" s="38" t="s">
        <v>102</v>
      </c>
      <c r="BZ7" s="38">
        <v>67.760000000000005</v>
      </c>
      <c r="CA7" s="38">
        <v>98.96</v>
      </c>
      <c r="CB7" s="38" t="s">
        <v>102</v>
      </c>
      <c r="CC7" s="38" t="s">
        <v>102</v>
      </c>
      <c r="CD7" s="38" t="s">
        <v>102</v>
      </c>
      <c r="CE7" s="38" t="s">
        <v>102</v>
      </c>
      <c r="CF7" s="38">
        <v>119.07</v>
      </c>
      <c r="CG7" s="38" t="s">
        <v>102</v>
      </c>
      <c r="CH7" s="38" t="s">
        <v>102</v>
      </c>
      <c r="CI7" s="38" t="s">
        <v>102</v>
      </c>
      <c r="CJ7" s="38" t="s">
        <v>102</v>
      </c>
      <c r="CK7" s="38">
        <v>131.37</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t="s">
        <v>102</v>
      </c>
      <c r="CY7" s="38" t="s">
        <v>102</v>
      </c>
      <c r="CZ7" s="38" t="s">
        <v>102</v>
      </c>
      <c r="DA7" s="38" t="s">
        <v>102</v>
      </c>
      <c r="DB7" s="38">
        <v>85.52</v>
      </c>
      <c r="DC7" s="38" t="s">
        <v>102</v>
      </c>
      <c r="DD7" s="38" t="s">
        <v>102</v>
      </c>
      <c r="DE7" s="38" t="s">
        <v>102</v>
      </c>
      <c r="DF7" s="38" t="s">
        <v>102</v>
      </c>
      <c r="DG7" s="38">
        <v>85.02</v>
      </c>
      <c r="DH7" s="38">
        <v>95.57</v>
      </c>
      <c r="DI7" s="38" t="s">
        <v>102</v>
      </c>
      <c r="DJ7" s="38" t="s">
        <v>102</v>
      </c>
      <c r="DK7" s="38" t="s">
        <v>102</v>
      </c>
      <c r="DL7" s="38" t="s">
        <v>102</v>
      </c>
      <c r="DM7" s="38">
        <v>2.84</v>
      </c>
      <c r="DN7" s="38" t="s">
        <v>102</v>
      </c>
      <c r="DO7" s="38" t="s">
        <v>102</v>
      </c>
      <c r="DP7" s="38" t="s">
        <v>102</v>
      </c>
      <c r="DQ7" s="38" t="s">
        <v>102</v>
      </c>
      <c r="DR7" s="38">
        <v>3.29</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S00216</cp:lastModifiedBy>
  <cp:lastPrinted>2022-01-21T06:23:20Z</cp:lastPrinted>
  <dcterms:created xsi:type="dcterms:W3CDTF">2021-12-03T07:20:19Z</dcterms:created>
  <dcterms:modified xsi:type="dcterms:W3CDTF">2022-01-21T06:28:50Z</dcterms:modified>
  <cp:category/>
</cp:coreProperties>
</file>