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C:\Users\KNG0212\Desktop\"/>
    </mc:Choice>
  </mc:AlternateContent>
  <xr:revisionPtr revIDLastSave="0" documentId="13_ncr:1_{AB8197EE-82C9-4904-AB4A-993766F300C1}" xr6:coauthVersionLast="36" xr6:coauthVersionMax="36" xr10:uidLastSave="{00000000-0000-0000-0000-000000000000}"/>
  <workbookProtection workbookAlgorithmName="SHA-512" workbookHashValue="vifDzTaQTO5VkomBLrtCvZymPXGus1XwIguupGhSuu2yo8M6SQWzYpzUtVOaC4gKpGo/gAQCiJfwH8zat+4tgQ==" workbookSaltValue="n7vcN37BWFoZnVX1aOM1iA=="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AD8" i="4" s="1"/>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G85" i="4"/>
  <c r="E85" i="4"/>
  <c r="BB10" i="4"/>
  <c r="AT10" i="4"/>
  <c r="AL10" i="4"/>
  <c r="W10" i="4"/>
  <c r="I10" i="4"/>
  <c r="B10" i="4"/>
  <c r="AT8" i="4"/>
  <c r="P8" i="4"/>
  <c r="B8"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<sst xmlns="http://schemas.openxmlformats.org/spreadsheetml/2006/main" count="228" uniqueCount="114">
  <si>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</si>
  <si>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</si>
  <si>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</si>
  <si>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</si>
  <si>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</si>
  <si>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</si>
  <si>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</si>
  <si>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</si>
  <si>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</si>
  <si>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</si>
  <si>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</si>
  <si>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</si>
  <si>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</si>
  <si>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</si>
  <si>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</si>
  <si>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</si>
  <si>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</si>
  <si>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</si>
  <si>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</si>
  <si>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</si>
  <si>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</si>
  <si>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</si>
  <si>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</si>
  <si>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</si>
  <si>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</si>
  <si>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</si>
  <si>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</si>
  <si>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</si>
  <si>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</si>
  <si>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</si>
  <si>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</si>
  <si>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</si>
  <si>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</si>
  <si>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</si>
  <si>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</si>
  <si>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</si>
  <si>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</si>
  <si>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</si>
  <si>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</si>
  <si>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</si>
  <si>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</si>
  <si>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</si>
  <si>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</si>
  <si>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</si>
  <si>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</si>
  <si>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</si>
  <si>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</si>
  <si>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</si>
  <si>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</si>
  <si>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</si>
  <si>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</si>
  <si>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</si>
  <si>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</si>
  <si>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</si>
  <si>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</si>
  <si>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</si>
  <si>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</si>
  <si>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</si>
  <si>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</si>
  <si>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</si>
  <si>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</si>
  <si>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</si>
  <si>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</si>
  <si>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</si>
  <si>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</si>
  <si>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</si>
  <si>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</si>
  <si>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</si>
  <si>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</si>
  <si>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</si>
  <si>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</si>
  <si>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</si>
  <si>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</si>
  <si>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</si>
  <si>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</si>
  <si>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</si>
  <si>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</si>
  <si>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</si>
  <si>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</si>
  <si>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</si>
  <si>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</si>
  <si>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</si>
  <si>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</si>
  <si>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</si>
  <si>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</si>
  <si>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</si>
  <si>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</si>
  <si>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</si>
  <si>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</si>
  <si>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</si>
  <si>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</si>
  <si>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</si>
  <si>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</si>
  <si>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北中城村</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</si>
  <si>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</si>
  <si>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</si>
  <si>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</si>
  <si>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</si>
  <si>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</si>
  <si>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</si>
  <si>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</si>
  <si>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</si>
  <si>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</si>
  <si>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</si>
  <si>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</si>
  <si>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</si>
  <si>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</si>
  <si>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</si>
  <si>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</si>
  <si>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</si>
  <si>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</si>
  <si>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①経常収支比率：数値は100％を超えており、類似団体平均値及び全国平均と比較し高い数値となっているが、引き続き維持管理費等の費用削減に努める必要がある。
②累積欠損金比率：営業収益に対する累積欠損金は経年発生していない。
③流動比率：短期的な債務に対する支払能力は確保されている。
④企業債残高対給水収益比率：経年低い数値を示しているが、今後、管路更新や耐震化による投資が見込まれ企業債の増加が想定される。
⑤料金回収率：数値は100％を超えているが、引き続き給水に係る費用削減に取組み、適切な料金水準を維持するよう努める必要がある。
⑥給水原価：前年度に比べ数値は減少しているが、全国平均を上回っているため、維持管理費の削減等費用の効率性を検討する必要がある。
⑦施設利用率：類似団体平均値及び全国平均と比較して高い数値であることから、適正な施設規模であり効率的に運営されている。
⑧有収率：類似団体平均値及び全国平均より高い水準にあり、安定した供給ができている。</t>
    <rPh sb="1" eb="3">
      <t>ケイジョウ</t>
    </rPh>
    <rPh sb="3" eb="5">
      <t>シュウシ</t>
    </rPh>
    <rPh sb="5" eb="7">
      <t>ヒリツ</t>
    </rPh>
    <rPh sb="8" eb="10">
      <t>スウチ</t>
    </rPh>
    <rPh sb="16" eb="17">
      <t>コ</t>
    </rPh>
    <rPh sb="22" eb="26">
      <t>ルイジダンタイ</t>
    </rPh>
    <rPh sb="26" eb="29">
      <t>ヘイキンチ</t>
    </rPh>
    <rPh sb="29" eb="30">
      <t>オヨ</t>
    </rPh>
    <rPh sb="31" eb="33">
      <t>ゼンコク</t>
    </rPh>
    <rPh sb="33" eb="35">
      <t>ヘイキン</t>
    </rPh>
    <rPh sb="36" eb="38">
      <t>ヒカク</t>
    </rPh>
    <rPh sb="39" eb="40">
      <t>タカ</t>
    </rPh>
    <rPh sb="41" eb="43">
      <t>スウチ</t>
    </rPh>
    <rPh sb="51" eb="52">
      <t>ヒ</t>
    </rPh>
    <rPh sb="53" eb="54">
      <t>ツヅ</t>
    </rPh>
    <rPh sb="55" eb="61">
      <t>イジカンリヒトウ</t>
    </rPh>
    <rPh sb="62" eb="66">
      <t>ヒヨウサクゲン</t>
    </rPh>
    <rPh sb="67" eb="68">
      <t>ツト</t>
    </rPh>
    <rPh sb="70" eb="72">
      <t>ヒツヨウ</t>
    </rPh>
    <rPh sb="79" eb="81">
      <t>ルイセキ</t>
    </rPh>
    <rPh sb="81" eb="84">
      <t>ケッソンキン</t>
    </rPh>
    <rPh sb="84" eb="86">
      <t>ヒリツ</t>
    </rPh>
    <rPh sb="87" eb="91">
      <t>エイギョウシュウエキ</t>
    </rPh>
    <rPh sb="92" eb="93">
      <t>タイ</t>
    </rPh>
    <rPh sb="95" eb="100">
      <t>ルイセキケッソンキン</t>
    </rPh>
    <rPh sb="101" eb="103">
      <t>ケイネン</t>
    </rPh>
    <rPh sb="103" eb="105">
      <t>ハッセイ</t>
    </rPh>
    <rPh sb="114" eb="116">
      <t>リュウドウ</t>
    </rPh>
    <rPh sb="116" eb="118">
      <t>ヒリツ</t>
    </rPh>
    <rPh sb="119" eb="122">
      <t>タンキテキ</t>
    </rPh>
    <rPh sb="123" eb="125">
      <t>サイム</t>
    </rPh>
    <rPh sb="126" eb="127">
      <t>タイ</t>
    </rPh>
    <rPh sb="129" eb="131">
      <t>シハラ</t>
    </rPh>
    <rPh sb="131" eb="133">
      <t>ノウリョク</t>
    </rPh>
    <rPh sb="134" eb="136">
      <t>カクホ</t>
    </rPh>
    <rPh sb="145" eb="148">
      <t>キギョウサイ</t>
    </rPh>
    <rPh sb="148" eb="150">
      <t>ザンダカ</t>
    </rPh>
    <rPh sb="150" eb="151">
      <t>タイ</t>
    </rPh>
    <rPh sb="151" eb="155">
      <t>キュウスイシュウエキ</t>
    </rPh>
    <rPh sb="155" eb="157">
      <t>ヒリツ</t>
    </rPh>
    <rPh sb="158" eb="160">
      <t>ケイネン</t>
    </rPh>
    <rPh sb="160" eb="161">
      <t>ヒク</t>
    </rPh>
    <rPh sb="162" eb="164">
      <t>スウチ</t>
    </rPh>
    <rPh sb="165" eb="166">
      <t>シメ</t>
    </rPh>
    <rPh sb="172" eb="174">
      <t>コンゴ</t>
    </rPh>
    <rPh sb="175" eb="179">
      <t>カンロコウシン</t>
    </rPh>
    <rPh sb="180" eb="183">
      <t>タイシンカ</t>
    </rPh>
    <rPh sb="186" eb="188">
      <t>トウシ</t>
    </rPh>
    <rPh sb="189" eb="191">
      <t>ミコ</t>
    </rPh>
    <rPh sb="193" eb="196">
      <t>キギョウサイ</t>
    </rPh>
    <rPh sb="197" eb="199">
      <t>ゾウカ</t>
    </rPh>
    <rPh sb="200" eb="202">
      <t>ソウテイ</t>
    </rPh>
    <rPh sb="209" eb="214">
      <t>リョウキンカイシュウリツ</t>
    </rPh>
    <rPh sb="215" eb="217">
      <t>スウチ</t>
    </rPh>
    <rPh sb="223" eb="224">
      <t>コ</t>
    </rPh>
    <rPh sb="230" eb="231">
      <t>ヒ</t>
    </rPh>
    <rPh sb="232" eb="233">
      <t>ツヅ</t>
    </rPh>
    <rPh sb="234" eb="236">
      <t>キュウスイ</t>
    </rPh>
    <rPh sb="237" eb="238">
      <t>カカ</t>
    </rPh>
    <rPh sb="239" eb="243">
      <t>ヒヨウサクゲン</t>
    </rPh>
    <rPh sb="244" eb="246">
      <t>トリク</t>
    </rPh>
    <rPh sb="248" eb="250">
      <t>テキセツ</t>
    </rPh>
    <rPh sb="251" eb="255">
      <t>リョウキンスイジュン</t>
    </rPh>
    <rPh sb="256" eb="258">
      <t>イジ</t>
    </rPh>
    <rPh sb="262" eb="263">
      <t>ツト</t>
    </rPh>
    <rPh sb="265" eb="267">
      <t>ヒツヨウ</t>
    </rPh>
    <rPh sb="274" eb="278">
      <t>キュウスイゲンカ</t>
    </rPh>
    <rPh sb="279" eb="282">
      <t>ゼンネンド</t>
    </rPh>
    <rPh sb="283" eb="284">
      <t>クラ</t>
    </rPh>
    <rPh sb="285" eb="287">
      <t>スウチ</t>
    </rPh>
    <rPh sb="288" eb="290">
      <t>ゲンショウ</t>
    </rPh>
    <rPh sb="296" eb="300">
      <t>ゼンコクヘイキン</t>
    </rPh>
    <rPh sb="301" eb="303">
      <t>ウワマワ</t>
    </rPh>
    <rPh sb="339" eb="341">
      <t>シセツ</t>
    </rPh>
    <rPh sb="341" eb="344">
      <t>リヨウリツ</t>
    </rPh>
    <rPh sb="375" eb="377">
      <t>テキセイ</t>
    </rPh>
    <rPh sb="378" eb="380">
      <t>シセツ</t>
    </rPh>
    <rPh sb="380" eb="382">
      <t>キボ</t>
    </rPh>
    <rPh sb="385" eb="388">
      <t>コウリツテキ</t>
    </rPh>
    <rPh sb="389" eb="391">
      <t>ウンエイ</t>
    </rPh>
    <rPh sb="400" eb="403">
      <t>ユウシュウリツ</t>
    </rPh>
    <rPh sb="421" eb="423">
      <t>スイジュン</t>
    </rPh>
    <rPh sb="427" eb="429">
      <t>アンテイ</t>
    </rPh>
    <rPh sb="431" eb="433">
      <t>キョウキュウ</t>
    </rPh>
    <phoneticPr fontId="4"/>
  </si>
  <si>
    <t xml:space="preserve">①有形固定資産減価償却率：類似団体平均値及び全国平均と比較して高い数値で年々増加していることから、資産の老朽化が進展している。
②管路経年化率：類似団体平均値及び全国平均より大幅に下回った数値であるが、今後、更新が必要な管路が増加することから計画的に管路更新を進める必要がある。
③管路更新率：類似団体平均値及び全国平均と比較し低い数値となっているが、今後、更新が必要な管路が増加することから計画的に管路更新を進める必要がある。
</t>
    <rPh sb="1" eb="3">
      <t>ユウケイ</t>
    </rPh>
    <rPh sb="3" eb="7">
      <t>コテイシサン</t>
    </rPh>
    <rPh sb="7" eb="12">
      <t>ゲンカショウキャクリツ</t>
    </rPh>
    <rPh sb="67" eb="69">
      <t>スウチ</t>
    </rPh>
    <rPh sb="70" eb="72">
      <t>ネンネン</t>
    </rPh>
    <rPh sb="88" eb="90">
      <t>オオハバ</t>
    </rPh>
    <rPh sb="91" eb="93">
      <t>シタマワ</t>
    </rPh>
    <rPh sb="166" eb="167">
      <t>ヒク</t>
    </rPh>
    <rPh sb="178" eb="180">
      <t>コンゴ</t>
    </rPh>
    <rPh sb="181" eb="183">
      <t>コウシン</t>
    </rPh>
    <rPh sb="184" eb="186">
      <t>ヒツヨウ</t>
    </rPh>
    <rPh sb="187" eb="189">
      <t>カンロ</t>
    </rPh>
    <rPh sb="190" eb="192">
      <t>ゾウカ</t>
    </rPh>
    <rPh sb="198" eb="201">
      <t>ケイカクテキ</t>
    </rPh>
    <rPh sb="202" eb="206">
      <t>カンロコウシン</t>
    </rPh>
    <rPh sb="207" eb="208">
      <t>スス</t>
    </rPh>
    <rPh sb="210" eb="212">
      <t>ヒツヨウ</t>
    </rPh>
    <phoneticPr fontId="4"/>
  </si>
  <si>
    <t>現在、経営の健全性・効率性については概ね確保されているが、引き続き費用削減に取組み健全経営の維持に努める。
今後、施設の老朽化及び耐震化等による管路更新の増加が想定されるため、計画的な事業運営に取組む必要がある。</t>
    <rPh sb="0" eb="2">
      <t>ゲンザイ</t>
    </rPh>
    <rPh sb="3" eb="5">
      <t>ケイエイ</t>
    </rPh>
    <rPh sb="6" eb="9">
      <t>ケンゼンセイ</t>
    </rPh>
    <rPh sb="10" eb="13">
      <t>コウリツセイ</t>
    </rPh>
    <rPh sb="18" eb="19">
      <t>オオム</t>
    </rPh>
    <rPh sb="20" eb="22">
      <t>カクホ</t>
    </rPh>
    <rPh sb="29" eb="30">
      <t>ヒ</t>
    </rPh>
    <rPh sb="31" eb="32">
      <t>ツヅ</t>
    </rPh>
    <rPh sb="33" eb="37">
      <t>ヒヨウサクゲン</t>
    </rPh>
    <rPh sb="38" eb="40">
      <t>トリク</t>
    </rPh>
    <rPh sb="41" eb="43">
      <t>ケンゼン</t>
    </rPh>
    <rPh sb="43" eb="45">
      <t>ケイエイ</t>
    </rPh>
    <rPh sb="46" eb="48">
      <t>イジ</t>
    </rPh>
    <rPh sb="49" eb="50">
      <t>ツト</t>
    </rPh>
    <rPh sb="54" eb="56">
      <t>コンゴ</t>
    </rPh>
    <rPh sb="57" eb="59">
      <t>シセツ</t>
    </rPh>
    <rPh sb="60" eb="63">
      <t>ロウキュウカ</t>
    </rPh>
    <rPh sb="63" eb="64">
      <t>オヨ</t>
    </rPh>
    <rPh sb="65" eb="68">
      <t>タイシンカ</t>
    </rPh>
    <rPh sb="68" eb="69">
      <t>トウ</t>
    </rPh>
    <rPh sb="72" eb="74">
      <t>カンロ</t>
    </rPh>
    <rPh sb="74" eb="76">
      <t>コウシン</t>
    </rPh>
    <rPh sb="77" eb="79">
      <t>ゾウカ</t>
    </rPh>
    <rPh sb="80" eb="82">
      <t>ソウテイ</t>
    </rPh>
    <rPh sb="88" eb="91">
      <t>ケイカクテキ</t>
    </rPh>
    <rPh sb="92" eb="96">
      <t>ジギョウウンエイ</t>
    </rPh>
    <rPh sb="97" eb="99">
      <t>トリク</t>
    </rPh>
    <rPh sb="100" eb="1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</si>
</sst>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0.05</c:v>
                </c:pt>
                <c:pt idx="1">
                  <c:v>0</c:v>
                </c:pt>
                <c:pt idx="2" formatCode="#,##0.00;&quot;△&quot;#,##0.00;&quot;-&quot;">
                  <c:v>2.95</c:v>
                </c:pt>
                <c:pt idx="3" formatCode="#,##0.00;&quot;△&quot;#,##0.00;&quot;-&quot;">
                  <c:v>0.31</c:v>
                </c:pt>
                <c:pt idx="4" formatCode="#,##0.00;&quot;△&quot;#,##0.00;&quot;-&quot;">
                  <c:v>0.39</c:v>
                </c:pt>
              </c:numCache>
            </c:numRef>
          </c:val>
          <c:extLst>
            <c:ext xmlns:c16="http://schemas.microsoft.com/office/drawing/2014/chart" uri="{C3380CC4-5D6E-409C-BE32-E72D297353CC}">
              <c16:uniqueId val="{00000000-DDFE-4591-BBE5-F00470586E3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DDFE-4591-BBE5-F00470586E3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68.53</c:v>
                </c:pt>
                <c:pt idx="1">
                  <c:v>68.86</c:v>
                </c:pt>
                <c:pt idx="2">
                  <c:v>69.430000000000007</c:v>
                </c:pt>
                <c:pt idx="3">
                  <c:v>70.09</c:v>
                </c:pt>
                <c:pt idx="4">
                  <c:v>71.02</c:v>
                </c:pt>
              </c:numCache>
            </c:numRef>
          </c:val>
          <c:extLst>
            <c:ext xmlns:c16="http://schemas.microsoft.com/office/drawing/2014/chart" uri="{C3380CC4-5D6E-409C-BE32-E72D297353CC}">
              <c16:uniqueId val="{00000000-E5A5-407B-9A2C-BC30CF6DF9D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E5A5-407B-9A2C-BC30CF6DF9D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95.66</c:v>
                </c:pt>
                <c:pt idx="1">
                  <c:v>95.09</c:v>
                </c:pt>
                <c:pt idx="2">
                  <c:v>94.64</c:v>
                </c:pt>
                <c:pt idx="3">
                  <c:v>93.51</c:v>
                </c:pt>
                <c:pt idx="4">
                  <c:v>93.97</c:v>
                </c:pt>
              </c:numCache>
            </c:numRef>
          </c:val>
          <c:extLst>
            <c:ext xmlns:c16="http://schemas.microsoft.com/office/drawing/2014/chart" uri="{C3380CC4-5D6E-409C-BE32-E72D297353CC}">
              <c16:uniqueId val="{00000000-B630-4E00-BBE2-6F8C9FB6106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B630-4E00-BBE2-6F8C9FB6106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113.43</c:v>
                </c:pt>
                <c:pt idx="1">
                  <c:v>112.27</c:v>
                </c:pt>
                <c:pt idx="2">
                  <c:v>104.4</c:v>
                </c:pt>
                <c:pt idx="3">
                  <c:v>104.05</c:v>
                </c:pt>
                <c:pt idx="4">
                  <c:v>113.22</c:v>
                </c:pt>
              </c:numCache>
            </c:numRef>
          </c:val>
          <c:extLst>
            <c:ext xmlns:c16="http://schemas.microsoft.com/office/drawing/2014/chart" uri="{C3380CC4-5D6E-409C-BE32-E72D297353CC}">
              <c16:uniqueId val="{00000000-66D8-4F2D-8951-CB22BAA69C0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66D8-4F2D-8951-CB22BAA69C0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50.38</c:v>
                </c:pt>
                <c:pt idx="1">
                  <c:v>52.31</c:v>
                </c:pt>
                <c:pt idx="2">
                  <c:v>52.65</c:v>
                </c:pt>
                <c:pt idx="3">
                  <c:v>53.8</c:v>
                </c:pt>
                <c:pt idx="4">
                  <c:v>55.43</c:v>
                </c:pt>
              </c:numCache>
            </c:numRef>
          </c:val>
          <c:extLst>
            <c:ext xmlns:c16="http://schemas.microsoft.com/office/drawing/2014/chart" uri="{C3380CC4-5D6E-409C-BE32-E72D297353CC}">
              <c16:uniqueId val="{00000000-179D-466F-BEA5-62295D4D8CC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179D-466F-BEA5-62295D4D8CC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0.28000000000000003</c:v>
                </c:pt>
                <c:pt idx="1">
                  <c:v>0.28000000000000003</c:v>
                </c:pt>
                <c:pt idx="2">
                  <c:v>1.01</c:v>
                </c:pt>
                <c:pt idx="3">
                  <c:v>1.01</c:v>
                </c:pt>
                <c:pt idx="4">
                  <c:v>0.62</c:v>
                </c:pt>
              </c:numCache>
            </c:numRef>
          </c:val>
          <c:extLst>
            <c:ext xmlns:c16="http://schemas.microsoft.com/office/drawing/2014/chart" uri="{C3380CC4-5D6E-409C-BE32-E72D297353CC}">
              <c16:uniqueId val="{00000000-A0B0-4025-BF07-6701BFD2A9B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A0B0-4025-BF07-6701BFD2A9B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39-4DDC-897B-B9033929703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D139-4DDC-897B-B9033929703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869.45</c:v>
                </c:pt>
                <c:pt idx="1">
                  <c:v>1453.1</c:v>
                </c:pt>
                <c:pt idx="2">
                  <c:v>911.56</c:v>
                </c:pt>
                <c:pt idx="3">
                  <c:v>844.46</c:v>
                </c:pt>
                <c:pt idx="4">
                  <c:v>1252.08</c:v>
                </c:pt>
              </c:numCache>
            </c:numRef>
          </c:val>
          <c:extLst>
            <c:ext xmlns:c16="http://schemas.microsoft.com/office/drawing/2014/chart" uri="{C3380CC4-5D6E-409C-BE32-E72D297353CC}">
              <c16:uniqueId val="{00000000-9B88-4A14-8C8F-A1038DE5FAF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9B88-4A14-8C8F-A1038DE5FAF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27.62</c:v>
                </c:pt>
                <c:pt idx="1">
                  <c:v>25.96</c:v>
                </c:pt>
                <c:pt idx="2">
                  <c:v>24.05</c:v>
                </c:pt>
                <c:pt idx="3">
                  <c:v>21.8</c:v>
                </c:pt>
                <c:pt idx="4">
                  <c:v>20.059999999999999</c:v>
                </c:pt>
              </c:numCache>
            </c:numRef>
          </c:val>
          <c:extLst>
            <c:ext xmlns:c16="http://schemas.microsoft.com/office/drawing/2014/chart" uri="{C3380CC4-5D6E-409C-BE32-E72D297353CC}">
              <c16:uniqueId val="{00000000-87EB-4C59-907B-0BEB1258FD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87EB-4C59-907B-0BEB1258FD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110.61</c:v>
                </c:pt>
                <c:pt idx="1">
                  <c:v>109.33</c:v>
                </c:pt>
                <c:pt idx="2">
                  <c:v>101.08</c:v>
                </c:pt>
                <c:pt idx="3">
                  <c:v>100.63</c:v>
                </c:pt>
                <c:pt idx="4">
                  <c:v>102.79</c:v>
                </c:pt>
              </c:numCache>
            </c:numRef>
          </c:val>
          <c:extLst>
            <c:ext xmlns:c16="http://schemas.microsoft.com/office/drawing/2014/chart" uri="{C3380CC4-5D6E-409C-BE32-E72D297353CC}">
              <c16:uniqueId val="{00000000-D89C-466D-86DA-35F61B7CCD4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D89C-466D-86DA-35F61B7CCD4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176.01</c:v>
                </c:pt>
                <c:pt idx="1">
                  <c:v>177.42</c:v>
                </c:pt>
                <c:pt idx="2">
                  <c:v>191.54</c:v>
                </c:pt>
                <c:pt idx="3">
                  <c:v>193.42</c:v>
                </c:pt>
                <c:pt idx="4">
                  <c:v>180.35</c:v>
                </c:pt>
              </c:numCache>
            </c:numRef>
          </c:val>
          <c:extLst>
            <c:ext xmlns:c16="http://schemas.microsoft.com/office/drawing/2014/chart" uri="{C3380CC4-5D6E-409C-BE32-E72D297353CC}">
              <c16:uniqueId val="{00000000-5B0A-4679-86BD-5D21C757344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5B0A-4679-86BD-5D21C757344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3"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沖縄県　北中城村</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17821</v>
      </c>
      <c r="AM8" s="61"/>
      <c r="AN8" s="61"/>
      <c r="AO8" s="61"/>
      <c r="AP8" s="61"/>
      <c r="AQ8" s="61"/>
      <c r="AR8" s="61"/>
      <c r="AS8" s="61"/>
      <c r="AT8" s="52">
        <f>データ!$S$6</f>
        <v>11.54</v>
      </c>
      <c r="AU8" s="53"/>
      <c r="AV8" s="53"/>
      <c r="AW8" s="53"/>
      <c r="AX8" s="53"/>
      <c r="AY8" s="53"/>
      <c r="AZ8" s="53"/>
      <c r="BA8" s="53"/>
      <c r="BB8" s="54">
        <f>データ!$T$6</f>
        <v>1544.28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94.45</v>
      </c>
      <c r="J10" s="53"/>
      <c r="K10" s="53"/>
      <c r="L10" s="53"/>
      <c r="M10" s="53"/>
      <c r="N10" s="53"/>
      <c r="O10" s="64"/>
      <c r="P10" s="54">
        <f>データ!$P$6</f>
        <v>100</v>
      </c>
      <c r="Q10" s="54"/>
      <c r="R10" s="54"/>
      <c r="S10" s="54"/>
      <c r="T10" s="54"/>
      <c r="U10" s="54"/>
      <c r="V10" s="54"/>
      <c r="W10" s="61">
        <f>データ!$Q$6</f>
        <v>3201</v>
      </c>
      <c r="X10" s="61"/>
      <c r="Y10" s="61"/>
      <c r="Z10" s="61"/>
      <c r="AA10" s="61"/>
      <c r="AB10" s="61"/>
      <c r="AC10" s="61"/>
      <c r="AD10" s="2"/>
      <c r="AE10" s="2"/>
      <c r="AF10" s="2"/>
      <c r="AG10" s="2"/>
      <c r="AH10" s="4"/>
      <c r="AI10" s="4"/>
      <c r="AJ10" s="4"/>
      <c r="AK10" s="4"/>
      <c r="AL10" s="61">
        <f>データ!$U$6</f>
        <v>17806</v>
      </c>
      <c r="AM10" s="61"/>
      <c r="AN10" s="61"/>
      <c r="AO10" s="61"/>
      <c r="AP10" s="61"/>
      <c r="AQ10" s="61"/>
      <c r="AR10" s="61"/>
      <c r="AS10" s="61"/>
      <c r="AT10" s="52">
        <f>データ!$V$6</f>
        <v>11.54</v>
      </c>
      <c r="AU10" s="53"/>
      <c r="AV10" s="53"/>
      <c r="AW10" s="53"/>
      <c r="AX10" s="53"/>
      <c r="AY10" s="53"/>
      <c r="AZ10" s="53"/>
      <c r="BA10" s="53"/>
      <c r="BB10" s="54">
        <f>データ!$W$6</f>
        <v>1542.98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zM/jU7YLefxcuoM2NtGMRrr9kib0ClyR6olNMbb5wwlp4qnNgr6wokM1VVEIBSK9VojG6l58nhYDEzEoNUL16g==" saltValue="wi2HHZkJZNbKarNsCVtrT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473278</v>
      </c>
      <c r="D6" s="34">
        <f t="shared" si="3"/>
        <v>46</v>
      </c>
      <c r="E6" s="34">
        <f t="shared" si="3"/>
        <v>1</v>
      </c>
      <c r="F6" s="34">
        <f t="shared" si="3"/>
        <v>0</v>
      </c>
      <c r="G6" s="34">
        <f t="shared" si="3"/>
        <v>1</v>
      </c>
      <c r="H6" s="34" t="str">
        <f t="shared" si="3"/>
        <v>沖縄県　北中城村</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94.45</v>
      </c>
      <c r="P6" s="35">
        <f t="shared" si="3"/>
        <v>100</v>
      </c>
      <c r="Q6" s="35">
        <f t="shared" si="3"/>
        <v>3201</v>
      </c>
      <c r="R6" s="35">
        <f t="shared" si="3"/>
        <v>17821</v>
      </c>
      <c r="S6" s="35">
        <f t="shared" si="3"/>
        <v>11.54</v>
      </c>
      <c r="T6" s="35">
        <f t="shared" si="3"/>
        <v>1544.28</v>
      </c>
      <c r="U6" s="35">
        <f t="shared" si="3"/>
        <v>17806</v>
      </c>
      <c r="V6" s="35">
        <f t="shared" si="3"/>
        <v>11.54</v>
      </c>
      <c r="W6" s="35">
        <f t="shared" si="3"/>
        <v>1542.98</v>
      </c>
      <c r="X6" s="36">
        <f>IF(X7="",NA(),X7)</f>
        <v>113.43</v>
      </c>
      <c r="Y6" s="36">
        <f t="shared" ref="Y6:AG6" si="4">IF(Y7="",NA(),Y7)</f>
        <v>112.27</v>
      </c>
      <c r="Z6" s="36">
        <f t="shared" si="4"/>
        <v>104.4</v>
      </c>
      <c r="AA6" s="36">
        <f t="shared" si="4"/>
        <v>104.05</v>
      </c>
      <c r="AB6" s="36">
        <f t="shared" si="4"/>
        <v>113.22</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869.45</v>
      </c>
      <c r="AU6" s="36">
        <f t="shared" ref="AU6:BC6" si="6">IF(AU7="",NA(),AU7)</f>
        <v>1453.1</v>
      </c>
      <c r="AV6" s="36">
        <f t="shared" si="6"/>
        <v>911.56</v>
      </c>
      <c r="AW6" s="36">
        <f t="shared" si="6"/>
        <v>844.46</v>
      </c>
      <c r="AX6" s="36">
        <f t="shared" si="6"/>
        <v>1252.08</v>
      </c>
      <c r="AY6" s="36">
        <f t="shared" si="6"/>
        <v>384.34</v>
      </c>
      <c r="AZ6" s="36">
        <f t="shared" si="6"/>
        <v>359.47</v>
      </c>
      <c r="BA6" s="36">
        <f t="shared" si="6"/>
        <v>369.69</v>
      </c>
      <c r="BB6" s="36">
        <f t="shared" si="6"/>
        <v>379.08</v>
      </c>
      <c r="BC6" s="36">
        <f t="shared" si="6"/>
        <v>367.55</v>
      </c>
      <c r="BD6" s="35" t="str">
        <f>IF(BD7="","",IF(BD7="-","【-】","【"&amp;SUBSTITUTE(TEXT(BD7,"#,##0.00"),"-","△")&amp;"】"))</f>
        <v>【260.31】</v>
      </c>
      <c r="BE6" s="36">
        <f>IF(BE7="",NA(),BE7)</f>
        <v>27.62</v>
      </c>
      <c r="BF6" s="36">
        <f t="shared" ref="BF6:BN6" si="7">IF(BF7="",NA(),BF7)</f>
        <v>25.96</v>
      </c>
      <c r="BG6" s="36">
        <f t="shared" si="7"/>
        <v>24.05</v>
      </c>
      <c r="BH6" s="36">
        <f t="shared" si="7"/>
        <v>21.8</v>
      </c>
      <c r="BI6" s="36">
        <f t="shared" si="7"/>
        <v>20.059999999999999</v>
      </c>
      <c r="BJ6" s="36">
        <f t="shared" si="7"/>
        <v>380.58</v>
      </c>
      <c r="BK6" s="36">
        <f t="shared" si="7"/>
        <v>401.79</v>
      </c>
      <c r="BL6" s="36">
        <f t="shared" si="7"/>
        <v>402.99</v>
      </c>
      <c r="BM6" s="36">
        <f t="shared" si="7"/>
        <v>398.98</v>
      </c>
      <c r="BN6" s="36">
        <f t="shared" si="7"/>
        <v>418.68</v>
      </c>
      <c r="BO6" s="35" t="str">
        <f>IF(BO7="","",IF(BO7="-","【-】","【"&amp;SUBSTITUTE(TEXT(BO7,"#,##0.00"),"-","△")&amp;"】"))</f>
        <v>【275.67】</v>
      </c>
      <c r="BP6" s="36">
        <f>IF(BP7="",NA(),BP7)</f>
        <v>110.61</v>
      </c>
      <c r="BQ6" s="36">
        <f t="shared" ref="BQ6:BY6" si="8">IF(BQ7="",NA(),BQ7)</f>
        <v>109.33</v>
      </c>
      <c r="BR6" s="36">
        <f t="shared" si="8"/>
        <v>101.08</v>
      </c>
      <c r="BS6" s="36">
        <f t="shared" si="8"/>
        <v>100.63</v>
      </c>
      <c r="BT6" s="36">
        <f t="shared" si="8"/>
        <v>102.79</v>
      </c>
      <c r="BU6" s="36">
        <f t="shared" si="8"/>
        <v>102.38</v>
      </c>
      <c r="BV6" s="36">
        <f t="shared" si="8"/>
        <v>100.12</v>
      </c>
      <c r="BW6" s="36">
        <f t="shared" si="8"/>
        <v>98.66</v>
      </c>
      <c r="BX6" s="36">
        <f t="shared" si="8"/>
        <v>98.64</v>
      </c>
      <c r="BY6" s="36">
        <f t="shared" si="8"/>
        <v>94.78</v>
      </c>
      <c r="BZ6" s="35" t="str">
        <f>IF(BZ7="","",IF(BZ7="-","【-】","【"&amp;SUBSTITUTE(TEXT(BZ7,"#,##0.00"),"-","△")&amp;"】"))</f>
        <v>【100.05】</v>
      </c>
      <c r="CA6" s="36">
        <f>IF(CA7="",NA(),CA7)</f>
        <v>176.01</v>
      </c>
      <c r="CB6" s="36">
        <f t="shared" ref="CB6:CJ6" si="9">IF(CB7="",NA(),CB7)</f>
        <v>177.42</v>
      </c>
      <c r="CC6" s="36">
        <f t="shared" si="9"/>
        <v>191.54</v>
      </c>
      <c r="CD6" s="36">
        <f t="shared" si="9"/>
        <v>193.42</v>
      </c>
      <c r="CE6" s="36">
        <f t="shared" si="9"/>
        <v>180.35</v>
      </c>
      <c r="CF6" s="36">
        <f t="shared" si="9"/>
        <v>168.67</v>
      </c>
      <c r="CG6" s="36">
        <f t="shared" si="9"/>
        <v>174.97</v>
      </c>
      <c r="CH6" s="36">
        <f t="shared" si="9"/>
        <v>178.59</v>
      </c>
      <c r="CI6" s="36">
        <f t="shared" si="9"/>
        <v>178.92</v>
      </c>
      <c r="CJ6" s="36">
        <f t="shared" si="9"/>
        <v>181.3</v>
      </c>
      <c r="CK6" s="35" t="str">
        <f>IF(CK7="","",IF(CK7="-","【-】","【"&amp;SUBSTITUTE(TEXT(CK7,"#,##0.00"),"-","△")&amp;"】"))</f>
        <v>【166.40】</v>
      </c>
      <c r="CL6" s="36">
        <f>IF(CL7="",NA(),CL7)</f>
        <v>68.53</v>
      </c>
      <c r="CM6" s="36">
        <f t="shared" ref="CM6:CU6" si="10">IF(CM7="",NA(),CM7)</f>
        <v>68.86</v>
      </c>
      <c r="CN6" s="36">
        <f t="shared" si="10"/>
        <v>69.430000000000007</v>
      </c>
      <c r="CO6" s="36">
        <f t="shared" si="10"/>
        <v>70.09</v>
      </c>
      <c r="CP6" s="36">
        <f t="shared" si="10"/>
        <v>71.02</v>
      </c>
      <c r="CQ6" s="36">
        <f t="shared" si="10"/>
        <v>54.92</v>
      </c>
      <c r="CR6" s="36">
        <f t="shared" si="10"/>
        <v>55.63</v>
      </c>
      <c r="CS6" s="36">
        <f t="shared" si="10"/>
        <v>55.03</v>
      </c>
      <c r="CT6" s="36">
        <f t="shared" si="10"/>
        <v>55.14</v>
      </c>
      <c r="CU6" s="36">
        <f t="shared" si="10"/>
        <v>55.89</v>
      </c>
      <c r="CV6" s="35" t="str">
        <f>IF(CV7="","",IF(CV7="-","【-】","【"&amp;SUBSTITUTE(TEXT(CV7,"#,##0.00"),"-","△")&amp;"】"))</f>
        <v>【60.69】</v>
      </c>
      <c r="CW6" s="36">
        <f>IF(CW7="",NA(),CW7)</f>
        <v>95.66</v>
      </c>
      <c r="CX6" s="36">
        <f t="shared" ref="CX6:DF6" si="11">IF(CX7="",NA(),CX7)</f>
        <v>95.09</v>
      </c>
      <c r="CY6" s="36">
        <f t="shared" si="11"/>
        <v>94.64</v>
      </c>
      <c r="CZ6" s="36">
        <f t="shared" si="11"/>
        <v>93.51</v>
      </c>
      <c r="DA6" s="36">
        <f t="shared" si="11"/>
        <v>93.97</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50.38</v>
      </c>
      <c r="DI6" s="36">
        <f t="shared" ref="DI6:DQ6" si="12">IF(DI7="",NA(),DI7)</f>
        <v>52.31</v>
      </c>
      <c r="DJ6" s="36">
        <f t="shared" si="12"/>
        <v>52.65</v>
      </c>
      <c r="DK6" s="36">
        <f t="shared" si="12"/>
        <v>53.8</v>
      </c>
      <c r="DL6" s="36">
        <f t="shared" si="12"/>
        <v>55.43</v>
      </c>
      <c r="DM6" s="36">
        <f t="shared" si="12"/>
        <v>48.49</v>
      </c>
      <c r="DN6" s="36">
        <f t="shared" si="12"/>
        <v>48.05</v>
      </c>
      <c r="DO6" s="36">
        <f t="shared" si="12"/>
        <v>48.87</v>
      </c>
      <c r="DP6" s="36">
        <f t="shared" si="12"/>
        <v>49.92</v>
      </c>
      <c r="DQ6" s="36">
        <f t="shared" si="12"/>
        <v>50.63</v>
      </c>
      <c r="DR6" s="35" t="str">
        <f>IF(DR7="","",IF(DR7="-","【-】","【"&amp;SUBSTITUTE(TEXT(DR7,"#,##0.00"),"-","△")&amp;"】"))</f>
        <v>【50.19】</v>
      </c>
      <c r="DS6" s="36">
        <f>IF(DS7="",NA(),DS7)</f>
        <v>0.28000000000000003</v>
      </c>
      <c r="DT6" s="36">
        <f t="shared" ref="DT6:EB6" si="13">IF(DT7="",NA(),DT7)</f>
        <v>0.28000000000000003</v>
      </c>
      <c r="DU6" s="36">
        <f t="shared" si="13"/>
        <v>1.01</v>
      </c>
      <c r="DV6" s="36">
        <f t="shared" si="13"/>
        <v>1.01</v>
      </c>
      <c r="DW6" s="36">
        <f t="shared" si="13"/>
        <v>0.62</v>
      </c>
      <c r="DX6" s="36">
        <f t="shared" si="13"/>
        <v>12.79</v>
      </c>
      <c r="DY6" s="36">
        <f t="shared" si="13"/>
        <v>13.39</v>
      </c>
      <c r="DZ6" s="36">
        <f t="shared" si="13"/>
        <v>14.85</v>
      </c>
      <c r="EA6" s="36">
        <f t="shared" si="13"/>
        <v>16.88</v>
      </c>
      <c r="EB6" s="36">
        <f t="shared" si="13"/>
        <v>18.28</v>
      </c>
      <c r="EC6" s="35" t="str">
        <f>IF(EC7="","",IF(EC7="-","【-】","【"&amp;SUBSTITUTE(TEXT(EC7,"#,##0.00"),"-","△")&amp;"】"))</f>
        <v>【20.63】</v>
      </c>
      <c r="ED6" s="36">
        <f>IF(ED7="",NA(),ED7)</f>
        <v>0.05</v>
      </c>
      <c r="EE6" s="35">
        <f t="shared" ref="EE6:EM6" si="14">IF(EE7="",NA(),EE7)</f>
        <v>0</v>
      </c>
      <c r="EF6" s="36">
        <f t="shared" si="14"/>
        <v>2.95</v>
      </c>
      <c r="EG6" s="36">
        <f t="shared" si="14"/>
        <v>0.31</v>
      </c>
      <c r="EH6" s="36">
        <f t="shared" si="14"/>
        <v>0.39</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2">
      <c r="A7" s="29"/>
      <c r="B7" s="38">
        <v>2020</v>
      </c>
      <c r="C7" s="38">
        <v>473278</v>
      </c>
      <c r="D7" s="38">
        <v>46</v>
      </c>
      <c r="E7" s="38">
        <v>1</v>
      </c>
      <c r="F7" s="38">
        <v>0</v>
      </c>
      <c r="G7" s="38">
        <v>1</v>
      </c>
      <c r="H7" s="38" t="s">
        <v>93</v>
      </c>
      <c r="I7" s="38" t="s">
        <v>94</v>
      </c>
      <c r="J7" s="38" t="s">
        <v>95</v>
      </c>
      <c r="K7" s="38" t="s">
        <v>96</v>
      </c>
      <c r="L7" s="38" t="s">
        <v>97</v>
      </c>
      <c r="M7" s="38" t="s">
        <v>98</v>
      </c>
      <c r="N7" s="39" t="s">
        <v>99</v>
      </c>
      <c r="O7" s="39">
        <v>94.45</v>
      </c>
      <c r="P7" s="39">
        <v>100</v>
      </c>
      <c r="Q7" s="39">
        <v>3201</v>
      </c>
      <c r="R7" s="39">
        <v>17821</v>
      </c>
      <c r="S7" s="39">
        <v>11.54</v>
      </c>
      <c r="T7" s="39">
        <v>1544.28</v>
      </c>
      <c r="U7" s="39">
        <v>17806</v>
      </c>
      <c r="V7" s="39">
        <v>11.54</v>
      </c>
      <c r="W7" s="39">
        <v>1542.98</v>
      </c>
      <c r="X7" s="39">
        <v>113.43</v>
      </c>
      <c r="Y7" s="39">
        <v>112.27</v>
      </c>
      <c r="Z7" s="39">
        <v>104.4</v>
      </c>
      <c r="AA7" s="39">
        <v>104.05</v>
      </c>
      <c r="AB7" s="39">
        <v>113.22</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869.45</v>
      </c>
      <c r="AU7" s="39">
        <v>1453.1</v>
      </c>
      <c r="AV7" s="39">
        <v>911.56</v>
      </c>
      <c r="AW7" s="39">
        <v>844.46</v>
      </c>
      <c r="AX7" s="39">
        <v>1252.08</v>
      </c>
      <c r="AY7" s="39">
        <v>384.34</v>
      </c>
      <c r="AZ7" s="39">
        <v>359.47</v>
      </c>
      <c r="BA7" s="39">
        <v>369.69</v>
      </c>
      <c r="BB7" s="39">
        <v>379.08</v>
      </c>
      <c r="BC7" s="39">
        <v>367.55</v>
      </c>
      <c r="BD7" s="39">
        <v>260.31</v>
      </c>
      <c r="BE7" s="39">
        <v>27.62</v>
      </c>
      <c r="BF7" s="39">
        <v>25.96</v>
      </c>
      <c r="BG7" s="39">
        <v>24.05</v>
      </c>
      <c r="BH7" s="39">
        <v>21.8</v>
      </c>
      <c r="BI7" s="39">
        <v>20.059999999999999</v>
      </c>
      <c r="BJ7" s="39">
        <v>380.58</v>
      </c>
      <c r="BK7" s="39">
        <v>401.79</v>
      </c>
      <c r="BL7" s="39">
        <v>402.99</v>
      </c>
      <c r="BM7" s="39">
        <v>398.98</v>
      </c>
      <c r="BN7" s="39">
        <v>418.68</v>
      </c>
      <c r="BO7" s="39">
        <v>275.67</v>
      </c>
      <c r="BP7" s="39">
        <v>110.61</v>
      </c>
      <c r="BQ7" s="39">
        <v>109.33</v>
      </c>
      <c r="BR7" s="39">
        <v>101.08</v>
      </c>
      <c r="BS7" s="39">
        <v>100.63</v>
      </c>
      <c r="BT7" s="39">
        <v>102.79</v>
      </c>
      <c r="BU7" s="39">
        <v>102.38</v>
      </c>
      <c r="BV7" s="39">
        <v>100.12</v>
      </c>
      <c r="BW7" s="39">
        <v>98.66</v>
      </c>
      <c r="BX7" s="39">
        <v>98.64</v>
      </c>
      <c r="BY7" s="39">
        <v>94.78</v>
      </c>
      <c r="BZ7" s="39">
        <v>100.05</v>
      </c>
      <c r="CA7" s="39">
        <v>176.01</v>
      </c>
      <c r="CB7" s="39">
        <v>177.42</v>
      </c>
      <c r="CC7" s="39">
        <v>191.54</v>
      </c>
      <c r="CD7" s="39">
        <v>193.42</v>
      </c>
      <c r="CE7" s="39">
        <v>180.35</v>
      </c>
      <c r="CF7" s="39">
        <v>168.67</v>
      </c>
      <c r="CG7" s="39">
        <v>174.97</v>
      </c>
      <c r="CH7" s="39">
        <v>178.59</v>
      </c>
      <c r="CI7" s="39">
        <v>178.92</v>
      </c>
      <c r="CJ7" s="39">
        <v>181.3</v>
      </c>
      <c r="CK7" s="39">
        <v>166.4</v>
      </c>
      <c r="CL7" s="39">
        <v>68.53</v>
      </c>
      <c r="CM7" s="39">
        <v>68.86</v>
      </c>
      <c r="CN7" s="39">
        <v>69.430000000000007</v>
      </c>
      <c r="CO7" s="39">
        <v>70.09</v>
      </c>
      <c r="CP7" s="39">
        <v>71.02</v>
      </c>
      <c r="CQ7" s="39">
        <v>54.92</v>
      </c>
      <c r="CR7" s="39">
        <v>55.63</v>
      </c>
      <c r="CS7" s="39">
        <v>55.03</v>
      </c>
      <c r="CT7" s="39">
        <v>55.14</v>
      </c>
      <c r="CU7" s="39">
        <v>55.89</v>
      </c>
      <c r="CV7" s="39">
        <v>60.69</v>
      </c>
      <c r="CW7" s="39">
        <v>95.66</v>
      </c>
      <c r="CX7" s="39">
        <v>95.09</v>
      </c>
      <c r="CY7" s="39">
        <v>94.64</v>
      </c>
      <c r="CZ7" s="39">
        <v>93.51</v>
      </c>
      <c r="DA7" s="39">
        <v>93.97</v>
      </c>
      <c r="DB7" s="39">
        <v>82.66</v>
      </c>
      <c r="DC7" s="39">
        <v>82.04</v>
      </c>
      <c r="DD7" s="39">
        <v>81.900000000000006</v>
      </c>
      <c r="DE7" s="39">
        <v>81.39</v>
      </c>
      <c r="DF7" s="39">
        <v>81.27</v>
      </c>
      <c r="DG7" s="39">
        <v>89.82</v>
      </c>
      <c r="DH7" s="39">
        <v>50.38</v>
      </c>
      <c r="DI7" s="39">
        <v>52.31</v>
      </c>
      <c r="DJ7" s="39">
        <v>52.65</v>
      </c>
      <c r="DK7" s="39">
        <v>53.8</v>
      </c>
      <c r="DL7" s="39">
        <v>55.43</v>
      </c>
      <c r="DM7" s="39">
        <v>48.49</v>
      </c>
      <c r="DN7" s="39">
        <v>48.05</v>
      </c>
      <c r="DO7" s="39">
        <v>48.87</v>
      </c>
      <c r="DP7" s="39">
        <v>49.92</v>
      </c>
      <c r="DQ7" s="39">
        <v>50.63</v>
      </c>
      <c r="DR7" s="39">
        <v>50.19</v>
      </c>
      <c r="DS7" s="39">
        <v>0.28000000000000003</v>
      </c>
      <c r="DT7" s="39">
        <v>0.28000000000000003</v>
      </c>
      <c r="DU7" s="39">
        <v>1.01</v>
      </c>
      <c r="DV7" s="39">
        <v>1.01</v>
      </c>
      <c r="DW7" s="39">
        <v>0.62</v>
      </c>
      <c r="DX7" s="39">
        <v>12.79</v>
      </c>
      <c r="DY7" s="39">
        <v>13.39</v>
      </c>
      <c r="DZ7" s="39">
        <v>14.85</v>
      </c>
      <c r="EA7" s="39">
        <v>16.88</v>
      </c>
      <c r="EB7" s="39">
        <v>18.28</v>
      </c>
      <c r="EC7" s="39">
        <v>20.63</v>
      </c>
      <c r="ED7" s="39">
        <v>0.05</v>
      </c>
      <c r="EE7" s="39">
        <v>0</v>
      </c>
      <c r="EF7" s="39">
        <v>2.95</v>
      </c>
      <c r="EG7" s="39">
        <v>0.31</v>
      </c>
      <c r="EH7" s="39">
        <v>0.39</v>
      </c>
      <c r="EI7" s="39">
        <v>0.71</v>
      </c>
      <c r="EJ7" s="39">
        <v>0.54</v>
      </c>
      <c r="EK7" s="39">
        <v>0.5</v>
      </c>
      <c r="EL7" s="39">
        <v>0.52</v>
      </c>
      <c r="EM7" s="39">
        <v>0.53</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KNG0212</cp:lastModifiedBy>
  <cp:lastPrinted>2022-01-17T05:44:59Z</cp:lastPrinted>
  <dcterms:created xsi:type="dcterms:W3CDTF">2021-12-03T07:00:19Z</dcterms:created>
  <dcterms:modified xsi:type="dcterms:W3CDTF">2022-01-17T05:49:56Z</dcterms:modified>
  <cp:category/>
</cp:coreProperties>
</file>