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dnas04\share\500000\【公表用_年1回】経営比較分析表\令和3年度公表(R2決算)\"/>
    </mc:Choice>
  </mc:AlternateContent>
  <workbookProtection workbookAlgorithmName="SHA-512" workbookHashValue="IqumD0HffJNFFi6ubF8XEzxaKNHdrOy0riHIms8p+BnF/gODiYgGyh/WbtDiVlHmJj36Glba0KxFekFQH1WtBQ==" workbookSaltValue="gEz7Rga1F4wP+3EJ1tU97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<sst xmlns="http://schemas.openxmlformats.org/spreadsheetml/2006/main" count="228" uniqueCount="114">
  <si>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</si>
  <si>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</si>
  <si>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</si>
  <si>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</si>
  <si>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</si>
  <si>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</si>
  <si>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</si>
  <si>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</si>
  <si>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</si>
  <si>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</si>
  <si>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</si>
  <si>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</si>
  <si>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</si>
  <si>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</si>
  <si>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</si>
  <si>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</si>
  <si>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</si>
  <si>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</si>
  <si>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</si>
  <si>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</si>
  <si>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</si>
  <si>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</si>
  <si>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</si>
  <si>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</si>
  <si>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</si>
  <si>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</si>
  <si>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</si>
  <si>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</si>
  <si>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</si>
  <si>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</si>
  <si>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</si>
  <si>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</si>
  <si>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</si>
  <si>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</si>
  <si>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</si>
  <si>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</si>
  <si>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</si>
  <si>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</si>
  <si>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</si>
  <si>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</si>
  <si>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</si>
  <si>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</si>
  <si>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</si>
  <si>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</si>
  <si>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</si>
  <si>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</si>
  <si>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</si>
  <si>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</si>
  <si>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</si>
  <si>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</si>
  <si>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</si>
  <si>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</si>
  <si>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</si>
  <si>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</si>
  <si>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</si>
  <si>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</si>
  <si>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</si>
  <si>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</si>
  <si>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</si>
  <si>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</si>
  <si>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</si>
  <si>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</si>
  <si>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</si>
  <si>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</si>
  <si>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</si>
  <si>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</si>
  <si>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</si>
  <si>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</si>
  <si>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</si>
  <si>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</si>
  <si>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</si>
  <si>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</si>
  <si>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</si>
  <si>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</si>
  <si>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</si>
  <si>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</si>
  <si>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</si>
  <si>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</si>
  <si>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</si>
  <si>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</si>
  <si>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</si>
  <si>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</si>
  <si>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</si>
  <si>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</si>
  <si>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</si>
  <si>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</si>
  <si>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</si>
  <si>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</si>
  <si>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</si>
  <si>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</si>
  <si>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</si>
  <si>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</si>
  <si>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</si>
  <si>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</si>
  <si>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</si>
  <si>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</si>
  <si>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</si>
  <si>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</si>
  <si>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</si>
  <si>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</si>
  <si>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</si>
  <si>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</si>
  <si>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</si>
  <si>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</si>
  <si>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</si>
  <si>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</si>
  <si>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</si>
  <si>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</si>
  <si>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</si>
  <si>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</si>
  <si>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</si>
  <si>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・管路経年化率及び管路更新率については、法定耐用年数を迎える前に管路更新を行っており、適正な維持管理に取組んでいる。</t>
    <rPh sb="1" eb="3">
      <t>カンロ</t>
    </rPh>
    <rPh sb="3" eb="5">
      <t>ケイネン</t>
    </rPh>
    <rPh sb="5" eb="6">
      <t>カ</t>
    </rPh>
    <rPh sb="6" eb="7">
      <t>リツ</t>
    </rPh>
    <rPh sb="7" eb="8">
      <t>オヨ</t>
    </rPh>
    <rPh sb="9" eb="11">
      <t>カンロ</t>
    </rPh>
    <rPh sb="11" eb="13">
      <t>コウシン</t>
    </rPh>
    <rPh sb="13" eb="14">
      <t>リツ</t>
    </rPh>
    <rPh sb="20" eb="22">
      <t>ホウテイ</t>
    </rPh>
    <rPh sb="22" eb="24">
      <t>タイヨウ</t>
    </rPh>
    <rPh sb="24" eb="26">
      <t>ネンスウ</t>
    </rPh>
    <rPh sb="27" eb="28">
      <t>ムカ</t>
    </rPh>
    <rPh sb="30" eb="31">
      <t>マエ</t>
    </rPh>
    <rPh sb="32" eb="34">
      <t>カンロ</t>
    </rPh>
    <rPh sb="34" eb="36">
      <t>コウシン</t>
    </rPh>
    <rPh sb="37" eb="38">
      <t>オコナ</t>
    </rPh>
    <rPh sb="43" eb="45">
      <t>テキセイ</t>
    </rPh>
    <rPh sb="46" eb="48">
      <t>イジ</t>
    </rPh>
    <rPh sb="48" eb="50">
      <t>カンリ</t>
    </rPh>
    <rPh sb="51" eb="52">
      <t>ト</t>
    </rPh>
    <rPh sb="52" eb="53">
      <t>ク</t>
    </rPh>
    <phoneticPr fontId="17"/>
  </si>
  <si>
    <r>
      <rPr>
        <sz val="10"/>
        <rFont val="ＭＳ ゴシック"/>
        <family val="3"/>
        <charset val="128"/>
      </rPr>
      <t>①経常収支比率は、平成29年度から100％を下回っている。主な要因はその他営業収益の施設提供対価料の減である。令和元年度においては前年より改善されたが、令和２年度は前年より3.3ポイント下がった。主な理由は新型コロナウイルス感染拡大による給水収益及びその他営業収益(施設提供対価料)の減である。</t>
    </r>
    <r>
      <rPr>
        <sz val="10"/>
        <color rgb="FFFF0000"/>
        <rFont val="ＭＳ ゴシック"/>
        <family val="3"/>
        <charset val="128"/>
      </rPr>
      <t xml:space="preserve">
</t>
    </r>
    <r>
      <rPr>
        <sz val="10"/>
        <rFont val="ＭＳ ゴシック"/>
        <family val="3"/>
        <charset val="128"/>
      </rPr>
      <t>②累積欠損金比率は、毎年度0％であるので経営が健全であることが示されている。
③流動比率は、100％以上であることが必要であり、短期的な債務に対する支払能力は良好である。
④企業債残高対給水収益比率は、0％であり、健全経営であることが示されている。今後も起債に頼らない財政運営に努める。</t>
    </r>
    <r>
      <rPr>
        <sz val="10"/>
        <color rgb="FFFF0000"/>
        <rFont val="ＭＳ ゴシック"/>
        <family val="3"/>
        <charset val="128"/>
      </rPr>
      <t xml:space="preserve">
</t>
    </r>
    <r>
      <rPr>
        <sz val="10"/>
        <rFont val="ＭＳ ゴシック"/>
        <family val="3"/>
        <charset val="128"/>
      </rPr>
      <t>⑤料金回収率は、100％を下回っている。給水に係る費用について、給水収益以外であるその他営業収益（施設提供対価料）で賄っていることが主な要因である。
⑥給水原価は、全国平均値を上回っており、類似団体より下回っている。今後も効率的な運営を図るよう努める。
⑦施設利用率が平均値を下回っている理由として、事業認可当初の配水量に米軍基地が見込まれていたことが考えられる。現在は米軍基地内のごく僅かな限られた施設にのみ給水を行っているため当該値が低く算出されている。令和２年度の値については、例年どおりであり問題ないと考える。
⑧有収率は、高水準を維持しており、有効率が95％を超えていることから、問題は無いと考えられる。今後も維持するよう努める。</t>
    </r>
    <rPh sb="9" eb="11">
      <t>ヘイセイ</t>
    </rPh>
    <rPh sb="29" eb="30">
      <t>オモ</t>
    </rPh>
    <rPh sb="31" eb="33">
      <t>ヨウイン</t>
    </rPh>
    <rPh sb="42" eb="49">
      <t>シセツテイキョウタイカリョウ</t>
    </rPh>
    <rPh sb="50" eb="51">
      <t>ゲン</t>
    </rPh>
    <rPh sb="55" eb="57">
      <t>レイワ</t>
    </rPh>
    <rPh sb="57" eb="58">
      <t>モト</t>
    </rPh>
    <rPh sb="58" eb="60">
      <t>ネンド</t>
    </rPh>
    <rPh sb="65" eb="67">
      <t>ゼンネン</t>
    </rPh>
    <rPh sb="69" eb="71">
      <t>カイゼン</t>
    </rPh>
    <rPh sb="76" eb="78">
      <t>レイワ</t>
    </rPh>
    <rPh sb="79" eb="81">
      <t>ネンド</t>
    </rPh>
    <rPh sb="82" eb="84">
      <t>ゼンネン</t>
    </rPh>
    <rPh sb="93" eb="94">
      <t>サ</t>
    </rPh>
    <rPh sb="98" eb="99">
      <t>オモ</t>
    </rPh>
    <rPh sb="100" eb="102">
      <t>リユウ</t>
    </rPh>
    <rPh sb="103" eb="105">
      <t>シンガタ</t>
    </rPh>
    <rPh sb="112" eb="114">
      <t>カンセン</t>
    </rPh>
    <rPh sb="114" eb="116">
      <t>カクダイ</t>
    </rPh>
    <rPh sb="119" eb="121">
      <t>キュウスイ</t>
    </rPh>
    <rPh sb="121" eb="123">
      <t>シュウエキ</t>
    </rPh>
    <rPh sb="123" eb="124">
      <t>オヨ</t>
    </rPh>
    <rPh sb="142" eb="143">
      <t>ゲン</t>
    </rPh>
    <rPh sb="188" eb="190">
      <t>リュウドウ</t>
    </rPh>
    <rPh sb="190" eb="192">
      <t>ヒリツ</t>
    </rPh>
    <rPh sb="198" eb="200">
      <t>イジョウ</t>
    </rPh>
    <rPh sb="206" eb="208">
      <t>ヒツヨウ</t>
    </rPh>
    <rPh sb="212" eb="215">
      <t>タンキテキ</t>
    </rPh>
    <rPh sb="216" eb="218">
      <t>サイム</t>
    </rPh>
    <rPh sb="219" eb="220">
      <t>タイ</t>
    </rPh>
    <rPh sb="222" eb="224">
      <t>シハラ</t>
    </rPh>
    <rPh sb="224" eb="226">
      <t>ノウリョク</t>
    </rPh>
    <rPh sb="227" eb="229">
      <t>リョウコウ</t>
    </rPh>
    <rPh sb="235" eb="237">
      <t>キギョウ</t>
    </rPh>
    <rPh sb="237" eb="238">
      <t>サイ</t>
    </rPh>
    <rPh sb="238" eb="240">
      <t>ザンダカ</t>
    </rPh>
    <rPh sb="240" eb="241">
      <t>タイ</t>
    </rPh>
    <rPh sb="241" eb="243">
      <t>キュウスイ</t>
    </rPh>
    <rPh sb="243" eb="245">
      <t>シュウエキ</t>
    </rPh>
    <rPh sb="245" eb="247">
      <t>ヒリツ</t>
    </rPh>
    <rPh sb="255" eb="257">
      <t>ケンゼン</t>
    </rPh>
    <rPh sb="257" eb="259">
      <t>ケイエイ</t>
    </rPh>
    <rPh sb="265" eb="266">
      <t>シメ</t>
    </rPh>
    <rPh sb="272" eb="274">
      <t>コンゴ</t>
    </rPh>
    <rPh sb="275" eb="277">
      <t>キサイ</t>
    </rPh>
    <rPh sb="278" eb="279">
      <t>タヨ</t>
    </rPh>
    <rPh sb="282" eb="284">
      <t>ザイセイ</t>
    </rPh>
    <rPh sb="284" eb="286">
      <t>ウンエイ</t>
    </rPh>
    <rPh sb="287" eb="288">
      <t>ツト</t>
    </rPh>
    <rPh sb="312" eb="314">
      <t>キュウスイ</t>
    </rPh>
    <rPh sb="315" eb="316">
      <t>カカ</t>
    </rPh>
    <rPh sb="317" eb="319">
      <t>ヒヨウ</t>
    </rPh>
    <rPh sb="324" eb="326">
      <t>キュウスイ</t>
    </rPh>
    <rPh sb="326" eb="328">
      <t>シュウエキ</t>
    </rPh>
    <rPh sb="328" eb="330">
      <t>イガイ</t>
    </rPh>
    <rPh sb="335" eb="336">
      <t>タ</t>
    </rPh>
    <rPh sb="336" eb="338">
      <t>エイギョウ</t>
    </rPh>
    <rPh sb="338" eb="340">
      <t>シュウエキ</t>
    </rPh>
    <rPh sb="341" eb="348">
      <t>シセツテイキョウタイカリョウ</t>
    </rPh>
    <rPh sb="350" eb="351">
      <t>マカナ</t>
    </rPh>
    <rPh sb="368" eb="370">
      <t>キュウスイ</t>
    </rPh>
    <rPh sb="370" eb="372">
      <t>ゲンカ</t>
    </rPh>
    <rPh sb="387" eb="389">
      <t>ルイジ</t>
    </rPh>
    <rPh sb="389" eb="391">
      <t>ダンタイ</t>
    </rPh>
    <rPh sb="393" eb="395">
      <t>シタマワ</t>
    </rPh>
    <rPh sb="400" eb="402">
      <t>コンゴ</t>
    </rPh>
    <rPh sb="403" eb="405">
      <t>コウリツ</t>
    </rPh>
    <rPh sb="405" eb="406">
      <t>テキ</t>
    </rPh>
    <rPh sb="407" eb="409">
      <t>ウンエイ</t>
    </rPh>
    <rPh sb="410" eb="411">
      <t>ハカ</t>
    </rPh>
    <rPh sb="414" eb="415">
      <t>ツト</t>
    </rPh>
    <rPh sb="426" eb="429">
      <t>ヘイキンチ</t>
    </rPh>
    <rPh sb="430" eb="432">
      <t>シタマワ</t>
    </rPh>
    <rPh sb="468" eb="469">
      <t>カンガ</t>
    </rPh>
    <rPh sb="521" eb="523">
      <t>レイワ</t>
    </rPh>
    <rPh sb="525" eb="526">
      <t>ド</t>
    </rPh>
    <rPh sb="553" eb="556">
      <t>ユウシュウリツ</t>
    </rPh>
    <rPh sb="558" eb="561">
      <t>コウスイジュン</t>
    </rPh>
    <rPh sb="562" eb="564">
      <t>イジ</t>
    </rPh>
    <rPh sb="569" eb="572">
      <t>ユウコウリツ</t>
    </rPh>
    <rPh sb="577" eb="578">
      <t>コ</t>
    </rPh>
    <rPh sb="587" eb="589">
      <t>モンダイ</t>
    </rPh>
    <rPh sb="590" eb="591">
      <t>ナ</t>
    </rPh>
    <rPh sb="593" eb="594">
      <t>カンガ</t>
    </rPh>
    <rPh sb="599" eb="601">
      <t>コンゴ</t>
    </rPh>
    <rPh sb="602" eb="604">
      <t>イジ</t>
    </rPh>
    <rPh sb="608" eb="609">
      <t>ツト</t>
    </rPh>
    <phoneticPr fontId="17"/>
  </si>
  <si>
    <t xml:space="preserve">分析により、経常収支比率が前年に引き続き100％以下となり収支が赤字であることが示された。減少した主な理由は米軍基地からの収益である施設提供対価料の減少によるものである。また、令和２年度においては、新型コロナウイルス感染拡大のため、家事用の使用水量が増えた一方、営業用や官公署・学校用の使用水量は減少し、全体として減となった。その他営業収益である施設提供対価料においてもコロナ禍での活動自粛等の影響か使用量が大きく減少した。施設提供対価料においては、今後も収益増が見込めない為、水道料金等での給水収益確保が必要である。今後、料金改定を含めた経営改善に向けた取り組みを行う必要がある。
</t>
    <rPh sb="0" eb="2">
      <t>ブンセキ</t>
    </rPh>
    <rPh sb="13" eb="15">
      <t>ゼンネン</t>
    </rPh>
    <rPh sb="16" eb="17">
      <t>ヒ</t>
    </rPh>
    <rPh sb="18" eb="19">
      <t>ツヅ</t>
    </rPh>
    <rPh sb="54" eb="56">
      <t>ベイグン</t>
    </rPh>
    <rPh sb="56" eb="58">
      <t>キチ</t>
    </rPh>
    <rPh sb="61" eb="63">
      <t>シュウエキ</t>
    </rPh>
    <rPh sb="88" eb="90">
      <t>レイワ</t>
    </rPh>
    <rPh sb="91" eb="93">
      <t>ネンド</t>
    </rPh>
    <rPh sb="99" eb="101">
      <t>シンガタ</t>
    </rPh>
    <rPh sb="108" eb="110">
      <t>カンセン</t>
    </rPh>
    <rPh sb="110" eb="112">
      <t>カクダイ</t>
    </rPh>
    <rPh sb="116" eb="119">
      <t>カジヨウ</t>
    </rPh>
    <rPh sb="120" eb="122">
      <t>シヨウ</t>
    </rPh>
    <rPh sb="122" eb="124">
      <t>スイリョウ</t>
    </rPh>
    <rPh sb="125" eb="126">
      <t>フ</t>
    </rPh>
    <rPh sb="128" eb="130">
      <t>イッポウ</t>
    </rPh>
    <rPh sb="131" eb="134">
      <t>エイギョウヨウ</t>
    </rPh>
    <rPh sb="135" eb="138">
      <t>カンコウショ</t>
    </rPh>
    <rPh sb="139" eb="142">
      <t>ガッコウヨウ</t>
    </rPh>
    <rPh sb="157" eb="158">
      <t>ゲン</t>
    </rPh>
    <rPh sb="200" eb="203">
      <t>シヨウリョウ</t>
    </rPh>
    <rPh sb="204" eb="205">
      <t>オオ</t>
    </rPh>
    <rPh sb="207" eb="209">
      <t>ゲンショウ</t>
    </rPh>
    <rPh sb="225" eb="227">
      <t>コンゴ</t>
    </rPh>
    <rPh sb="228" eb="230">
      <t>シュウエキ</t>
    </rPh>
    <rPh sb="230" eb="231">
      <t>ゾウ</t>
    </rPh>
    <rPh sb="232" eb="234">
      <t>ミコ</t>
    </rPh>
    <rPh sb="237" eb="238">
      <t>タメ</t>
    </rPh>
    <rPh sb="239" eb="241">
      <t>スイドウ</t>
    </rPh>
    <rPh sb="241" eb="243">
      <t>リョウキン</t>
    </rPh>
    <rPh sb="243" eb="244">
      <t>トウ</t>
    </rPh>
    <rPh sb="246" eb="248">
      <t>キュウスイ</t>
    </rPh>
    <rPh sb="248" eb="250">
      <t>シュウエキ</t>
    </rPh>
    <rPh sb="250" eb="252">
      <t>カクホ</t>
    </rPh>
    <rPh sb="253" eb="255">
      <t>ヒツヨウ</t>
    </rPh>
    <rPh sb="259" eb="261">
      <t>コンゴ</t>
    </rPh>
    <rPh sb="283" eb="284">
      <t>オコナ</t>
    </rPh>
    <rPh sb="285" eb="287">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</si>
</sst>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6"/>
      <name val="游ゴシック"/>
      <family val="2"/>
      <charset val="128"/>
      <scheme val="minor"/>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0.4</c:v>
                </c:pt>
                <c:pt idx="3">
                  <c:v>0</c:v>
                </c:pt>
                <c:pt idx="4">
                  <c:v>0</c:v>
                </c:pt>
              </c:numCache>
            </c:numRef>
          </c:val>
          <c:extLst>
            <c:ext xmlns:c16="http://schemas.microsoft.com/office/drawing/2014/chart" uri="{C3380CC4-5D6E-409C-BE32-E72D297353CC}">
              <c16:uniqueId val="{00000000-77FD-42B2-B814-614E595C0A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7FD-42B2-B814-614E595C0A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36.58</c:v>
                </c:pt>
                <c:pt idx="1">
                  <c:v>35.880000000000003</c:v>
                </c:pt>
                <c:pt idx="2">
                  <c:v>36.32</c:v>
                </c:pt>
                <c:pt idx="3">
                  <c:v>35.799999999999997</c:v>
                </c:pt>
                <c:pt idx="4">
                  <c:v>35.68</c:v>
                </c:pt>
              </c:numCache>
            </c:numRef>
          </c:val>
          <c:extLst>
            <c:ext xmlns:c16="http://schemas.microsoft.com/office/drawing/2014/chart" uri="{C3380CC4-5D6E-409C-BE32-E72D297353CC}">
              <c16:uniqueId val="{00000000-CC25-4EBC-8CE6-43F8D0B4BA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CC25-4EBC-8CE6-43F8D0B4BA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96.64</c:v>
                </c:pt>
                <c:pt idx="1">
                  <c:v>99.6</c:v>
                </c:pt>
                <c:pt idx="2">
                  <c:v>97.75</c:v>
                </c:pt>
                <c:pt idx="3">
                  <c:v>98.01</c:v>
                </c:pt>
                <c:pt idx="4">
                  <c:v>97.91</c:v>
                </c:pt>
              </c:numCache>
            </c:numRef>
          </c:val>
          <c:extLst>
            <c:ext xmlns:c16="http://schemas.microsoft.com/office/drawing/2014/chart" uri="{C3380CC4-5D6E-409C-BE32-E72D297353CC}">
              <c16:uniqueId val="{00000000-9661-4389-BFFC-99EA78034B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9661-4389-BFFC-99EA78034B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103.09</c:v>
                </c:pt>
                <c:pt idx="1">
                  <c:v>97.65</c:v>
                </c:pt>
                <c:pt idx="2">
                  <c:v>98.03</c:v>
                </c:pt>
                <c:pt idx="3">
                  <c:v>99.05</c:v>
                </c:pt>
                <c:pt idx="4">
                  <c:v>95.75</c:v>
                </c:pt>
              </c:numCache>
            </c:numRef>
          </c:val>
          <c:extLst>
            <c:ext xmlns:c16="http://schemas.microsoft.com/office/drawing/2014/chart" uri="{C3380CC4-5D6E-409C-BE32-E72D297353CC}">
              <c16:uniqueId val="{00000000-C361-462F-921E-C0B00D5A90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C361-462F-921E-C0B00D5A90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40.72</c:v>
                </c:pt>
                <c:pt idx="1">
                  <c:v>42.88</c:v>
                </c:pt>
                <c:pt idx="2">
                  <c:v>46.96</c:v>
                </c:pt>
                <c:pt idx="3">
                  <c:v>47.11</c:v>
                </c:pt>
                <c:pt idx="4">
                  <c:v>48.27</c:v>
                </c:pt>
              </c:numCache>
            </c:numRef>
          </c:val>
          <c:extLst>
            <c:ext xmlns:c16="http://schemas.microsoft.com/office/drawing/2014/chart" uri="{C3380CC4-5D6E-409C-BE32-E72D297353CC}">
              <c16:uniqueId val="{00000000-B065-4661-B8B6-0A0B342984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B065-4661-B8B6-0A0B342984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A-48F8-B53A-443D93A06F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2CA-48F8-B53A-443D93A06F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3-4C0B-A945-10DC3558F9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363-4C0B-A945-10DC3558F9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1048.97</c:v>
                </c:pt>
                <c:pt idx="1">
                  <c:v>2028.28</c:v>
                </c:pt>
                <c:pt idx="2">
                  <c:v>1744.82</c:v>
                </c:pt>
                <c:pt idx="3">
                  <c:v>1540.92</c:v>
                </c:pt>
                <c:pt idx="4">
                  <c:v>1195.1099999999999</c:v>
                </c:pt>
              </c:numCache>
            </c:numRef>
          </c:val>
          <c:extLst>
            <c:ext xmlns:c16="http://schemas.microsoft.com/office/drawing/2014/chart" uri="{C3380CC4-5D6E-409C-BE32-E72D297353CC}">
              <c16:uniqueId val="{00000000-9A44-41A1-B6B6-F8ECC613E8B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9A44-41A1-B6B6-F8ECC613E8B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7.34</c:v>
                </c:pt>
                <c:pt idx="1">
                  <c:v>4.9800000000000004</c:v>
                </c:pt>
                <c:pt idx="2">
                  <c:v>2.6</c:v>
                </c:pt>
                <c:pt idx="3" formatCode="#,##0.00;&quot;△&quot;#,##0.00">
                  <c:v>0</c:v>
                </c:pt>
                <c:pt idx="4" formatCode="#,##0.00;&quot;△&quot;#,##0.00">
                  <c:v>0</c:v>
                </c:pt>
              </c:numCache>
            </c:numRef>
          </c:val>
          <c:extLst>
            <c:ext xmlns:c16="http://schemas.microsoft.com/office/drawing/2014/chart" uri="{C3380CC4-5D6E-409C-BE32-E72D297353CC}">
              <c16:uniqueId val="{00000000-7269-43D8-933D-773D9B5572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269-43D8-933D-773D9B5572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48.81</c:v>
                </c:pt>
                <c:pt idx="1">
                  <c:v>53.08</c:v>
                </c:pt>
                <c:pt idx="2">
                  <c:v>51.47</c:v>
                </c:pt>
                <c:pt idx="3">
                  <c:v>51.8</c:v>
                </c:pt>
                <c:pt idx="4">
                  <c:v>50.35</c:v>
                </c:pt>
              </c:numCache>
            </c:numRef>
          </c:val>
          <c:extLst>
            <c:ext xmlns:c16="http://schemas.microsoft.com/office/drawing/2014/chart" uri="{C3380CC4-5D6E-409C-BE32-E72D297353CC}">
              <c16:uniqueId val="{00000000-2828-429E-BD66-22F5F247B9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2828-429E-BD66-22F5F247B9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201.04</c:v>
                </c:pt>
                <c:pt idx="1">
                  <c:v>184.96</c:v>
                </c:pt>
                <c:pt idx="2">
                  <c:v>189.69</c:v>
                </c:pt>
                <c:pt idx="3">
                  <c:v>186.71</c:v>
                </c:pt>
                <c:pt idx="4">
                  <c:v>189.07</c:v>
                </c:pt>
              </c:numCache>
            </c:numRef>
          </c:val>
          <c:extLst>
            <c:ext xmlns:c16="http://schemas.microsoft.com/office/drawing/2014/chart" uri="{C3380CC4-5D6E-409C-BE32-E72D297353CC}">
              <c16:uniqueId val="{00000000-868B-45A7-AD72-7B5CAF6B77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868B-45A7-AD72-7B5CAF6B77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嘉手納町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13409</v>
      </c>
      <c r="AM8" s="61"/>
      <c r="AN8" s="61"/>
      <c r="AO8" s="61"/>
      <c r="AP8" s="61"/>
      <c r="AQ8" s="61"/>
      <c r="AR8" s="61"/>
      <c r="AS8" s="61"/>
      <c r="AT8" s="52">
        <f>データ!$S$6</f>
        <v>15.12</v>
      </c>
      <c r="AU8" s="53"/>
      <c r="AV8" s="53"/>
      <c r="AW8" s="53"/>
      <c r="AX8" s="53"/>
      <c r="AY8" s="53"/>
      <c r="AZ8" s="53"/>
      <c r="BA8" s="53"/>
      <c r="BB8" s="54">
        <f>データ!$T$6</f>
        <v>886.84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97.01</v>
      </c>
      <c r="J10" s="53"/>
      <c r="K10" s="53"/>
      <c r="L10" s="53"/>
      <c r="M10" s="53"/>
      <c r="N10" s="53"/>
      <c r="O10" s="64"/>
      <c r="P10" s="54">
        <f>データ!$P$6</f>
        <v>100</v>
      </c>
      <c r="Q10" s="54"/>
      <c r="R10" s="54"/>
      <c r="S10" s="54"/>
      <c r="T10" s="54"/>
      <c r="U10" s="54"/>
      <c r="V10" s="54"/>
      <c r="W10" s="61">
        <f>データ!$Q$6</f>
        <v>1840</v>
      </c>
      <c r="X10" s="61"/>
      <c r="Y10" s="61"/>
      <c r="Z10" s="61"/>
      <c r="AA10" s="61"/>
      <c r="AB10" s="61"/>
      <c r="AC10" s="61"/>
      <c r="AD10" s="2"/>
      <c r="AE10" s="2"/>
      <c r="AF10" s="2"/>
      <c r="AG10" s="2"/>
      <c r="AH10" s="4"/>
      <c r="AI10" s="4"/>
      <c r="AJ10" s="4"/>
      <c r="AK10" s="4"/>
      <c r="AL10" s="61">
        <f>データ!$U$6</f>
        <v>13330</v>
      </c>
      <c r="AM10" s="61"/>
      <c r="AN10" s="61"/>
      <c r="AO10" s="61"/>
      <c r="AP10" s="61"/>
      <c r="AQ10" s="61"/>
      <c r="AR10" s="61"/>
      <c r="AS10" s="61"/>
      <c r="AT10" s="52">
        <f>データ!$V$6</f>
        <v>15.12</v>
      </c>
      <c r="AU10" s="53"/>
      <c r="AV10" s="53"/>
      <c r="AW10" s="53"/>
      <c r="AX10" s="53"/>
      <c r="AY10" s="53"/>
      <c r="AZ10" s="53"/>
      <c r="BA10" s="53"/>
      <c r="BB10" s="54">
        <f>データ!$W$6</f>
        <v>881.61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29j7psh0WMeP80h2ERSlSQA0BMK95sO0c8Mv3Jhrv20qZ45CQhCeUDNmwsVAEmxSCF0hjYm6ru0Tzdud5hLlw==" saltValue="S5TVfTVUX1/OILP+f9Uv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473251</v>
      </c>
      <c r="D6" s="34">
        <f t="shared" si="3"/>
        <v>46</v>
      </c>
      <c r="E6" s="34">
        <f t="shared" si="3"/>
        <v>1</v>
      </c>
      <c r="F6" s="34">
        <f t="shared" si="3"/>
        <v>0</v>
      </c>
      <c r="G6" s="34">
        <f t="shared" si="3"/>
        <v>1</v>
      </c>
      <c r="H6" s="34" t="str">
        <f t="shared" si="3"/>
        <v>沖縄県　嘉手納町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97.01</v>
      </c>
      <c r="P6" s="35">
        <f t="shared" si="3"/>
        <v>100</v>
      </c>
      <c r="Q6" s="35">
        <f t="shared" si="3"/>
        <v>1840</v>
      </c>
      <c r="R6" s="35">
        <f t="shared" si="3"/>
        <v>13409</v>
      </c>
      <c r="S6" s="35">
        <f t="shared" si="3"/>
        <v>15.12</v>
      </c>
      <c r="T6" s="35">
        <f t="shared" si="3"/>
        <v>886.84</v>
      </c>
      <c r="U6" s="35">
        <f t="shared" si="3"/>
        <v>13330</v>
      </c>
      <c r="V6" s="35">
        <f t="shared" si="3"/>
        <v>15.12</v>
      </c>
      <c r="W6" s="35">
        <f t="shared" si="3"/>
        <v>881.61</v>
      </c>
      <c r="X6" s="36">
        <f>IF(X7="",NA(),X7)</f>
        <v>103.09</v>
      </c>
      <c r="Y6" s="36">
        <f t="shared" ref="Y6:AG6" si="4">IF(Y7="",NA(),Y7)</f>
        <v>97.65</v>
      </c>
      <c r="Z6" s="36">
        <f t="shared" si="4"/>
        <v>98.03</v>
      </c>
      <c r="AA6" s="36">
        <f t="shared" si="4"/>
        <v>99.05</v>
      </c>
      <c r="AB6" s="36">
        <f t="shared" si="4"/>
        <v>95.75</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1048.97</v>
      </c>
      <c r="AU6" s="36">
        <f t="shared" ref="AU6:BC6" si="6">IF(AU7="",NA(),AU7)</f>
        <v>2028.28</v>
      </c>
      <c r="AV6" s="36">
        <f t="shared" si="6"/>
        <v>1744.82</v>
      </c>
      <c r="AW6" s="36">
        <f t="shared" si="6"/>
        <v>1540.92</v>
      </c>
      <c r="AX6" s="36">
        <f t="shared" si="6"/>
        <v>1195.1099999999999</v>
      </c>
      <c r="AY6" s="36">
        <f t="shared" si="6"/>
        <v>388.67</v>
      </c>
      <c r="AZ6" s="36">
        <f t="shared" si="6"/>
        <v>355.27</v>
      </c>
      <c r="BA6" s="36">
        <f t="shared" si="6"/>
        <v>359.7</v>
      </c>
      <c r="BB6" s="36">
        <f t="shared" si="6"/>
        <v>362.93</v>
      </c>
      <c r="BC6" s="36">
        <f t="shared" si="6"/>
        <v>371.81</v>
      </c>
      <c r="BD6" s="35" t="str">
        <f>IF(BD7="","",IF(BD7="-","【-】","【"&amp;SUBSTITUTE(TEXT(BD7,"#,##0.00"),"-","△")&amp;"】"))</f>
        <v>【260.31】</v>
      </c>
      <c r="BE6" s="36">
        <f>IF(BE7="",NA(),BE7)</f>
        <v>7.34</v>
      </c>
      <c r="BF6" s="36">
        <f t="shared" ref="BF6:BN6" si="7">IF(BF7="",NA(),BF7)</f>
        <v>4.9800000000000004</v>
      </c>
      <c r="BG6" s="36">
        <f t="shared" si="7"/>
        <v>2.6</v>
      </c>
      <c r="BH6" s="35">
        <f t="shared" si="7"/>
        <v>0</v>
      </c>
      <c r="BI6" s="35">
        <f t="shared" si="7"/>
        <v>0</v>
      </c>
      <c r="BJ6" s="36">
        <f t="shared" si="7"/>
        <v>422.5</v>
      </c>
      <c r="BK6" s="36">
        <f t="shared" si="7"/>
        <v>458.27</v>
      </c>
      <c r="BL6" s="36">
        <f t="shared" si="7"/>
        <v>447.01</v>
      </c>
      <c r="BM6" s="36">
        <f t="shared" si="7"/>
        <v>439.05</v>
      </c>
      <c r="BN6" s="36">
        <f t="shared" si="7"/>
        <v>465.85</v>
      </c>
      <c r="BO6" s="35" t="str">
        <f>IF(BO7="","",IF(BO7="-","【-】","【"&amp;SUBSTITUTE(TEXT(BO7,"#,##0.00"),"-","△")&amp;"】"))</f>
        <v>【275.67】</v>
      </c>
      <c r="BP6" s="36">
        <f>IF(BP7="",NA(),BP7)</f>
        <v>48.81</v>
      </c>
      <c r="BQ6" s="36">
        <f t="shared" ref="BQ6:BY6" si="8">IF(BQ7="",NA(),BQ7)</f>
        <v>53.08</v>
      </c>
      <c r="BR6" s="36">
        <f t="shared" si="8"/>
        <v>51.47</v>
      </c>
      <c r="BS6" s="36">
        <f t="shared" si="8"/>
        <v>51.8</v>
      </c>
      <c r="BT6" s="36">
        <f t="shared" si="8"/>
        <v>50.35</v>
      </c>
      <c r="BU6" s="36">
        <f t="shared" si="8"/>
        <v>101.64</v>
      </c>
      <c r="BV6" s="36">
        <f t="shared" si="8"/>
        <v>96.77</v>
      </c>
      <c r="BW6" s="36">
        <f t="shared" si="8"/>
        <v>95.81</v>
      </c>
      <c r="BX6" s="36">
        <f t="shared" si="8"/>
        <v>95.26</v>
      </c>
      <c r="BY6" s="36">
        <f t="shared" si="8"/>
        <v>92.39</v>
      </c>
      <c r="BZ6" s="35" t="str">
        <f>IF(BZ7="","",IF(BZ7="-","【-】","【"&amp;SUBSTITUTE(TEXT(BZ7,"#,##0.00"),"-","△")&amp;"】"))</f>
        <v>【100.05】</v>
      </c>
      <c r="CA6" s="36">
        <f>IF(CA7="",NA(),CA7)</f>
        <v>201.04</v>
      </c>
      <c r="CB6" s="36">
        <f t="shared" ref="CB6:CJ6" si="9">IF(CB7="",NA(),CB7)</f>
        <v>184.96</v>
      </c>
      <c r="CC6" s="36">
        <f t="shared" si="9"/>
        <v>189.69</v>
      </c>
      <c r="CD6" s="36">
        <f t="shared" si="9"/>
        <v>186.71</v>
      </c>
      <c r="CE6" s="36">
        <f t="shared" si="9"/>
        <v>189.07</v>
      </c>
      <c r="CF6" s="36">
        <f t="shared" si="9"/>
        <v>179.16</v>
      </c>
      <c r="CG6" s="36">
        <f t="shared" si="9"/>
        <v>187.18</v>
      </c>
      <c r="CH6" s="36">
        <f t="shared" si="9"/>
        <v>189.58</v>
      </c>
      <c r="CI6" s="36">
        <f t="shared" si="9"/>
        <v>192.82</v>
      </c>
      <c r="CJ6" s="36">
        <f t="shared" si="9"/>
        <v>192.98</v>
      </c>
      <c r="CK6" s="35" t="str">
        <f>IF(CK7="","",IF(CK7="-","【-】","【"&amp;SUBSTITUTE(TEXT(CK7,"#,##0.00"),"-","△")&amp;"】"))</f>
        <v>【166.40】</v>
      </c>
      <c r="CL6" s="36">
        <f>IF(CL7="",NA(),CL7)</f>
        <v>36.58</v>
      </c>
      <c r="CM6" s="36">
        <f t="shared" ref="CM6:CU6" si="10">IF(CM7="",NA(),CM7)</f>
        <v>35.880000000000003</v>
      </c>
      <c r="CN6" s="36">
        <f t="shared" si="10"/>
        <v>36.32</v>
      </c>
      <c r="CO6" s="36">
        <f t="shared" si="10"/>
        <v>35.799999999999997</v>
      </c>
      <c r="CP6" s="36">
        <f t="shared" si="10"/>
        <v>35.68</v>
      </c>
      <c r="CQ6" s="36">
        <f t="shared" si="10"/>
        <v>54.24</v>
      </c>
      <c r="CR6" s="36">
        <f t="shared" si="10"/>
        <v>55.88</v>
      </c>
      <c r="CS6" s="36">
        <f t="shared" si="10"/>
        <v>55.22</v>
      </c>
      <c r="CT6" s="36">
        <f t="shared" si="10"/>
        <v>54.05</v>
      </c>
      <c r="CU6" s="36">
        <f t="shared" si="10"/>
        <v>54.43</v>
      </c>
      <c r="CV6" s="35" t="str">
        <f>IF(CV7="","",IF(CV7="-","【-】","【"&amp;SUBSTITUTE(TEXT(CV7,"#,##0.00"),"-","△")&amp;"】"))</f>
        <v>【60.69】</v>
      </c>
      <c r="CW6" s="36">
        <f>IF(CW7="",NA(),CW7)</f>
        <v>96.64</v>
      </c>
      <c r="CX6" s="36">
        <f t="shared" ref="CX6:DF6" si="11">IF(CX7="",NA(),CX7)</f>
        <v>99.6</v>
      </c>
      <c r="CY6" s="36">
        <f t="shared" si="11"/>
        <v>97.75</v>
      </c>
      <c r="CZ6" s="36">
        <f t="shared" si="11"/>
        <v>98.01</v>
      </c>
      <c r="DA6" s="36">
        <f t="shared" si="11"/>
        <v>97.91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40.72</v>
      </c>
      <c r="DI6" s="36">
        <f t="shared" ref="DI6:DQ6" si="12">IF(DI7="",NA(),DI7)</f>
        <v>42.88</v>
      </c>
      <c r="DJ6" s="36">
        <f t="shared" si="12"/>
        <v>46.96</v>
      </c>
      <c r="DK6" s="36">
        <f t="shared" si="12"/>
        <v>47.11</v>
      </c>
      <c r="DL6" s="36">
        <f t="shared" si="12"/>
        <v>48.27</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6">
        <f t="shared" si="14"/>
        <v>0.4</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473251</v>
      </c>
      <c r="D7" s="38">
        <v>46</v>
      </c>
      <c r="E7" s="38">
        <v>1</v>
      </c>
      <c r="F7" s="38">
        <v>0</v>
      </c>
      <c r="G7" s="38">
        <v>1</v>
      </c>
      <c r="H7" s="38" t="s">
        <v>92</v>
      </c>
      <c r="I7" s="38" t="s">
        <v>93</v>
      </c>
      <c r="J7" s="38" t="s">
        <v>94</v>
      </c>
      <c r="K7" s="38" t="s">
        <v>95</v>
      </c>
      <c r="L7" s="38" t="s">
        <v>96</v>
      </c>
      <c r="M7" s="38" t="s">
        <v>97</v>
      </c>
      <c r="N7" s="39" t="s">
        <v>98</v>
      </c>
      <c r="O7" s="39">
        <v>97.01</v>
      </c>
      <c r="P7" s="39">
        <v>100</v>
      </c>
      <c r="Q7" s="39">
        <v>1840</v>
      </c>
      <c r="R7" s="39">
        <v>13409</v>
      </c>
      <c r="S7" s="39">
        <v>15.12</v>
      </c>
      <c r="T7" s="39">
        <v>886.84</v>
      </c>
      <c r="U7" s="39">
        <v>13330</v>
      </c>
      <c r="V7" s="39">
        <v>15.12</v>
      </c>
      <c r="W7" s="39">
        <v>881.61</v>
      </c>
      <c r="X7" s="39">
        <v>103.09</v>
      </c>
      <c r="Y7" s="39">
        <v>97.65</v>
      </c>
      <c r="Z7" s="39">
        <v>98.03</v>
      </c>
      <c r="AA7" s="39">
        <v>99.05</v>
      </c>
      <c r="AB7" s="39">
        <v>95.75</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1048.97</v>
      </c>
      <c r="AU7" s="39">
        <v>2028.28</v>
      </c>
      <c r="AV7" s="39">
        <v>1744.82</v>
      </c>
      <c r="AW7" s="39">
        <v>1540.92</v>
      </c>
      <c r="AX7" s="39">
        <v>1195.1099999999999</v>
      </c>
      <c r="AY7" s="39">
        <v>388.67</v>
      </c>
      <c r="AZ7" s="39">
        <v>355.27</v>
      </c>
      <c r="BA7" s="39">
        <v>359.7</v>
      </c>
      <c r="BB7" s="39">
        <v>362.93</v>
      </c>
      <c r="BC7" s="39">
        <v>371.81</v>
      </c>
      <c r="BD7" s="39">
        <v>260.31</v>
      </c>
      <c r="BE7" s="39">
        <v>7.34</v>
      </c>
      <c r="BF7" s="39">
        <v>4.9800000000000004</v>
      </c>
      <c r="BG7" s="39">
        <v>2.6</v>
      </c>
      <c r="BH7" s="39">
        <v>0</v>
      </c>
      <c r="BI7" s="39">
        <v>0</v>
      </c>
      <c r="BJ7" s="39">
        <v>422.5</v>
      </c>
      <c r="BK7" s="39">
        <v>458.27</v>
      </c>
      <c r="BL7" s="39">
        <v>447.01</v>
      </c>
      <c r="BM7" s="39">
        <v>439.05</v>
      </c>
      <c r="BN7" s="39">
        <v>465.85</v>
      </c>
      <c r="BO7" s="39">
        <v>275.67</v>
      </c>
      <c r="BP7" s="39">
        <v>48.81</v>
      </c>
      <c r="BQ7" s="39">
        <v>53.08</v>
      </c>
      <c r="BR7" s="39">
        <v>51.47</v>
      </c>
      <c r="BS7" s="39">
        <v>51.8</v>
      </c>
      <c r="BT7" s="39">
        <v>50.35</v>
      </c>
      <c r="BU7" s="39">
        <v>101.64</v>
      </c>
      <c r="BV7" s="39">
        <v>96.77</v>
      </c>
      <c r="BW7" s="39">
        <v>95.81</v>
      </c>
      <c r="BX7" s="39">
        <v>95.26</v>
      </c>
      <c r="BY7" s="39">
        <v>92.39</v>
      </c>
      <c r="BZ7" s="39">
        <v>100.05</v>
      </c>
      <c r="CA7" s="39">
        <v>201.04</v>
      </c>
      <c r="CB7" s="39">
        <v>184.96</v>
      </c>
      <c r="CC7" s="39">
        <v>189.69</v>
      </c>
      <c r="CD7" s="39">
        <v>186.71</v>
      </c>
      <c r="CE7" s="39">
        <v>189.07</v>
      </c>
      <c r="CF7" s="39">
        <v>179.16</v>
      </c>
      <c r="CG7" s="39">
        <v>187.18</v>
      </c>
      <c r="CH7" s="39">
        <v>189.58</v>
      </c>
      <c r="CI7" s="39">
        <v>192.82</v>
      </c>
      <c r="CJ7" s="39">
        <v>192.98</v>
      </c>
      <c r="CK7" s="39">
        <v>166.4</v>
      </c>
      <c r="CL7" s="39">
        <v>36.58</v>
      </c>
      <c r="CM7" s="39">
        <v>35.880000000000003</v>
      </c>
      <c r="CN7" s="39">
        <v>36.32</v>
      </c>
      <c r="CO7" s="39">
        <v>35.799999999999997</v>
      </c>
      <c r="CP7" s="39">
        <v>35.68</v>
      </c>
      <c r="CQ7" s="39">
        <v>54.24</v>
      </c>
      <c r="CR7" s="39">
        <v>55.88</v>
      </c>
      <c r="CS7" s="39">
        <v>55.22</v>
      </c>
      <c r="CT7" s="39">
        <v>54.05</v>
      </c>
      <c r="CU7" s="39">
        <v>54.43</v>
      </c>
      <c r="CV7" s="39">
        <v>60.69</v>
      </c>
      <c r="CW7" s="39">
        <v>96.64</v>
      </c>
      <c r="CX7" s="39">
        <v>99.6</v>
      </c>
      <c r="CY7" s="39">
        <v>97.75</v>
      </c>
      <c r="CZ7" s="39">
        <v>98.01</v>
      </c>
      <c r="DA7" s="39">
        <v>97.91</v>
      </c>
      <c r="DB7" s="39">
        <v>81.680000000000007</v>
      </c>
      <c r="DC7" s="39">
        <v>80.989999999999995</v>
      </c>
      <c r="DD7" s="39">
        <v>80.930000000000007</v>
      </c>
      <c r="DE7" s="39">
        <v>80.510000000000005</v>
      </c>
      <c r="DF7" s="39">
        <v>79.44</v>
      </c>
      <c r="DG7" s="39">
        <v>89.82</v>
      </c>
      <c r="DH7" s="39">
        <v>40.72</v>
      </c>
      <c r="DI7" s="39">
        <v>42.88</v>
      </c>
      <c r="DJ7" s="39">
        <v>46.96</v>
      </c>
      <c r="DK7" s="39">
        <v>47.11</v>
      </c>
      <c r="DL7" s="39">
        <v>48.27</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0.4</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kadena</cp:lastModifiedBy>
  <cp:lastPrinted>2022-01-14T02:09:06Z</cp:lastPrinted>
  <dcterms:created xsi:type="dcterms:W3CDTF">2021-12-03T07:00:17Z</dcterms:created>
  <dcterms:modified xsi:type="dcterms:W3CDTF">2022-01-14T02:15:52Z</dcterms:modified>
  <cp:category/>
</cp:coreProperties>
</file>