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010202\Desktop\20220120_恩納村様調査もの（公営企業会計）\FW__【1_20〆】公営企業に係る経営比較分析表（令和２年度決算）の分析等について（依頼）\"/>
    </mc:Choice>
  </mc:AlternateContent>
  <xr:revisionPtr revIDLastSave="0" documentId="13_ncr:1_{4542C599-87A4-4EA3-9E59-7B5E1899D5AB}" xr6:coauthVersionLast="47" xr6:coauthVersionMax="47" xr10:uidLastSave="{00000000-0000-0000-0000-000000000000}"/>
  <workbookProtection workbookAlgorithmName="SHA-512" workbookHashValue="EJc6+1NiIXLfGNL5LW+KC5vnxVv1gInhkjS1cTyrsRI4GIrU4CbXczwppW5TlYiJMmoRmfCGwuaSGSbgKIzx+g==" workbookSaltValue="Ssbf+mCUcQCxt4tTfNGALw=="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<sst xmlns="http://schemas.openxmlformats.org/spreadsheetml/2006/main" count="236" uniqueCount="120">
  <si>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</si>
  <si>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</si>
  <si>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</si>
  <si>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</si>
  <si>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</si>
  <si>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</si>
  <si>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</si>
  <si>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</si>
  <si>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</si>
  <si>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</si>
  <si>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</si>
  <si>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</si>
  <si>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</si>
  <si>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</si>
  <si>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</si>
  <si>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</si>
  <si>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</si>
  <si>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</si>
  <si>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</si>
  <si>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</si>
  <si>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</si>
  <si>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</si>
  <si>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</si>
  <si>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</si>
  <si>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</si>
  <si>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</si>
  <si>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</si>
  <si>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</si>
  <si>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</si>
  <si>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</si>
  <si>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</si>
  <si>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</si>
  <si>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</si>
  <si>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</si>
  <si>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</si>
  <si>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</si>
  <si>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</si>
  <si>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</si>
  <si>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</si>
  <si>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</si>
  <si>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</si>
  <si>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</si>
  <si>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</si>
  <si>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</si>
  <si>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</si>
  <si>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</si>
  <si>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</si>
  <si>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</si>
  <si>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</si>
  <si>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</si>
  <si>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</si>
  <si>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</si>
  <si>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</si>
  <si>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</si>
  <si>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</si>
  <si>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</si>
  <si>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</si>
  <si>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</si>
  <si>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</si>
  <si>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</si>
  <si>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</si>
  <si>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</si>
  <si>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</si>
  <si>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</si>
  <si>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</si>
  <si>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</si>
  <si>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</si>
  <si>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</si>
  <si>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</si>
  <si>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</si>
  <si>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</si>
  <si>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</si>
  <si>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</si>
  <si>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</si>
  <si>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</si>
  <si>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</si>
  <si>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</si>
  <si>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</si>
  <si>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</si>
  <si>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</si>
  <si>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</si>
  <si>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</si>
  <si>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</si>
  <si>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</si>
  <si>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</si>
  <si>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</si>
  <si>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</si>
  <si>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</si>
  <si>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</si>
  <si>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</si>
  <si>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</si>
  <si>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</si>
  <si>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</si>
  <si>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</si>
  <si>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</si>
  <si>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</si>
  <si>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</si>
  <si>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恩納村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</si>
  <si>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</si>
  <si>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</si>
  <si>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</si>
  <si>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</si>
  <si>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</si>
  <si>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</si>
  <si>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</si>
  <si>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</si>
  <si>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</si>
  <si>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</si>
  <si>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</si>
  <si>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</si>
  <si>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</si>
  <si>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</si>
  <si>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</si>
  <si>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</si>
  <si>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</si>
  <si>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</si>
  <si>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</si>
  <si>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今後は、施設の維持管理や未整備地区の整備に伴い多額の費用が必要となる。急激な変化に対応するため、適切な使用料収入の確保及び維持管理費の削減の検討や財政分析を行い、効率的な事業運営に取り組む必要がある。</t>
    <phoneticPr fontId="4"/>
  </si>
  <si>
    <t>①収益的収支比率
　収入については料金収入よりも一般会計からの繰入金等によるものが大きい。また100未満のため単年度の収支は赤字であるので、使用料収入の確保や経営改善に向けた取り組みが必要である。
⑤経費回収率(％)　
　料金改定により平均値を上回り改善しているが、わずかに悪化している。引続き適正な使用料収入額の検討及び改定を行いつつ、汚水処理費の削減を図り回収率向上に努める。
⑥汚水処理原価
　類似団体の平均値を下回っており、原価が下落しているが、今後も必要に応じて投資の効率化や維持管理費の削減、接続率の向上を図るため普及啓蒙活動の強化が必要である。
⑦施設利用率(％)　
　指標自体は改善したが類似団体よりも低い水準にあるため、施設の効率的な利用の面で課題がある。恩納地区が事業継続中であることが低い原因と考えられるが、事業を推進し接続率の向上を促す啓蒙活動に努める。
⑧水洗化率(％)
　数値は徐々に増加傾向にあり今後も事業推進と接続率の向上の普及啓蒙活動の強化を図る。</t>
    <rPh sb="111" eb="113">
      <t>リョウキン</t>
    </rPh>
    <rPh sb="113" eb="115">
      <t>カイテイ</t>
    </rPh>
    <rPh sb="118" eb="121">
      <t>ヘイキンチ</t>
    </rPh>
    <rPh sb="122" eb="124">
      <t>ウワマワ</t>
    </rPh>
    <rPh sb="125" eb="127">
      <t>カイゼン</t>
    </rPh>
    <rPh sb="137" eb="139">
      <t>アッカ</t>
    </rPh>
    <rPh sb="144" eb="146">
      <t>ヒキツヅ</t>
    </rPh>
    <rPh sb="155" eb="156">
      <t>ガク</t>
    </rPh>
    <rPh sb="157" eb="159">
      <t>ケントウ</t>
    </rPh>
    <rPh sb="159" eb="160">
      <t>オヨ</t>
    </rPh>
    <rPh sb="161" eb="163">
      <t>カイテイ</t>
    </rPh>
    <rPh sb="164" eb="165">
      <t>オコナ</t>
    </rPh>
    <rPh sb="178" eb="179">
      <t>ハカ</t>
    </rPh>
    <rPh sb="180" eb="183">
      <t>カイシュウリツ</t>
    </rPh>
    <rPh sb="183" eb="185">
      <t>コウジョウ</t>
    </rPh>
    <rPh sb="186" eb="187">
      <t>ツト</t>
    </rPh>
    <rPh sb="216" eb="218">
      <t>ゲンカ</t>
    </rPh>
    <rPh sb="219" eb="221">
      <t>ゲラク</t>
    </rPh>
    <rPh sb="292" eb="296">
      <t>シヒョウジタイ</t>
    </rPh>
    <rPh sb="297" eb="299">
      <t>カイゼン</t>
    </rPh>
    <rPh sb="302" eb="306">
      <t>ルイジダンタイ</t>
    </rPh>
    <rPh sb="309" eb="310">
      <t>ヒク</t>
    </rPh>
    <rPh sb="311" eb="313">
      <t>スイジュン</t>
    </rPh>
    <rPh sb="319" eb="321">
      <t>シセツ</t>
    </rPh>
    <rPh sb="322" eb="325">
      <t>コウリツテキ</t>
    </rPh>
    <rPh sb="326" eb="328">
      <t>リヨウ</t>
    </rPh>
    <rPh sb="329" eb="330">
      <t>メン</t>
    </rPh>
    <rPh sb="331" eb="333">
      <t>カダイ</t>
    </rPh>
    <rPh sb="378" eb="379">
      <t>ウナガ</t>
    </rPh>
    <rPh sb="380" eb="382">
      <t>ケイモウ</t>
    </rPh>
    <rPh sb="382" eb="384">
      <t>カツドウ</t>
    </rPh>
    <rPh sb="385" eb="386">
      <t>ツト</t>
    </rPh>
    <phoneticPr fontId="4"/>
  </si>
  <si>
    <t>①該当数値なし
②該当数値なし
③管渠改善率</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</si>
</sst>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77-4D16-86B6-0AE803DEAF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EB77-4D16-86B6-0AE803DEAF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20.47</c:v>
                </c:pt>
                <c:pt idx="1">
                  <c:v>24.66</c:v>
                </c:pt>
                <c:pt idx="2">
                  <c:v>27.41</c:v>
                </c:pt>
                <c:pt idx="3">
                  <c:v>25.9</c:v>
                </c:pt>
                <c:pt idx="4">
                  <c:v>29.21</c:v>
                </c:pt>
              </c:numCache>
            </c:numRef>
          </c:val>
          <c:extLst>
            <c:ext xmlns:c16="http://schemas.microsoft.com/office/drawing/2014/chart" uri="{C3380CC4-5D6E-409C-BE32-E72D297353CC}">
              <c16:uniqueId val="{00000000-8215-44D1-8696-AD0189588B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41.66</c:v>
                </c:pt>
              </c:numCache>
            </c:numRef>
          </c:val>
          <c:smooth val="0"/>
          <c:extLst>
            <c:ext xmlns:c16="http://schemas.microsoft.com/office/drawing/2014/chart" uri="{C3380CC4-5D6E-409C-BE32-E72D297353CC}">
              <c16:uniqueId val="{00000001-8215-44D1-8696-AD0189588B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51.3</c:v>
                </c:pt>
                <c:pt idx="1">
                  <c:v>55.57</c:v>
                </c:pt>
                <c:pt idx="2">
                  <c:v>61.36</c:v>
                </c:pt>
                <c:pt idx="3">
                  <c:v>62.89</c:v>
                </c:pt>
                <c:pt idx="4">
                  <c:v>61.91</c:v>
                </c:pt>
              </c:numCache>
            </c:numRef>
          </c:val>
          <c:extLst>
            <c:ext xmlns:c16="http://schemas.microsoft.com/office/drawing/2014/chart" uri="{C3380CC4-5D6E-409C-BE32-E72D297353CC}">
              <c16:uniqueId val="{00000000-F53D-4276-8402-3E4C320002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58.77</c:v>
                </c:pt>
              </c:numCache>
            </c:numRef>
          </c:val>
          <c:smooth val="0"/>
          <c:extLst>
            <c:ext xmlns:c16="http://schemas.microsoft.com/office/drawing/2014/chart" uri="{C3380CC4-5D6E-409C-BE32-E72D297353CC}">
              <c16:uniqueId val="{00000001-F53D-4276-8402-3E4C320002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81.040000000000006</c:v>
                </c:pt>
                <c:pt idx="1">
                  <c:v>88.17</c:v>
                </c:pt>
                <c:pt idx="2">
                  <c:v>84.02</c:v>
                </c:pt>
                <c:pt idx="3">
                  <c:v>88.82</c:v>
                </c:pt>
                <c:pt idx="4">
                  <c:v>72.430000000000007</c:v>
                </c:pt>
              </c:numCache>
            </c:numRef>
          </c:val>
          <c:extLst>
            <c:ext xmlns:c16="http://schemas.microsoft.com/office/drawing/2014/chart" uri="{C3380CC4-5D6E-409C-BE32-E72D297353CC}">
              <c16:uniqueId val="{00000000-CC4F-4CB1-A4D6-8ADC4D7BB3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4F-4CB1-A4D6-8ADC4D7BB3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A4-468B-982D-C1FB6351F0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A4-468B-982D-C1FB6351F0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42-42E0-A9E4-394CA342FC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42-42E0-A9E4-394CA342FC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BC-49CA-9EEA-C948A360F0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BC-49CA-9EEA-C948A360F0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B5-4AE9-8A8D-67638A87D3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B5-4AE9-8A8D-67638A87D3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93-4ABD-8A40-BDD52D0B26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746.98</c:v>
                </c:pt>
              </c:numCache>
            </c:numRef>
          </c:val>
          <c:smooth val="0"/>
          <c:extLst>
            <c:ext xmlns:c16="http://schemas.microsoft.com/office/drawing/2014/chart" uri="{C3380CC4-5D6E-409C-BE32-E72D297353CC}">
              <c16:uniqueId val="{00000001-3D93-4ABD-8A40-BDD52D0B26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44.04</c:v>
                </c:pt>
                <c:pt idx="1">
                  <c:v>26.21</c:v>
                </c:pt>
                <c:pt idx="2">
                  <c:v>34.840000000000003</c:v>
                </c:pt>
                <c:pt idx="3">
                  <c:v>58.13</c:v>
                </c:pt>
                <c:pt idx="4">
                  <c:v>58.04</c:v>
                </c:pt>
              </c:numCache>
            </c:numRef>
          </c:val>
          <c:extLst>
            <c:ext xmlns:c16="http://schemas.microsoft.com/office/drawing/2014/chart" uri="{C3380CC4-5D6E-409C-BE32-E72D297353CC}">
              <c16:uniqueId val="{00000000-66B7-4FF8-8D2B-14F8B3E128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40.49</c:v>
                </c:pt>
              </c:numCache>
            </c:numRef>
          </c:val>
          <c:smooth val="0"/>
          <c:extLst>
            <c:ext xmlns:c16="http://schemas.microsoft.com/office/drawing/2014/chart" uri="{C3380CC4-5D6E-409C-BE32-E72D297353CC}">
              <c16:uniqueId val="{00000001-66B7-4FF8-8D2B-14F8B3E128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171.05</c:v>
                </c:pt>
                <c:pt idx="1">
                  <c:v>281.95999999999998</c:v>
                </c:pt>
                <c:pt idx="2">
                  <c:v>209.03</c:v>
                </c:pt>
                <c:pt idx="3">
                  <c:v>152.04</c:v>
                </c:pt>
                <c:pt idx="4">
                  <c:v>150</c:v>
                </c:pt>
              </c:numCache>
            </c:numRef>
          </c:val>
          <c:extLst>
            <c:ext xmlns:c16="http://schemas.microsoft.com/office/drawing/2014/chart" uri="{C3380CC4-5D6E-409C-BE32-E72D297353CC}">
              <c16:uniqueId val="{00000000-1CA8-4E2E-99AE-E7C01F3737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274.54000000000002</c:v>
                </c:pt>
              </c:numCache>
            </c:numRef>
          </c:val>
          <c:smooth val="0"/>
          <c:extLst>
            <c:ext xmlns:c16="http://schemas.microsoft.com/office/drawing/2014/chart" uri="{C3380CC4-5D6E-409C-BE32-E72D297353CC}">
              <c16:uniqueId val="{00000001-1CA8-4E2E-99AE-E7C01F3737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恩納村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11050</v>
      </c>
      <c r="AM8" s="51"/>
      <c r="AN8" s="51"/>
      <c r="AO8" s="51"/>
      <c r="AP8" s="51"/>
      <c r="AQ8" s="51"/>
      <c r="AR8" s="51"/>
      <c r="AS8" s="51"/>
      <c r="AT8" s="46">
        <f>データ!T6</f>
        <v>50.84</v>
      </c>
      <c r="AU8" s="46"/>
      <c r="AV8" s="46"/>
      <c r="AW8" s="46"/>
      <c r="AX8" s="46"/>
      <c r="AY8" s="46"/>
      <c r="AZ8" s="46"/>
      <c r="BA8" s="46"/>
      <c r="BB8" s="46">
        <f>データ!U6</f>
        <v>217.35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48.45</v>
      </c>
      <c r="Q10" s="46"/>
      <c r="R10" s="46"/>
      <c r="S10" s="46"/>
      <c r="T10" s="46"/>
      <c r="U10" s="46"/>
      <c r="V10" s="46"/>
      <c r="W10" s="46">
        <f>データ!Q6</f>
        <v>97.46</v>
      </c>
      <c r="X10" s="46"/>
      <c r="Y10" s="46"/>
      <c r="Z10" s="46"/>
      <c r="AA10" s="46"/>
      <c r="AB10" s="46"/>
      <c r="AC10" s="46"/>
      <c r="AD10" s="51">
        <f>データ!R6</f>
        <v>1650</v>
      </c>
      <c r="AE10" s="51"/>
      <c r="AF10" s="51"/>
      <c r="AG10" s="51"/>
      <c r="AH10" s="51"/>
      <c r="AI10" s="51"/>
      <c r="AJ10" s="51"/>
      <c r="AK10" s="2"/>
      <c r="AL10" s="51">
        <f>データ!V6</f>
        <v>5384</v>
      </c>
      <c r="AM10" s="51"/>
      <c r="AN10" s="51"/>
      <c r="AO10" s="51"/>
      <c r="AP10" s="51"/>
      <c r="AQ10" s="51"/>
      <c r="AR10" s="51"/>
      <c r="AS10" s="51"/>
      <c r="AT10" s="46">
        <f>データ!W6</f>
        <v>2.76</v>
      </c>
      <c r="AU10" s="46"/>
      <c r="AV10" s="46"/>
      <c r="AW10" s="46"/>
      <c r="AX10" s="46"/>
      <c r="AY10" s="46"/>
      <c r="AZ10" s="46"/>
      <c r="BA10" s="46"/>
      <c r="BB10" s="46">
        <f>データ!X6</f>
        <v>1950.72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ktCM0zwiaxNYTNbFgw6agxltiQ7mJDrrVp1hd4gflskH+zf3YPZynC6dwBIJJ7KupNI+mQ5wc7dDVf0rr/QU4Q==" saltValue="tiSP9xSq3DCDLO+X+dQJ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473111</v>
      </c>
      <c r="D6" s="33">
        <f t="shared" si="3"/>
        <v>47</v>
      </c>
      <c r="E6" s="33">
        <f t="shared" si="3"/>
        <v>17</v>
      </c>
      <c r="F6" s="33">
        <f t="shared" si="3"/>
        <v>5</v>
      </c>
      <c r="G6" s="33">
        <f t="shared" si="3"/>
        <v>0</v>
      </c>
      <c r="H6" s="33" t="str">
        <f t="shared" si="3"/>
        <v>沖縄県　恩納村</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48.45</v>
      </c>
      <c r="Q6" s="34">
        <f t="shared" si="3"/>
        <v>97.46</v>
      </c>
      <c r="R6" s="34">
        <f t="shared" si="3"/>
        <v>1650</v>
      </c>
      <c r="S6" s="34">
        <f t="shared" si="3"/>
        <v>11050</v>
      </c>
      <c r="T6" s="34">
        <f t="shared" si="3"/>
        <v>50.84</v>
      </c>
      <c r="U6" s="34">
        <f t="shared" si="3"/>
        <v>217.35</v>
      </c>
      <c r="V6" s="34">
        <f t="shared" si="3"/>
        <v>5384</v>
      </c>
      <c r="W6" s="34">
        <f t="shared" si="3"/>
        <v>2.76</v>
      </c>
      <c r="X6" s="34">
        <f t="shared" si="3"/>
        <v>1950.72</v>
      </c>
      <c r="Y6" s="35">
        <f>IF(Y7="",NA(),Y7)</f>
        <v>81.040000000000006</v>
      </c>
      <c r="Z6" s="35">
        <f t="shared" ref="Z6:AH6" si="4">IF(Z7="",NA(),Z7)</f>
        <v>88.17</v>
      </c>
      <c r="AA6" s="35">
        <f t="shared" si="4"/>
        <v>84.02</v>
      </c>
      <c r="AB6" s="35">
        <f t="shared" si="4"/>
        <v>88.82</v>
      </c>
      <c r="AC6" s="35">
        <f t="shared" si="4"/>
        <v>72.430000000000007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1051.43</v>
      </c>
      <c r="BL6" s="35">
        <f t="shared" si="7"/>
        <v>982.29</v>
      </c>
      <c r="BM6" s="35">
        <f t="shared" si="7"/>
        <v>713.28</v>
      </c>
      <c r="BN6" s="35">
        <f t="shared" si="7"/>
        <v>673.08</v>
      </c>
      <c r="BO6" s="35">
        <f t="shared" si="7"/>
        <v>746.98</v>
      </c>
      <c r="BP6" s="34" t="str">
        <f>IF(BP7="","",IF(BP7="-","【-】","【"&amp;SUBSTITUTE(TEXT(BP7,"#,##0.00"),"-","△")&amp;"】"))</f>
        <v>【832.52】</v>
      </c>
      <c r="BQ6" s="35">
        <f>IF(BQ7="",NA(),BQ7)</f>
        <v>44.04</v>
      </c>
      <c r="BR6" s="35">
        <f t="shared" ref="BR6:BZ6" si="8">IF(BR7="",NA(),BR7)</f>
        <v>26.21</v>
      </c>
      <c r="BS6" s="35">
        <f t="shared" si="8"/>
        <v>34.840000000000003</v>
      </c>
      <c r="BT6" s="35">
        <f t="shared" si="8"/>
        <v>58.13</v>
      </c>
      <c r="BU6" s="35">
        <f t="shared" si="8"/>
        <v>58.04</v>
      </c>
      <c r="BV6" s="35">
        <f t="shared" si="8"/>
        <v>40.06</v>
      </c>
      <c r="BW6" s="35">
        <f t="shared" si="8"/>
        <v>41.25</v>
      </c>
      <c r="BX6" s="35">
        <f t="shared" si="8"/>
        <v>40.75</v>
      </c>
      <c r="BY6" s="35">
        <f t="shared" si="8"/>
        <v>42.44</v>
      </c>
      <c r="BZ6" s="35">
        <f t="shared" si="8"/>
        <v>40.49</v>
      </c>
      <c r="CA6" s="34" t="str">
        <f>IF(CA7="","",IF(CA7="-","【-】","【"&amp;SUBSTITUTE(TEXT(CA7,"#,##0.00"),"-","△")&amp;"】"))</f>
        <v>【60.94】</v>
      </c>
      <c r="CB6" s="35">
        <f>IF(CB7="",NA(),CB7)</f>
        <v>171.05</v>
      </c>
      <c r="CC6" s="35">
        <f t="shared" ref="CC6:CK6" si="9">IF(CC7="",NA(),CC7)</f>
        <v>281.95999999999998</v>
      </c>
      <c r="CD6" s="35">
        <f t="shared" si="9"/>
        <v>209.03</v>
      </c>
      <c r="CE6" s="35">
        <f t="shared" si="9"/>
        <v>152.04</v>
      </c>
      <c r="CF6" s="35">
        <f t="shared" si="9"/>
        <v>150</v>
      </c>
      <c r="CG6" s="35">
        <f t="shared" si="9"/>
        <v>355.22</v>
      </c>
      <c r="CH6" s="35">
        <f t="shared" si="9"/>
        <v>334.48</v>
      </c>
      <c r="CI6" s="35">
        <f t="shared" si="9"/>
        <v>311.70999999999998</v>
      </c>
      <c r="CJ6" s="35">
        <f t="shared" si="9"/>
        <v>284.54000000000002</v>
      </c>
      <c r="CK6" s="35">
        <f t="shared" si="9"/>
        <v>274.54000000000002</v>
      </c>
      <c r="CL6" s="34" t="str">
        <f>IF(CL7="","",IF(CL7="-","【-】","【"&amp;SUBSTITUTE(TEXT(CL7,"#,##0.00"),"-","△")&amp;"】"))</f>
        <v>【253.04】</v>
      </c>
      <c r="CM6" s="35">
        <f>IF(CM7="",NA(),CM7)</f>
        <v>20.47</v>
      </c>
      <c r="CN6" s="35">
        <f t="shared" ref="CN6:CV6" si="10">IF(CN7="",NA(),CN7)</f>
        <v>24.66</v>
      </c>
      <c r="CO6" s="35">
        <f t="shared" si="10"/>
        <v>27.41</v>
      </c>
      <c r="CP6" s="35">
        <f t="shared" si="10"/>
        <v>25.9</v>
      </c>
      <c r="CQ6" s="35">
        <f t="shared" si="10"/>
        <v>29.21</v>
      </c>
      <c r="CR6" s="35">
        <f t="shared" si="10"/>
        <v>42.84</v>
      </c>
      <c r="CS6" s="35">
        <f t="shared" si="10"/>
        <v>40.93</v>
      </c>
      <c r="CT6" s="35">
        <f t="shared" si="10"/>
        <v>43.38</v>
      </c>
      <c r="CU6" s="35">
        <f t="shared" si="10"/>
        <v>42.33</v>
      </c>
      <c r="CV6" s="35">
        <f t="shared" si="10"/>
        <v>41.66</v>
      </c>
      <c r="CW6" s="34" t="str">
        <f>IF(CW7="","",IF(CW7="-","【-】","【"&amp;SUBSTITUTE(TEXT(CW7,"#,##0.00"),"-","△")&amp;"】"))</f>
        <v>【54.84】</v>
      </c>
      <c r="CX6" s="35">
        <f>IF(CX7="",NA(),CX7)</f>
        <v>51.3</v>
      </c>
      <c r="CY6" s="35">
        <f t="shared" ref="CY6:DG6" si="11">IF(CY7="",NA(),CY7)</f>
        <v>55.57</v>
      </c>
      <c r="CZ6" s="35">
        <f t="shared" si="11"/>
        <v>61.36</v>
      </c>
      <c r="DA6" s="35">
        <f t="shared" si="11"/>
        <v>62.89</v>
      </c>
      <c r="DB6" s="35">
        <f t="shared" si="11"/>
        <v>61.91</v>
      </c>
      <c r="DC6" s="35">
        <f t="shared" si="11"/>
        <v>66.3</v>
      </c>
      <c r="DD6" s="35">
        <f t="shared" si="11"/>
        <v>62.73</v>
      </c>
      <c r="DE6" s="35">
        <f t="shared" si="11"/>
        <v>62.02</v>
      </c>
      <c r="DF6" s="35">
        <f t="shared" si="11"/>
        <v>62.5</v>
      </c>
      <c r="DG6" s="35">
        <f t="shared" si="11"/>
        <v>58.77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4">
        <f t="shared" si="14"/>
        <v>0</v>
      </c>
      <c r="EO6" s="34" t="str">
        <f>IF(EO7="","",IF(EO7="-","【-】","【"&amp;SUBSTITUTE(TEXT(EO7,"#,##0.00"),"-","△")&amp;"】"))</f>
        <v>【0.16】</v>
      </c>
    </row>
    <row r="7" spans="1:145" s="36" customFormat="1" x14ac:dyDescent="0.15">
      <c r="A7" s="28"/>
      <c r="B7" s="37">
        <v>2020</v>
      </c>
      <c r="C7" s="37">
        <v>473111</v>
      </c>
      <c r="D7" s="37">
        <v>47</v>
      </c>
      <c r="E7" s="37">
        <v>17</v>
      </c>
      <c r="F7" s="37">
        <v>5</v>
      </c>
      <c r="G7" s="37">
        <v>0</v>
      </c>
      <c r="H7" s="37" t="s">
        <v>97</v>
      </c>
      <c r="I7" s="37" t="s">
        <v>98</v>
      </c>
      <c r="J7" s="37" t="s">
        <v>99</v>
      </c>
      <c r="K7" s="37" t="s">
        <v>100</v>
      </c>
      <c r="L7" s="37" t="s">
        <v>101</v>
      </c>
      <c r="M7" s="37" t="s">
        <v>102</v>
      </c>
      <c r="N7" s="38" t="s">
        <v>103</v>
      </c>
      <c r="O7" s="38" t="s">
        <v>104</v>
      </c>
      <c r="P7" s="38">
        <v>48.45</v>
      </c>
      <c r="Q7" s="38">
        <v>97.46</v>
      </c>
      <c r="R7" s="38">
        <v>1650</v>
      </c>
      <c r="S7" s="38">
        <v>11050</v>
      </c>
      <c r="T7" s="38">
        <v>50.84</v>
      </c>
      <c r="U7" s="38">
        <v>217.35</v>
      </c>
      <c r="V7" s="38">
        <v>5384</v>
      </c>
      <c r="W7" s="38">
        <v>2.76</v>
      </c>
      <c r="X7" s="38">
        <v>1950.72</v>
      </c>
      <c r="Y7" s="38">
        <v>81.040000000000006</v>
      </c>
      <c r="Z7" s="38">
        <v>88.17</v>
      </c>
      <c r="AA7" s="38">
        <v>84.02</v>
      </c>
      <c r="AB7" s="38">
        <v>88.82</v>
      </c>
      <c r="AC7" s="38">
        <v>72.430000000000007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1051.43</v>
      </c>
      <c r="BL7" s="38">
        <v>982.29</v>
      </c>
      <c r="BM7" s="38">
        <v>713.28</v>
      </c>
      <c r="BN7" s="38">
        <v>673.08</v>
      </c>
      <c r="BO7" s="38">
        <v>746.98</v>
      </c>
      <c r="BP7" s="38">
        <v>832.52</v>
      </c>
      <c r="BQ7" s="38">
        <v>44.04</v>
      </c>
      <c r="BR7" s="38">
        <v>26.21</v>
      </c>
      <c r="BS7" s="38">
        <v>34.840000000000003</v>
      </c>
      <c r="BT7" s="38">
        <v>58.13</v>
      </c>
      <c r="BU7" s="38">
        <v>58.04</v>
      </c>
      <c r="BV7" s="38">
        <v>40.06</v>
      </c>
      <c r="BW7" s="38">
        <v>41.25</v>
      </c>
      <c r="BX7" s="38">
        <v>40.75</v>
      </c>
      <c r="BY7" s="38">
        <v>42.44</v>
      </c>
      <c r="BZ7" s="38">
        <v>40.49</v>
      </c>
      <c r="CA7" s="38">
        <v>60.94</v>
      </c>
      <c r="CB7" s="38">
        <v>171.05</v>
      </c>
      <c r="CC7" s="38">
        <v>281.95999999999998</v>
      </c>
      <c r="CD7" s="38">
        <v>209.03</v>
      </c>
      <c r="CE7" s="38">
        <v>152.04</v>
      </c>
      <c r="CF7" s="38">
        <v>150</v>
      </c>
      <c r="CG7" s="38">
        <v>355.22</v>
      </c>
      <c r="CH7" s="38">
        <v>334.48</v>
      </c>
      <c r="CI7" s="38">
        <v>311.70999999999998</v>
      </c>
      <c r="CJ7" s="38">
        <v>284.54000000000002</v>
      </c>
      <c r="CK7" s="38">
        <v>274.54000000000002</v>
      </c>
      <c r="CL7" s="38">
        <v>253.04</v>
      </c>
      <c r="CM7" s="38">
        <v>20.47</v>
      </c>
      <c r="CN7" s="38">
        <v>24.66</v>
      </c>
      <c r="CO7" s="38">
        <v>27.41</v>
      </c>
      <c r="CP7" s="38">
        <v>25.9</v>
      </c>
      <c r="CQ7" s="38">
        <v>29.21</v>
      </c>
      <c r="CR7" s="38">
        <v>42.84</v>
      </c>
      <c r="CS7" s="38">
        <v>40.93</v>
      </c>
      <c r="CT7" s="38">
        <v>43.38</v>
      </c>
      <c r="CU7" s="38">
        <v>42.33</v>
      </c>
      <c r="CV7" s="38">
        <v>41.66</v>
      </c>
      <c r="CW7" s="38">
        <v>54.84</v>
      </c>
      <c r="CX7" s="38">
        <v>51.3</v>
      </c>
      <c r="CY7" s="38">
        <v>55.57</v>
      </c>
      <c r="CZ7" s="38">
        <v>61.36</v>
      </c>
      <c r="DA7" s="38">
        <v>62.89</v>
      </c>
      <c r="DB7" s="38">
        <v>61.91</v>
      </c>
      <c r="DC7" s="38">
        <v>66.3</v>
      </c>
      <c r="DD7" s="38">
        <v>62.73</v>
      </c>
      <c r="DE7" s="38">
        <v>62.02</v>
      </c>
      <c r="DF7" s="38">
        <v>62.5</v>
      </c>
      <c r="DG7" s="38">
        <v>58.77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星原　諒一</cp:lastModifiedBy>
  <dcterms:created xsi:type="dcterms:W3CDTF">2021-12-03T08:03:59Z</dcterms:created>
  <dcterms:modified xsi:type="dcterms:W3CDTF">2022-01-20T07:22:48Z</dcterms:modified>
  <cp:category/>
</cp:coreProperties>
</file>