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kfl001.motobu.local\本部町職員共有\公営企業課\業務班\2.班長\1.報告物\町→県\R02\16.公営企業に係る経営比較分析表（令和元年度決算）の分析等について\"/>
    </mc:Choice>
  </mc:AlternateContent>
  <workbookProtection workbookAlgorithmName="SHA-512" workbookHashValue="usaIJ3e5I+TvVW4XHJPUzx/i8fa7DvPVJ1J17A2Z2FOYCdt1sUIoqdXhgYY4vuf0Z672flFVjl9gfieTyV3PYA==" workbookSaltValue="s2tLiU/M/gwoTOVj/62z8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<sst xmlns="http://schemas.openxmlformats.org/spreadsheetml/2006/main" count="228" uniqueCount="114">
  <si>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</si>
  <si>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</si>
  <si>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</si>
  <si>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</si>
  <si>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</si>
  <si>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</si>
  <si>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</si>
  <si>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</si>
  <si>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</si>
  <si>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</si>
  <si>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</si>
  <si>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</si>
  <si>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</si>
  <si>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</si>
  <si>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</si>
  <si>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</si>
  <si>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</si>
  <si>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</si>
  <si>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</si>
  <si>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</si>
  <si>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</si>
  <si>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</si>
  <si>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</si>
  <si>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</si>
  <si>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</si>
  <si>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</si>
  <si>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</si>
  <si>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</si>
  <si>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</si>
  <si>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</si>
  <si>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</si>
  <si>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</si>
  <si>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</si>
  <si>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</si>
  <si>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</si>
  <si>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</si>
  <si>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</si>
  <si>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</si>
  <si>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</si>
  <si>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</si>
  <si>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</si>
  <si>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</si>
  <si>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</si>
  <si>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</si>
  <si>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</si>
  <si>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</si>
  <si>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</si>
  <si>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</si>
  <si>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</si>
  <si>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</si>
  <si>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</si>
  <si>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</si>
  <si>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</si>
  <si>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</si>
  <si>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</si>
  <si>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</si>
  <si>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</si>
  <si>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</si>
  <si>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</si>
  <si>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</si>
  <si>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</si>
  <si>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</si>
  <si>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</si>
  <si>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</si>
  <si>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</si>
  <si>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</si>
  <si>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</si>
  <si>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</si>
  <si>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</si>
  <si>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</si>
  <si>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</si>
  <si>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</si>
  <si>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</si>
  <si>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</si>
  <si>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</si>
  <si>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</si>
  <si>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</si>
  <si>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</si>
  <si>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</si>
  <si>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</si>
  <si>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</si>
  <si>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</si>
  <si>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</si>
  <si>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</si>
  <si>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</si>
  <si>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</si>
  <si>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</si>
  <si>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</si>
  <si>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</si>
  <si>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</si>
  <si>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</si>
  <si>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</si>
  <si>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</si>
  <si>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本部町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</si>
  <si>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</si>
  <si>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</si>
  <si>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</si>
  <si>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</si>
  <si>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</si>
  <si>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</si>
  <si>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</si>
  <si>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</si>
  <si>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</si>
  <si>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</si>
  <si>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</si>
  <si>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</si>
  <si>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</si>
  <si>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</si>
  <si>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</si>
  <si>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</si>
  <si>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</si>
  <si>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状況の収益性などは概ね良好と判断できるが、今後は新規の設備投資予定や老朽管の更新があるため、起債の償還や管路更新費の増額が見込まれる。そのため、「給水収益の向上」や「業務の効率化等による経費削減」により収益性を更に高めていく必要がある。</t>
    <rPh sb="0" eb="2">
      <t>ケイエイ</t>
    </rPh>
    <rPh sb="2" eb="4">
      <t>ジョウキョウ</t>
    </rPh>
    <rPh sb="5" eb="8">
      <t>シュウエキセイ</t>
    </rPh>
    <rPh sb="11" eb="12">
      <t>オオム</t>
    </rPh>
    <rPh sb="13" eb="15">
      <t>リョウコウ</t>
    </rPh>
    <rPh sb="16" eb="18">
      <t>ハンダン</t>
    </rPh>
    <rPh sb="23" eb="25">
      <t>コンゴ</t>
    </rPh>
    <rPh sb="26" eb="28">
      <t>シンキ</t>
    </rPh>
    <rPh sb="29" eb="31">
      <t>セツビ</t>
    </rPh>
    <rPh sb="31" eb="33">
      <t>トウシ</t>
    </rPh>
    <rPh sb="33" eb="35">
      <t>ヨテイ</t>
    </rPh>
    <rPh sb="36" eb="38">
      <t>ロウキュウ</t>
    </rPh>
    <rPh sb="38" eb="39">
      <t>カン</t>
    </rPh>
    <rPh sb="40" eb="42">
      <t>コウシン</t>
    </rPh>
    <rPh sb="48" eb="50">
      <t>キサイ</t>
    </rPh>
    <rPh sb="51" eb="53">
      <t>ショウカン</t>
    </rPh>
    <rPh sb="54" eb="56">
      <t>カンロ</t>
    </rPh>
    <rPh sb="56" eb="58">
      <t>コウシン</t>
    </rPh>
    <rPh sb="58" eb="59">
      <t>ヒ</t>
    </rPh>
    <rPh sb="60" eb="62">
      <t>ゾウガク</t>
    </rPh>
    <rPh sb="63" eb="65">
      <t>ミコ</t>
    </rPh>
    <rPh sb="75" eb="77">
      <t>キュウスイ</t>
    </rPh>
    <rPh sb="77" eb="79">
      <t>シュウエキ</t>
    </rPh>
    <rPh sb="80" eb="82">
      <t>コウジョウ</t>
    </rPh>
    <rPh sb="85" eb="87">
      <t>ギョウム</t>
    </rPh>
    <rPh sb="88" eb="91">
      <t>コウリツカ</t>
    </rPh>
    <rPh sb="91" eb="92">
      <t>ナド</t>
    </rPh>
    <rPh sb="95" eb="97">
      <t>ケイヒ</t>
    </rPh>
    <rPh sb="97" eb="99">
      <t>サクゲン</t>
    </rPh>
    <rPh sb="103" eb="106">
      <t>シュウエキセイ</t>
    </rPh>
    <rPh sb="107" eb="108">
      <t>サラ</t>
    </rPh>
    <rPh sb="109" eb="110">
      <t>タカ</t>
    </rPh>
    <rPh sb="114" eb="116">
      <t>ヒツヨウ</t>
    </rPh>
    <phoneticPr fontId="4"/>
  </si>
  <si>
    <t>①H26から上昇傾向であることから、施設等が耐用年数を超えている可能性が高い。　　　　　　　　   　　　　②平均値を大きく上回っていることから、老朽管が多くなっている。　　　　　　　　　　　　　　　　　　　　　　　　　　　　　　　　　　　　③H27以降、管路更新は行えていない。　　　　　　　　　　　　　　　　　　　　　　　　　　　　　　　　　　　　　　　　　　　　　　　　　　　　　　　　　　　　　　　　　　　　　　　　　総評：H30年度からH38年度にかけての施設への設備投資が始まっているため、管路更新は困難であるものの、可能な範囲内で、優先順位を定め定期的に管路更新を行っていく予定である。</t>
    <rPh sb="6" eb="8">
      <t>ジョウショウ</t>
    </rPh>
    <rPh sb="8" eb="10">
      <t>ケイコウ</t>
    </rPh>
    <rPh sb="18" eb="21">
      <t>シセツナド</t>
    </rPh>
    <rPh sb="22" eb="24">
      <t>タイヨウ</t>
    </rPh>
    <rPh sb="24" eb="26">
      <t>ネンスウ</t>
    </rPh>
    <rPh sb="27" eb="28">
      <t>コ</t>
    </rPh>
    <rPh sb="32" eb="35">
      <t>カノウセイ</t>
    </rPh>
    <rPh sb="36" eb="37">
      <t>タカ</t>
    </rPh>
    <rPh sb="55" eb="58">
      <t>ヘイキンチ</t>
    </rPh>
    <rPh sb="59" eb="60">
      <t>オオ</t>
    </rPh>
    <rPh sb="62" eb="64">
      <t>ウワマワ</t>
    </rPh>
    <rPh sb="73" eb="75">
      <t>ロウキュウ</t>
    </rPh>
    <rPh sb="75" eb="76">
      <t>カン</t>
    </rPh>
    <rPh sb="77" eb="78">
      <t>オオ</t>
    </rPh>
    <rPh sb="125" eb="127">
      <t>イコウ</t>
    </rPh>
    <rPh sb="128" eb="130">
      <t>カンロ</t>
    </rPh>
    <rPh sb="130" eb="132">
      <t>コウシン</t>
    </rPh>
    <rPh sb="133" eb="134">
      <t>オコナ</t>
    </rPh>
    <rPh sb="213" eb="215">
      <t>ソウヒョウ</t>
    </rPh>
    <rPh sb="219" eb="221">
      <t>ネンド</t>
    </rPh>
    <rPh sb="226" eb="228">
      <t>ネンド</t>
    </rPh>
    <rPh sb="233" eb="235">
      <t>シセツ</t>
    </rPh>
    <rPh sb="237" eb="239">
      <t>セツビ</t>
    </rPh>
    <rPh sb="239" eb="241">
      <t>トウシ</t>
    </rPh>
    <rPh sb="242" eb="243">
      <t>ハジ</t>
    </rPh>
    <rPh sb="251" eb="253">
      <t>カンロ</t>
    </rPh>
    <rPh sb="253" eb="255">
      <t>コウシン</t>
    </rPh>
    <rPh sb="256" eb="258">
      <t>コンナン</t>
    </rPh>
    <rPh sb="265" eb="267">
      <t>カノウ</t>
    </rPh>
    <rPh sb="268" eb="271">
      <t>ハンイナイ</t>
    </rPh>
    <rPh sb="273" eb="275">
      <t>ユウセン</t>
    </rPh>
    <rPh sb="275" eb="277">
      <t>ジュンイ</t>
    </rPh>
    <rPh sb="278" eb="279">
      <t>サダ</t>
    </rPh>
    <rPh sb="280" eb="283">
      <t>テイキテキ</t>
    </rPh>
    <rPh sb="284" eb="286">
      <t>カンロ</t>
    </rPh>
    <rPh sb="286" eb="288">
      <t>コウシン</t>
    </rPh>
    <rPh sb="289" eb="290">
      <t>オコナ</t>
    </rPh>
    <rPh sb="294" eb="296">
      <t>ヨテイ</t>
    </rPh>
    <phoneticPr fontId="4"/>
  </si>
  <si>
    <t>①各年度の収支は黒字となっており、また平均値を上回っていることから健全な状況といえる。　　　       　　②H25で累積欠損金は解消され、以後も欠損額は無い。　　　　　　　　　　　　　　　　　　　　　　　③現状では支払能力は維持しているが、新浄水場改築更新事業に伴う企業債等の負担額が増加していくと予想している。　　　　　　　　　　　　　　　　　　　　　　　　　　　　　　　　　　　④新浄水場改築更新事業に伴い債務残高は増加していく。　　　　　　　　　　　　　　　　　　　　　   ⑤100％を上回っており、料金は適正である。　　　　　　⑥平均値を下回っており、費用は効率的である。　　　　⑦平均値を上回ってきており、施設を効率的に使えている。　　　　　　　　　　　　　　　　　　　　　　　　　　　　　　　　　　　　　　　　　⑧比率が減少傾向にある。漏水が多くなっていると考えられる。　　　　　　　　　　　　　　　　　　　　　　　　　　　　　　　　　　　　　　　　　　　　　　　　　　　　　　　　　　　　　　　　　　　　　　　　　　　　　　　　　　　　　　　　　　総評：上記から経営状況は健全であると考える。しかし、今後の設備投資や維持管理のため、給水収益を上げる取り組みや更なる経費削減を行う必要がある。また、有収率が減ってきているため、原因追究を今後も継続的に行う必要がある。　　　　　　　　　　　　　　　　　　　　　　　　　　　　　　　　　　　　　　　　　　　　　　　　　　　　　　　　　　　　　　　　　　　　　　　　　　　　　　　　　　　　　　　　　　　　　　　　　　　　　　　　　　　　　　　　　　　　　　　　　　　　　　　　　　　　　　　　　　　　　　　　　　　　　　　　　　　　　　　　　　　　　　　　　　　　　　　　　　　　　　　　　　　　　　　　　　　　　　　　　　　　　　　　　</t>
    <rPh sb="1" eb="4">
      <t>カクネンド</t>
    </rPh>
    <rPh sb="5" eb="7">
      <t>シュウシ</t>
    </rPh>
    <rPh sb="8" eb="10">
      <t>クロジ</t>
    </rPh>
    <rPh sb="19" eb="22">
      <t>ヘイキンチ</t>
    </rPh>
    <rPh sb="23" eb="25">
      <t>ウワマワ</t>
    </rPh>
    <rPh sb="33" eb="35">
      <t>ケンゼン</t>
    </rPh>
    <rPh sb="36" eb="38">
      <t>ジョウキョウ</t>
    </rPh>
    <rPh sb="60" eb="62">
      <t>ルイセキ</t>
    </rPh>
    <rPh sb="62" eb="65">
      <t>ケッソンキン</t>
    </rPh>
    <rPh sb="66" eb="68">
      <t>カイショウ</t>
    </rPh>
    <rPh sb="71" eb="73">
      <t>イゴ</t>
    </rPh>
    <rPh sb="74" eb="76">
      <t>ケッソン</t>
    </rPh>
    <rPh sb="76" eb="77">
      <t>ガク</t>
    </rPh>
    <rPh sb="78" eb="79">
      <t>ナ</t>
    </rPh>
    <rPh sb="105" eb="107">
      <t>ゲンジョウ</t>
    </rPh>
    <rPh sb="109" eb="111">
      <t>シハライ</t>
    </rPh>
    <rPh sb="111" eb="113">
      <t>ノウリョク</t>
    </rPh>
    <rPh sb="114" eb="116">
      <t>イジ</t>
    </rPh>
    <rPh sb="122" eb="123">
      <t>シン</t>
    </rPh>
    <rPh sb="123" eb="126">
      <t>ジョウスイジョウ</t>
    </rPh>
    <rPh sb="126" eb="128">
      <t>カイチク</t>
    </rPh>
    <rPh sb="128" eb="130">
      <t>コウシン</t>
    </rPh>
    <rPh sb="130" eb="132">
      <t>ジギョウ</t>
    </rPh>
    <rPh sb="133" eb="134">
      <t>トモナ</t>
    </rPh>
    <rPh sb="135" eb="137">
      <t>キギョウ</t>
    </rPh>
    <rPh sb="137" eb="138">
      <t>サイ</t>
    </rPh>
    <rPh sb="138" eb="139">
      <t>トウ</t>
    </rPh>
    <rPh sb="140" eb="142">
      <t>フタン</t>
    </rPh>
    <rPh sb="142" eb="143">
      <t>ガク</t>
    </rPh>
    <rPh sb="144" eb="146">
      <t>ゾウカ</t>
    </rPh>
    <rPh sb="151" eb="153">
      <t>ヨソウ</t>
    </rPh>
    <rPh sb="194" eb="198">
      <t>シンジョウスイジョウ</t>
    </rPh>
    <rPh sb="198" eb="200">
      <t>カイチク</t>
    </rPh>
    <rPh sb="200" eb="202">
      <t>コウシン</t>
    </rPh>
    <rPh sb="202" eb="204">
      <t>ジギョウ</t>
    </rPh>
    <rPh sb="205" eb="206">
      <t>トモナ</t>
    </rPh>
    <rPh sb="207" eb="209">
      <t>サイム</t>
    </rPh>
    <rPh sb="209" eb="211">
      <t>ザンダカ</t>
    </rPh>
    <rPh sb="212" eb="214">
      <t>ゾウカ</t>
    </rPh>
    <rPh sb="249" eb="251">
      <t>ウワマワ</t>
    </rPh>
    <rPh sb="256" eb="258">
      <t>リョウキン</t>
    </rPh>
    <rPh sb="259" eb="261">
      <t>テキセイ</t>
    </rPh>
    <rPh sb="272" eb="275">
      <t>ヘイキンチ</t>
    </rPh>
    <rPh sb="276" eb="278">
      <t>シタマワ</t>
    </rPh>
    <rPh sb="283" eb="285">
      <t>ヒヨウ</t>
    </rPh>
    <rPh sb="286" eb="289">
      <t>コウリツテキ</t>
    </rPh>
    <rPh sb="298" eb="301">
      <t>ヘイキンチ</t>
    </rPh>
    <rPh sb="302" eb="304">
      <t>ウワマワ</t>
    </rPh>
    <rPh sb="311" eb="313">
      <t>シセツ</t>
    </rPh>
    <rPh sb="314" eb="317">
      <t>コウリツテキ</t>
    </rPh>
    <rPh sb="318" eb="319">
      <t>ツカ</t>
    </rPh>
    <rPh sb="366" eb="368">
      <t>ヒリツ</t>
    </rPh>
    <rPh sb="369" eb="371">
      <t>ゲンショウ</t>
    </rPh>
    <rPh sb="371" eb="373">
      <t>ケイコウ</t>
    </rPh>
    <rPh sb="377" eb="379">
      <t>ロウスイ</t>
    </rPh>
    <rPh sb="380" eb="381">
      <t>オオ</t>
    </rPh>
    <rPh sb="388" eb="389">
      <t>カンガ</t>
    </rPh>
    <rPh sb="484" eb="486">
      <t>ソウヒョウ</t>
    </rPh>
    <rPh sb="487" eb="489">
      <t>ジョウキ</t>
    </rPh>
    <rPh sb="491" eb="493">
      <t>ケイエイ</t>
    </rPh>
    <rPh sb="493" eb="495">
      <t>ジョウキョウ</t>
    </rPh>
    <rPh sb="496" eb="498">
      <t>ケンゼン</t>
    </rPh>
    <rPh sb="502" eb="503">
      <t>カンガ</t>
    </rPh>
    <rPh sb="510" eb="512">
      <t>コンゴ</t>
    </rPh>
    <rPh sb="513" eb="515">
      <t>セツビ</t>
    </rPh>
    <rPh sb="515" eb="517">
      <t>トウシ</t>
    </rPh>
    <rPh sb="518" eb="520">
      <t>イジ</t>
    </rPh>
    <rPh sb="520" eb="522">
      <t>カンリ</t>
    </rPh>
    <rPh sb="526" eb="528">
      <t>キュウスイ</t>
    </rPh>
    <rPh sb="528" eb="530">
      <t>シュウエキ</t>
    </rPh>
    <rPh sb="531" eb="532">
      <t>ア</t>
    </rPh>
    <rPh sb="534" eb="535">
      <t>ト</t>
    </rPh>
    <rPh sb="536" eb="537">
      <t>ク</t>
    </rPh>
    <rPh sb="539" eb="540">
      <t>サラ</t>
    </rPh>
    <rPh sb="542" eb="544">
      <t>ケイヒ</t>
    </rPh>
    <rPh sb="544" eb="546">
      <t>サクゲン</t>
    </rPh>
    <rPh sb="547" eb="548">
      <t>オコナ</t>
    </rPh>
    <rPh sb="549" eb="551">
      <t>ヒツヨウ</t>
    </rPh>
    <rPh sb="558" eb="561">
      <t>ユウシュウリツ</t>
    </rPh>
    <rPh sb="562" eb="563">
      <t>ヘ</t>
    </rPh>
    <rPh sb="572" eb="574">
      <t>ゲンイン</t>
    </rPh>
    <rPh sb="574" eb="576">
      <t>ツイキュウ</t>
    </rPh>
    <rPh sb="577" eb="579">
      <t>コンゴ</t>
    </rPh>
    <rPh sb="580" eb="583">
      <t>ケイゾクテキ</t>
    </rPh>
    <rPh sb="584" eb="585">
      <t>オコナ</t>
    </rPh>
    <rPh sb="586" eb="5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</si>
</sst>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5D-4AB4-9182-4EB01AF927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595D-4AB4-9182-4EB01AF927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57.12</c:v>
                </c:pt>
                <c:pt idx="1">
                  <c:v>58.72</c:v>
                </c:pt>
                <c:pt idx="2">
                  <c:v>60.59</c:v>
                </c:pt>
                <c:pt idx="3">
                  <c:v>58.94</c:v>
                </c:pt>
                <c:pt idx="4">
                  <c:v>55.84</c:v>
                </c:pt>
              </c:numCache>
            </c:numRef>
          </c:val>
          <c:extLst>
            <c:ext xmlns:c16="http://schemas.microsoft.com/office/drawing/2014/chart" uri="{C3380CC4-5D6E-409C-BE32-E72D297353CC}">
              <c16:uniqueId val="{00000000-8055-45B2-9672-3641B50688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8055-45B2-9672-3641B50688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85.19</c:v>
                </c:pt>
                <c:pt idx="1">
                  <c:v>83.37</c:v>
                </c:pt>
                <c:pt idx="2">
                  <c:v>80.05</c:v>
                </c:pt>
                <c:pt idx="3">
                  <c:v>82.39</c:v>
                </c:pt>
                <c:pt idx="4">
                  <c:v>79.319999999999993</c:v>
                </c:pt>
              </c:numCache>
            </c:numRef>
          </c:val>
          <c:extLst>
            <c:ext xmlns:c16="http://schemas.microsoft.com/office/drawing/2014/chart" uri="{C3380CC4-5D6E-409C-BE32-E72D297353CC}">
              <c16:uniqueId val="{00000000-24C6-454D-A15B-E5F1FA3E57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24C6-454D-A15B-E5F1FA3E57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112.25</c:v>
                </c:pt>
                <c:pt idx="1">
                  <c:v>115.6</c:v>
                </c:pt>
                <c:pt idx="2">
                  <c:v>116.66</c:v>
                </c:pt>
                <c:pt idx="3">
                  <c:v>119.83</c:v>
                </c:pt>
                <c:pt idx="4">
                  <c:v>112.48</c:v>
                </c:pt>
              </c:numCache>
            </c:numRef>
          </c:val>
          <c:extLst>
            <c:ext xmlns:c16="http://schemas.microsoft.com/office/drawing/2014/chart" uri="{C3380CC4-5D6E-409C-BE32-E72D297353CC}">
              <c16:uniqueId val="{00000000-51F3-441B-B6FA-3FF65E306F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51F3-441B-B6FA-3FF65E306F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59.35</c:v>
                </c:pt>
                <c:pt idx="1">
                  <c:v>61.45</c:v>
                </c:pt>
                <c:pt idx="2">
                  <c:v>62.01</c:v>
                </c:pt>
                <c:pt idx="3">
                  <c:v>63.76</c:v>
                </c:pt>
                <c:pt idx="4">
                  <c:v>65.459999999999994</c:v>
                </c:pt>
              </c:numCache>
            </c:numRef>
          </c:val>
          <c:extLst>
            <c:ext xmlns:c16="http://schemas.microsoft.com/office/drawing/2014/chart" uri="{C3380CC4-5D6E-409C-BE32-E72D297353CC}">
              <c16:uniqueId val="{00000000-D134-4BC9-8547-F46EC35007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D134-4BC9-8547-F46EC35007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39.31</c:v>
                </c:pt>
                <c:pt idx="1">
                  <c:v>33.04</c:v>
                </c:pt>
                <c:pt idx="2">
                  <c:v>33.03</c:v>
                </c:pt>
                <c:pt idx="3">
                  <c:v>36.14</c:v>
                </c:pt>
                <c:pt idx="4">
                  <c:v>39.65</c:v>
                </c:pt>
              </c:numCache>
            </c:numRef>
          </c:val>
          <c:extLst>
            <c:ext xmlns:c16="http://schemas.microsoft.com/office/drawing/2014/chart" uri="{C3380CC4-5D6E-409C-BE32-E72D297353CC}">
              <c16:uniqueId val="{00000000-AC22-43C8-B023-DC2C8B70B4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AC22-43C8-B023-DC2C8B70B4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D2-40C3-929B-6FC0EF51391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78D2-40C3-929B-6FC0EF51391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273.63</c:v>
                </c:pt>
                <c:pt idx="1">
                  <c:v>268.79000000000002</c:v>
                </c:pt>
                <c:pt idx="2">
                  <c:v>254.98</c:v>
                </c:pt>
                <c:pt idx="3">
                  <c:v>239.84</c:v>
                </c:pt>
                <c:pt idx="4">
                  <c:v>312.37</c:v>
                </c:pt>
              </c:numCache>
            </c:numRef>
          </c:val>
          <c:extLst>
            <c:ext xmlns:c16="http://schemas.microsoft.com/office/drawing/2014/chart" uri="{C3380CC4-5D6E-409C-BE32-E72D297353CC}">
              <c16:uniqueId val="{00000000-4863-40E3-B0B7-96F6F1D37C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4863-40E3-B0B7-96F6F1D37C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271.20999999999998</c:v>
                </c:pt>
                <c:pt idx="1">
                  <c:v>244.34</c:v>
                </c:pt>
                <c:pt idx="2">
                  <c:v>224.1</c:v>
                </c:pt>
                <c:pt idx="3">
                  <c:v>201.43</c:v>
                </c:pt>
                <c:pt idx="4">
                  <c:v>253.06</c:v>
                </c:pt>
              </c:numCache>
            </c:numRef>
          </c:val>
          <c:extLst>
            <c:ext xmlns:c16="http://schemas.microsoft.com/office/drawing/2014/chart" uri="{C3380CC4-5D6E-409C-BE32-E72D297353CC}">
              <c16:uniqueId val="{00000000-2244-48F7-986E-7EBA5B0A6F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2244-48F7-986E-7EBA5B0A6F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112.67</c:v>
                </c:pt>
                <c:pt idx="1">
                  <c:v>116.34</c:v>
                </c:pt>
                <c:pt idx="2">
                  <c:v>117.54</c:v>
                </c:pt>
                <c:pt idx="3">
                  <c:v>121.56</c:v>
                </c:pt>
                <c:pt idx="4">
                  <c:v>104.21</c:v>
                </c:pt>
              </c:numCache>
            </c:numRef>
          </c:val>
          <c:extLst>
            <c:ext xmlns:c16="http://schemas.microsoft.com/office/drawing/2014/chart" uri="{C3380CC4-5D6E-409C-BE32-E72D297353CC}">
              <c16:uniqueId val="{00000000-065B-4D75-93AD-221BEC90EB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065B-4D75-93AD-221BEC90EB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171.63</c:v>
                </c:pt>
                <c:pt idx="1">
                  <c:v>167.08</c:v>
                </c:pt>
                <c:pt idx="2">
                  <c:v>167.5</c:v>
                </c:pt>
                <c:pt idx="3">
                  <c:v>161.65</c:v>
                </c:pt>
                <c:pt idx="4">
                  <c:v>176.42</c:v>
                </c:pt>
              </c:numCache>
            </c:numRef>
          </c:val>
          <c:extLst>
            <c:ext xmlns:c16="http://schemas.microsoft.com/office/drawing/2014/chart" uri="{C3380CC4-5D6E-409C-BE32-E72D297353CC}">
              <c16:uniqueId val="{00000000-F26E-4026-A586-CE0C3C4E22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F26E-4026-A586-CE0C3C4E22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8" zoomScaleNormal="78"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本部町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13153</v>
      </c>
      <c r="AM8" s="61"/>
      <c r="AN8" s="61"/>
      <c r="AO8" s="61"/>
      <c r="AP8" s="61"/>
      <c r="AQ8" s="61"/>
      <c r="AR8" s="61"/>
      <c r="AS8" s="61"/>
      <c r="AT8" s="52">
        <f>データ!$S$6</f>
        <v>54.36</v>
      </c>
      <c r="AU8" s="53"/>
      <c r="AV8" s="53"/>
      <c r="AW8" s="53"/>
      <c r="AX8" s="53"/>
      <c r="AY8" s="53"/>
      <c r="AZ8" s="53"/>
      <c r="BA8" s="53"/>
      <c r="BB8" s="54">
        <f>データ!$T$6</f>
        <v>241.96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67.3</v>
      </c>
      <c r="J10" s="53"/>
      <c r="K10" s="53"/>
      <c r="L10" s="53"/>
      <c r="M10" s="53"/>
      <c r="N10" s="53"/>
      <c r="O10" s="64"/>
      <c r="P10" s="54">
        <f>データ!$P$6</f>
        <v>99.9</v>
      </c>
      <c r="Q10" s="54"/>
      <c r="R10" s="54"/>
      <c r="S10" s="54"/>
      <c r="T10" s="54"/>
      <c r="U10" s="54"/>
      <c r="V10" s="54"/>
      <c r="W10" s="61">
        <f>データ!$Q$6</f>
        <v>3437</v>
      </c>
      <c r="X10" s="61"/>
      <c r="Y10" s="61"/>
      <c r="Z10" s="61"/>
      <c r="AA10" s="61"/>
      <c r="AB10" s="61"/>
      <c r="AC10" s="61"/>
      <c r="AD10" s="2"/>
      <c r="AE10" s="2"/>
      <c r="AF10" s="2"/>
      <c r="AG10" s="2"/>
      <c r="AH10" s="4"/>
      <c r="AI10" s="4"/>
      <c r="AJ10" s="4"/>
      <c r="AK10" s="4"/>
      <c r="AL10" s="61">
        <f>データ!$U$6</f>
        <v>13095</v>
      </c>
      <c r="AM10" s="61"/>
      <c r="AN10" s="61"/>
      <c r="AO10" s="61"/>
      <c r="AP10" s="61"/>
      <c r="AQ10" s="61"/>
      <c r="AR10" s="61"/>
      <c r="AS10" s="61"/>
      <c r="AT10" s="52">
        <f>データ!$V$6</f>
        <v>43.6</v>
      </c>
      <c r="AU10" s="53"/>
      <c r="AV10" s="53"/>
      <c r="AW10" s="53"/>
      <c r="AX10" s="53"/>
      <c r="AY10" s="53"/>
      <c r="AZ10" s="53"/>
      <c r="BA10" s="53"/>
      <c r="BB10" s="54">
        <f>データ!$W$6</f>
        <v>300.33999999999997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vizRmsNEFuo5pe4zWksU8asBbASj2cDj+uqoV5CyoIDihqaDFQ9nKaMThHdil1IW523x0ul2i0fdl+rr11Ctg==" saltValue="41j4OBhBsiWoMLf0OMMn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473081</v>
      </c>
      <c r="D6" s="34">
        <f t="shared" si="3"/>
        <v>46</v>
      </c>
      <c r="E6" s="34">
        <f t="shared" si="3"/>
        <v>1</v>
      </c>
      <c r="F6" s="34">
        <f t="shared" si="3"/>
        <v>0</v>
      </c>
      <c r="G6" s="34">
        <f t="shared" si="3"/>
        <v>1</v>
      </c>
      <c r="H6" s="34" t="str">
        <f t="shared" si="3"/>
        <v>沖縄県　本部町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67.3</v>
      </c>
      <c r="P6" s="35">
        <f t="shared" si="3"/>
        <v>99.9</v>
      </c>
      <c r="Q6" s="35">
        <f t="shared" si="3"/>
        <v>3437</v>
      </c>
      <c r="R6" s="35">
        <f t="shared" si="3"/>
        <v>13153</v>
      </c>
      <c r="S6" s="35">
        <f t="shared" si="3"/>
        <v>54.36</v>
      </c>
      <c r="T6" s="35">
        <f t="shared" si="3"/>
        <v>241.96</v>
      </c>
      <c r="U6" s="35">
        <f t="shared" si="3"/>
        <v>13095</v>
      </c>
      <c r="V6" s="35">
        <f t="shared" si="3"/>
        <v>43.6</v>
      </c>
      <c r="W6" s="35">
        <f t="shared" si="3"/>
        <v>300.33999999999997</v>
      </c>
      <c r="X6" s="36">
        <f>IF(X7="",NA(),X7)</f>
        <v>112.25</v>
      </c>
      <c r="Y6" s="36">
        <f t="shared" ref="Y6:AG6" si="4">IF(Y7="",NA(),Y7)</f>
        <v>115.6</v>
      </c>
      <c r="Z6" s="36">
        <f t="shared" si="4"/>
        <v>116.66</v>
      </c>
      <c r="AA6" s="36">
        <f t="shared" si="4"/>
        <v>119.83</v>
      </c>
      <c r="AB6" s="36">
        <f t="shared" si="4"/>
        <v>112.48</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273.63</v>
      </c>
      <c r="AU6" s="36">
        <f t="shared" ref="AU6:BC6" si="6">IF(AU7="",NA(),AU7)</f>
        <v>268.79000000000002</v>
      </c>
      <c r="AV6" s="36">
        <f t="shared" si="6"/>
        <v>254.98</v>
      </c>
      <c r="AW6" s="36">
        <f t="shared" si="6"/>
        <v>239.84</v>
      </c>
      <c r="AX6" s="36">
        <f t="shared" si="6"/>
        <v>312.37</v>
      </c>
      <c r="AY6" s="36">
        <f t="shared" si="6"/>
        <v>388.67</v>
      </c>
      <c r="AZ6" s="36">
        <f t="shared" si="6"/>
        <v>355.27</v>
      </c>
      <c r="BA6" s="36">
        <f t="shared" si="6"/>
        <v>359.7</v>
      </c>
      <c r="BB6" s="36">
        <f t="shared" si="6"/>
        <v>362.93</v>
      </c>
      <c r="BC6" s="36">
        <f t="shared" si="6"/>
        <v>371.81</v>
      </c>
      <c r="BD6" s="35" t="str">
        <f>IF(BD7="","",IF(BD7="-","【-】","【"&amp;SUBSTITUTE(TEXT(BD7,"#,##0.00"),"-","△")&amp;"】"))</f>
        <v>【260.31】</v>
      </c>
      <c r="BE6" s="36">
        <f>IF(BE7="",NA(),BE7)</f>
        <v>271.20999999999998</v>
      </c>
      <c r="BF6" s="36">
        <f t="shared" ref="BF6:BN6" si="7">IF(BF7="",NA(),BF7)</f>
        <v>244.34</v>
      </c>
      <c r="BG6" s="36">
        <f t="shared" si="7"/>
        <v>224.1</v>
      </c>
      <c r="BH6" s="36">
        <f t="shared" si="7"/>
        <v>201.43</v>
      </c>
      <c r="BI6" s="36">
        <f t="shared" si="7"/>
        <v>253.06</v>
      </c>
      <c r="BJ6" s="36">
        <f t="shared" si="7"/>
        <v>422.5</v>
      </c>
      <c r="BK6" s="36">
        <f t="shared" si="7"/>
        <v>458.27</v>
      </c>
      <c r="BL6" s="36">
        <f t="shared" si="7"/>
        <v>447.01</v>
      </c>
      <c r="BM6" s="36">
        <f t="shared" si="7"/>
        <v>439.05</v>
      </c>
      <c r="BN6" s="36">
        <f t="shared" si="7"/>
        <v>465.85</v>
      </c>
      <c r="BO6" s="35" t="str">
        <f>IF(BO7="","",IF(BO7="-","【-】","【"&amp;SUBSTITUTE(TEXT(BO7,"#,##0.00"),"-","△")&amp;"】"))</f>
        <v>【275.67】</v>
      </c>
      <c r="BP6" s="36">
        <f>IF(BP7="",NA(),BP7)</f>
        <v>112.67</v>
      </c>
      <c r="BQ6" s="36">
        <f t="shared" ref="BQ6:BY6" si="8">IF(BQ7="",NA(),BQ7)</f>
        <v>116.34</v>
      </c>
      <c r="BR6" s="36">
        <f t="shared" si="8"/>
        <v>117.54</v>
      </c>
      <c r="BS6" s="36">
        <f t="shared" si="8"/>
        <v>121.56</v>
      </c>
      <c r="BT6" s="36">
        <f t="shared" si="8"/>
        <v>104.21</v>
      </c>
      <c r="BU6" s="36">
        <f t="shared" si="8"/>
        <v>101.64</v>
      </c>
      <c r="BV6" s="36">
        <f t="shared" si="8"/>
        <v>96.77</v>
      </c>
      <c r="BW6" s="36">
        <f t="shared" si="8"/>
        <v>95.81</v>
      </c>
      <c r="BX6" s="36">
        <f t="shared" si="8"/>
        <v>95.26</v>
      </c>
      <c r="BY6" s="36">
        <f t="shared" si="8"/>
        <v>92.39</v>
      </c>
      <c r="BZ6" s="35" t="str">
        <f>IF(BZ7="","",IF(BZ7="-","【-】","【"&amp;SUBSTITUTE(TEXT(BZ7,"#,##0.00"),"-","△")&amp;"】"))</f>
        <v>【100.05】</v>
      </c>
      <c r="CA6" s="36">
        <f>IF(CA7="",NA(),CA7)</f>
        <v>171.63</v>
      </c>
      <c r="CB6" s="36">
        <f t="shared" ref="CB6:CJ6" si="9">IF(CB7="",NA(),CB7)</f>
        <v>167.08</v>
      </c>
      <c r="CC6" s="36">
        <f t="shared" si="9"/>
        <v>167.5</v>
      </c>
      <c r="CD6" s="36">
        <f t="shared" si="9"/>
        <v>161.65</v>
      </c>
      <c r="CE6" s="36">
        <f t="shared" si="9"/>
        <v>176.42</v>
      </c>
      <c r="CF6" s="36">
        <f t="shared" si="9"/>
        <v>179.16</v>
      </c>
      <c r="CG6" s="36">
        <f t="shared" si="9"/>
        <v>187.18</v>
      </c>
      <c r="CH6" s="36">
        <f t="shared" si="9"/>
        <v>189.58</v>
      </c>
      <c r="CI6" s="36">
        <f t="shared" si="9"/>
        <v>192.82</v>
      </c>
      <c r="CJ6" s="36">
        <f t="shared" si="9"/>
        <v>192.98</v>
      </c>
      <c r="CK6" s="35" t="str">
        <f>IF(CK7="","",IF(CK7="-","【-】","【"&amp;SUBSTITUTE(TEXT(CK7,"#,##0.00"),"-","△")&amp;"】"))</f>
        <v>【166.40】</v>
      </c>
      <c r="CL6" s="36">
        <f>IF(CL7="",NA(),CL7)</f>
        <v>57.12</v>
      </c>
      <c r="CM6" s="36">
        <f t="shared" ref="CM6:CU6" si="10">IF(CM7="",NA(),CM7)</f>
        <v>58.72</v>
      </c>
      <c r="CN6" s="36">
        <f t="shared" si="10"/>
        <v>60.59</v>
      </c>
      <c r="CO6" s="36">
        <f t="shared" si="10"/>
        <v>58.94</v>
      </c>
      <c r="CP6" s="36">
        <f t="shared" si="10"/>
        <v>55.84</v>
      </c>
      <c r="CQ6" s="36">
        <f t="shared" si="10"/>
        <v>54.24</v>
      </c>
      <c r="CR6" s="36">
        <f t="shared" si="10"/>
        <v>55.88</v>
      </c>
      <c r="CS6" s="36">
        <f t="shared" si="10"/>
        <v>55.22</v>
      </c>
      <c r="CT6" s="36">
        <f t="shared" si="10"/>
        <v>54.05</v>
      </c>
      <c r="CU6" s="36">
        <f t="shared" si="10"/>
        <v>54.43</v>
      </c>
      <c r="CV6" s="35" t="str">
        <f>IF(CV7="","",IF(CV7="-","【-】","【"&amp;SUBSTITUTE(TEXT(CV7,"#,##0.00"),"-","△")&amp;"】"))</f>
        <v>【60.69】</v>
      </c>
      <c r="CW6" s="36">
        <f>IF(CW7="",NA(),CW7)</f>
        <v>85.19</v>
      </c>
      <c r="CX6" s="36">
        <f t="shared" ref="CX6:DF6" si="11">IF(CX7="",NA(),CX7)</f>
        <v>83.37</v>
      </c>
      <c r="CY6" s="36">
        <f t="shared" si="11"/>
        <v>80.05</v>
      </c>
      <c r="CZ6" s="36">
        <f t="shared" si="11"/>
        <v>82.39</v>
      </c>
      <c r="DA6" s="36">
        <f t="shared" si="11"/>
        <v>79.319999999999993</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59.35</v>
      </c>
      <c r="DI6" s="36">
        <f t="shared" ref="DI6:DQ6" si="12">IF(DI7="",NA(),DI7)</f>
        <v>61.45</v>
      </c>
      <c r="DJ6" s="36">
        <f t="shared" si="12"/>
        <v>62.01</v>
      </c>
      <c r="DK6" s="36">
        <f t="shared" si="12"/>
        <v>63.76</v>
      </c>
      <c r="DL6" s="36">
        <f t="shared" si="12"/>
        <v>65.459999999999994</v>
      </c>
      <c r="DM6" s="36">
        <f t="shared" si="12"/>
        <v>48.14</v>
      </c>
      <c r="DN6" s="36">
        <f t="shared" si="12"/>
        <v>46.61</v>
      </c>
      <c r="DO6" s="36">
        <f t="shared" si="12"/>
        <v>47.97</v>
      </c>
      <c r="DP6" s="36">
        <f t="shared" si="12"/>
        <v>49.12</v>
      </c>
      <c r="DQ6" s="36">
        <f t="shared" si="12"/>
        <v>49.39</v>
      </c>
      <c r="DR6" s="35" t="str">
        <f>IF(DR7="","",IF(DR7="-","【-】","【"&amp;SUBSTITUTE(TEXT(DR7,"#,##0.00"),"-","△")&amp;"】"))</f>
        <v>【50.19】</v>
      </c>
      <c r="DS6" s="36">
        <f>IF(DS7="",NA(),DS7)</f>
        <v>39.31</v>
      </c>
      <c r="DT6" s="36">
        <f t="shared" ref="DT6:EB6" si="13">IF(DT7="",NA(),DT7)</f>
        <v>33.04</v>
      </c>
      <c r="DU6" s="36">
        <f t="shared" si="13"/>
        <v>33.03</v>
      </c>
      <c r="DV6" s="36">
        <f t="shared" si="13"/>
        <v>36.14</v>
      </c>
      <c r="DW6" s="36">
        <f t="shared" si="13"/>
        <v>39.65</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473081</v>
      </c>
      <c r="D7" s="38">
        <v>46</v>
      </c>
      <c r="E7" s="38">
        <v>1</v>
      </c>
      <c r="F7" s="38">
        <v>0</v>
      </c>
      <c r="G7" s="38">
        <v>1</v>
      </c>
      <c r="H7" s="38" t="s">
        <v>93</v>
      </c>
      <c r="I7" s="38" t="s">
        <v>94</v>
      </c>
      <c r="J7" s="38" t="s">
        <v>95</v>
      </c>
      <c r="K7" s="38" t="s">
        <v>96</v>
      </c>
      <c r="L7" s="38" t="s">
        <v>97</v>
      </c>
      <c r="M7" s="38" t="s">
        <v>98</v>
      </c>
      <c r="N7" s="39" t="s">
        <v>99</v>
      </c>
      <c r="O7" s="39">
        <v>67.3</v>
      </c>
      <c r="P7" s="39">
        <v>99.9</v>
      </c>
      <c r="Q7" s="39">
        <v>3437</v>
      </c>
      <c r="R7" s="39">
        <v>13153</v>
      </c>
      <c r="S7" s="39">
        <v>54.36</v>
      </c>
      <c r="T7" s="39">
        <v>241.96</v>
      </c>
      <c r="U7" s="39">
        <v>13095</v>
      </c>
      <c r="V7" s="39">
        <v>43.6</v>
      </c>
      <c r="W7" s="39">
        <v>300.33999999999997</v>
      </c>
      <c r="X7" s="39">
        <v>112.25</v>
      </c>
      <c r="Y7" s="39">
        <v>115.6</v>
      </c>
      <c r="Z7" s="39">
        <v>116.66</v>
      </c>
      <c r="AA7" s="39">
        <v>119.83</v>
      </c>
      <c r="AB7" s="39">
        <v>112.48</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273.63</v>
      </c>
      <c r="AU7" s="39">
        <v>268.79000000000002</v>
      </c>
      <c r="AV7" s="39">
        <v>254.98</v>
      </c>
      <c r="AW7" s="39">
        <v>239.84</v>
      </c>
      <c r="AX7" s="39">
        <v>312.37</v>
      </c>
      <c r="AY7" s="39">
        <v>388.67</v>
      </c>
      <c r="AZ7" s="39">
        <v>355.27</v>
      </c>
      <c r="BA7" s="39">
        <v>359.7</v>
      </c>
      <c r="BB7" s="39">
        <v>362.93</v>
      </c>
      <c r="BC7" s="39">
        <v>371.81</v>
      </c>
      <c r="BD7" s="39">
        <v>260.31</v>
      </c>
      <c r="BE7" s="39">
        <v>271.20999999999998</v>
      </c>
      <c r="BF7" s="39">
        <v>244.34</v>
      </c>
      <c r="BG7" s="39">
        <v>224.1</v>
      </c>
      <c r="BH7" s="39">
        <v>201.43</v>
      </c>
      <c r="BI7" s="39">
        <v>253.06</v>
      </c>
      <c r="BJ7" s="39">
        <v>422.5</v>
      </c>
      <c r="BK7" s="39">
        <v>458.27</v>
      </c>
      <c r="BL7" s="39">
        <v>447.01</v>
      </c>
      <c r="BM7" s="39">
        <v>439.05</v>
      </c>
      <c r="BN7" s="39">
        <v>465.85</v>
      </c>
      <c r="BO7" s="39">
        <v>275.67</v>
      </c>
      <c r="BP7" s="39">
        <v>112.67</v>
      </c>
      <c r="BQ7" s="39">
        <v>116.34</v>
      </c>
      <c r="BR7" s="39">
        <v>117.54</v>
      </c>
      <c r="BS7" s="39">
        <v>121.56</v>
      </c>
      <c r="BT7" s="39">
        <v>104.21</v>
      </c>
      <c r="BU7" s="39">
        <v>101.64</v>
      </c>
      <c r="BV7" s="39">
        <v>96.77</v>
      </c>
      <c r="BW7" s="39">
        <v>95.81</v>
      </c>
      <c r="BX7" s="39">
        <v>95.26</v>
      </c>
      <c r="BY7" s="39">
        <v>92.39</v>
      </c>
      <c r="BZ7" s="39">
        <v>100.05</v>
      </c>
      <c r="CA7" s="39">
        <v>171.63</v>
      </c>
      <c r="CB7" s="39">
        <v>167.08</v>
      </c>
      <c r="CC7" s="39">
        <v>167.5</v>
      </c>
      <c r="CD7" s="39">
        <v>161.65</v>
      </c>
      <c r="CE7" s="39">
        <v>176.42</v>
      </c>
      <c r="CF7" s="39">
        <v>179.16</v>
      </c>
      <c r="CG7" s="39">
        <v>187.18</v>
      </c>
      <c r="CH7" s="39">
        <v>189.58</v>
      </c>
      <c r="CI7" s="39">
        <v>192.82</v>
      </c>
      <c r="CJ7" s="39">
        <v>192.98</v>
      </c>
      <c r="CK7" s="39">
        <v>166.4</v>
      </c>
      <c r="CL7" s="39">
        <v>57.12</v>
      </c>
      <c r="CM7" s="39">
        <v>58.72</v>
      </c>
      <c r="CN7" s="39">
        <v>60.59</v>
      </c>
      <c r="CO7" s="39">
        <v>58.94</v>
      </c>
      <c r="CP7" s="39">
        <v>55.84</v>
      </c>
      <c r="CQ7" s="39">
        <v>54.24</v>
      </c>
      <c r="CR7" s="39">
        <v>55.88</v>
      </c>
      <c r="CS7" s="39">
        <v>55.22</v>
      </c>
      <c r="CT7" s="39">
        <v>54.05</v>
      </c>
      <c r="CU7" s="39">
        <v>54.43</v>
      </c>
      <c r="CV7" s="39">
        <v>60.69</v>
      </c>
      <c r="CW7" s="39">
        <v>85.19</v>
      </c>
      <c r="CX7" s="39">
        <v>83.37</v>
      </c>
      <c r="CY7" s="39">
        <v>80.05</v>
      </c>
      <c r="CZ7" s="39">
        <v>82.39</v>
      </c>
      <c r="DA7" s="39">
        <v>79.319999999999993</v>
      </c>
      <c r="DB7" s="39">
        <v>81.680000000000007</v>
      </c>
      <c r="DC7" s="39">
        <v>80.989999999999995</v>
      </c>
      <c r="DD7" s="39">
        <v>80.930000000000007</v>
      </c>
      <c r="DE7" s="39">
        <v>80.510000000000005</v>
      </c>
      <c r="DF7" s="39">
        <v>79.44</v>
      </c>
      <c r="DG7" s="39">
        <v>89.82</v>
      </c>
      <c r="DH7" s="39">
        <v>59.35</v>
      </c>
      <c r="DI7" s="39">
        <v>61.45</v>
      </c>
      <c r="DJ7" s="39">
        <v>62.01</v>
      </c>
      <c r="DK7" s="39">
        <v>63.76</v>
      </c>
      <c r="DL7" s="39">
        <v>65.459999999999994</v>
      </c>
      <c r="DM7" s="39">
        <v>48.14</v>
      </c>
      <c r="DN7" s="39">
        <v>46.61</v>
      </c>
      <c r="DO7" s="39">
        <v>47.97</v>
      </c>
      <c r="DP7" s="39">
        <v>49.12</v>
      </c>
      <c r="DQ7" s="39">
        <v>49.39</v>
      </c>
      <c r="DR7" s="39">
        <v>50.19</v>
      </c>
      <c r="DS7" s="39">
        <v>39.31</v>
      </c>
      <c r="DT7" s="39">
        <v>33.04</v>
      </c>
      <c r="DU7" s="39">
        <v>33.03</v>
      </c>
      <c r="DV7" s="39">
        <v>36.14</v>
      </c>
      <c r="DW7" s="39">
        <v>39.65</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