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C:\Users\arakaki00335\Desktop\"/>
    </mc:Choice>
  </mc:AlternateContent>
  <xr:revisionPtr revIDLastSave="0" documentId="13_ncr:1_{3D2D0D17-1943-4494-B59D-EB472EC7D906}" xr6:coauthVersionLast="36" xr6:coauthVersionMax="36" xr10:uidLastSave="{00000000-0000-0000-0000-000000000000}"/>
  <workbookProtection workbookAlgorithmName="SHA-512" workbookHashValue="WdLKxniK/TdnkWWqoQZz6kBHbsoUd8AkP7CHCICkmawNUH4dEgZXrd9qUVIhnfU1GcZFp+kqm630X9Y85gl4Yg==" workbookSaltValue="IMq0JZKn1b8F/P87mOShm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S6" i="5"/>
  <c r="AL8" i="4" s="1"/>
  <c r="R6" i="5"/>
  <c r="Q6" i="5"/>
  <c r="W10" i="4" s="1"/>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BB10" i="4"/>
  <c r="AT10" i="4"/>
  <c r="AL10" i="4"/>
  <c r="AD10" i="4"/>
  <c r="P10" i="4"/>
  <c r="I10" i="4"/>
  <c r="BB8" i="4"/>
  <c r="AT8" i="4"/>
  <c r="AD8" i="4"/>
  <c r="W8" i="4"/>
  <c r="P8" i="4"/>
  <c r="B6"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<sst xmlns="http://schemas.openxmlformats.org/spreadsheetml/2006/main" count="299" uniqueCount="118">
  <si>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</si>
  <si>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</si>
  <si>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</si>
  <si>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</si>
  <si>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</si>
  <si>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</si>
  <si>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</si>
  <si>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</si>
  <si>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</si>
  <si>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</si>
  <si>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</si>
  <si>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</si>
  <si>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</si>
  <si>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</si>
  <si>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</si>
  <si>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</si>
  <si>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</si>
  <si>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</si>
  <si>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</si>
  <si>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</si>
  <si>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</si>
  <si>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</si>
  <si>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</si>
  <si>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</si>
  <si>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</si>
  <si>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</si>
  <si>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</si>
  <si>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</si>
  <si>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</si>
  <si>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</si>
  <si>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</si>
  <si>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</si>
  <si>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</si>
  <si>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</si>
  <si>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</si>
  <si>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</si>
  <si>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</si>
  <si>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</si>
  <si>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</si>
  <si>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</si>
  <si>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</si>
  <si>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</si>
  <si>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</si>
  <si>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</si>
  <si>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</si>
  <si>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</si>
  <si>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</si>
  <si>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</si>
  <si>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</si>
  <si>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</si>
  <si>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</si>
  <si>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</si>
  <si>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</si>
  <si>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</si>
  <si>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</si>
  <si>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</si>
  <si>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</si>
  <si>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</si>
  <si>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</si>
  <si>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</si>
  <si>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</si>
  <si>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</si>
  <si>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</si>
  <si>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</si>
  <si>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</si>
  <si>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</si>
  <si>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</si>
  <si>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</si>
  <si>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</si>
  <si>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</si>
  <si>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</si>
  <si>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</si>
  <si>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</si>
  <si>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</si>
  <si>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</si>
  <si>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</si>
  <si>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</si>
  <si>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</si>
  <si>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</si>
  <si>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</si>
  <si>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</si>
  <si>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</si>
  <si>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</si>
  <si>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</si>
  <si>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</si>
  <si>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</si>
  <si>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</si>
  <si>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</si>
  <si>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</si>
  <si>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</si>
  <si>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</si>
  <si>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</si>
  <si>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</si>
  <si>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</si>
  <si>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</si>
  <si>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</si>
  <si>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</si>
  <si>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</si>
  <si>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</si>
  <si>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</si>
  <si>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</si>
  <si>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</si>
  <si>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</si>
  <si>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</si>
  <si>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</si>
  <si>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</si>
  <si>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</si>
  <si>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</si>
  <si>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</si>
  <si>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</si>
  <si>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</si>
  <si>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</si>
  <si>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</si>
  <si>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</si>
  <si>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</si>
  <si>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現在、老朽化している地区においてストックマネジメント計画により管路改築工事を行っています。
　今後は、管渠や施設の適切な維持管理により長寿命化を図り、点検及び更新等を計画的に進めていきます。</t>
    <rPh sb="1" eb="3">
      <t>ゲンザイ</t>
    </rPh>
    <rPh sb="4" eb="7">
      <t>ロウキュウカ</t>
    </rPh>
    <rPh sb="11" eb="13">
      <t>チク</t>
    </rPh>
    <rPh sb="27" eb="29">
      <t>ケイカク</t>
    </rPh>
    <rPh sb="32" eb="34">
      <t>カンロ</t>
    </rPh>
    <rPh sb="34" eb="36">
      <t>カイチク</t>
    </rPh>
    <rPh sb="36" eb="38">
      <t>コウジ</t>
    </rPh>
    <rPh sb="39" eb="40">
      <t>オコナ</t>
    </rPh>
    <rPh sb="48" eb="50">
      <t>コンゴ</t>
    </rPh>
    <rPh sb="52" eb="54">
      <t>カンキョ</t>
    </rPh>
    <rPh sb="55" eb="57">
      <t>シセツ</t>
    </rPh>
    <rPh sb="58" eb="60">
      <t>テキセツ</t>
    </rPh>
    <rPh sb="61" eb="63">
      <t>イジ</t>
    </rPh>
    <rPh sb="63" eb="65">
      <t>カンリ</t>
    </rPh>
    <rPh sb="68" eb="72">
      <t>チョウジュミョウカ</t>
    </rPh>
    <rPh sb="73" eb="74">
      <t>ハカ</t>
    </rPh>
    <rPh sb="76" eb="78">
      <t>テンケン</t>
    </rPh>
    <rPh sb="78" eb="79">
      <t>オヨ</t>
    </rPh>
    <rPh sb="80" eb="82">
      <t>コウシン</t>
    </rPh>
    <rPh sb="82" eb="83">
      <t>トウ</t>
    </rPh>
    <rPh sb="84" eb="87">
      <t>ケイカクテキ</t>
    </rPh>
    <rPh sb="88" eb="89">
      <t>スス</t>
    </rPh>
    <phoneticPr fontId="4"/>
  </si>
  <si>
    <t>　本市における公共下水道事業は、処理区域の拡大により新規整備投資に係る経費の増大が懸念され、一般会計繰入金への依存度も高く、非常に厳しい経営状況となっています。公共下水道事業の計画的な整備促進及び水洗化率の向上を図るとともに、下水道料金改定の検討も行い、経営の健全化・効率化を図って参ります。</t>
    <phoneticPr fontId="4"/>
  </si>
  <si>
    <t>　本市は、令和元年度より地方公営企業法の一部を適用し地方公営企業会計へ移行したため、平成30年度以前の数値は0となっています。
　①経常収支比率は117.83%であるものの、⑤経費回収率は48.40%で類似団体・全国平均から下回っています。これは汚水処理に係る費用が下水道使用料等で賄えておらず、一般会計からの繰入金で補てんし、事業運営を行っていることによるものです。
　短期的な債務に対する支払能力を表す③流動比率が100%を下回っており、支払い能力が低い状況となっています。
　④企業債残高対事業規模比率は、類似団体・全国平均を上回っていますが、施設改築整備に伴う公債費負担が高額なのに対して、使用料金収入のみで補うことができず高い数値となっています。
　⑥汚水処理原価は、類似団体と比べ低い状況となっていますが、全国平均を上回っていることから、引き続き維持管理費の削減、接続率の向上に努めていきます。
　⑧水洗化率は、類似団体・全国平均から下回っているため、今後も接続推進員等による未接続世帯への訪問などを行い普及促進を進めていきます。</t>
    <rPh sb="339" eb="341">
      <t>ルイジ</t>
    </rPh>
    <rPh sb="341" eb="343">
      <t>ダンタイ</t>
    </rPh>
    <rPh sb="344" eb="345">
      <t>クラ</t>
    </rPh>
    <rPh sb="346" eb="347">
      <t>ヒク</t>
    </rPh>
    <rPh sb="348" eb="350">
      <t>ジョウキョウ</t>
    </rPh>
    <rPh sb="395" eb="39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</si>
</sst>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1.67</c:v>
                </c:pt>
                <c:pt idx="4">
                  <c:v>0.56000000000000005</c:v>
                </c:pt>
              </c:numCache>
            </c:numRef>
          </c:val>
          <c:extLst>
            <c:ext xmlns:c16="http://schemas.microsoft.com/office/drawing/2014/chart" uri="{C3380CC4-5D6E-409C-BE32-E72D297353CC}">
              <c16:uniqueId val="{00000000-4DE7-4723-B9A8-615F32D890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0.34</c:v>
                </c:pt>
                <c:pt idx="4">
                  <c:v>0.04</c:v>
                </c:pt>
              </c:numCache>
            </c:numRef>
          </c:val>
          <c:smooth val="0"/>
          <c:extLst>
            <c:ext xmlns:c16="http://schemas.microsoft.com/office/drawing/2014/chart" uri="{C3380CC4-5D6E-409C-BE32-E72D297353CC}">
              <c16:uniqueId val="{00000001-4DE7-4723-B9A8-615F32D890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4B-4CF2-9C4B-9251BD00F0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50.06</c:v>
                </c:pt>
                <c:pt idx="4">
                  <c:v>46.3</c:v>
                </c:pt>
              </c:numCache>
            </c:numRef>
          </c:val>
          <c:smooth val="0"/>
          <c:extLst>
            <c:ext xmlns:c16="http://schemas.microsoft.com/office/drawing/2014/chart" uri="{C3380CC4-5D6E-409C-BE32-E72D297353CC}">
              <c16:uniqueId val="{00000001-984B-4CF2-9C4B-9251BD00F0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65.27</c:v>
                </c:pt>
                <c:pt idx="4">
                  <c:v>66.37</c:v>
                </c:pt>
              </c:numCache>
            </c:numRef>
          </c:val>
          <c:extLst>
            <c:ext xmlns:c16="http://schemas.microsoft.com/office/drawing/2014/chart" uri="{C3380CC4-5D6E-409C-BE32-E72D297353CC}">
              <c16:uniqueId val="{00000000-18B0-4278-A5DB-29BEABE46B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85.79</c:v>
                </c:pt>
                <c:pt idx="4">
                  <c:v>85.01</c:v>
                </c:pt>
              </c:numCache>
            </c:numRef>
          </c:val>
          <c:smooth val="0"/>
          <c:extLst>
            <c:ext xmlns:c16="http://schemas.microsoft.com/office/drawing/2014/chart" uri="{C3380CC4-5D6E-409C-BE32-E72D297353CC}">
              <c16:uniqueId val="{00000001-18B0-4278-A5DB-29BEABE46B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125.5</c:v>
                </c:pt>
                <c:pt idx="4">
                  <c:v>117.83</c:v>
                </c:pt>
              </c:numCache>
            </c:numRef>
          </c:val>
          <c:extLst>
            <c:ext xmlns:c16="http://schemas.microsoft.com/office/drawing/2014/chart" uri="{C3380CC4-5D6E-409C-BE32-E72D297353CC}">
              <c16:uniqueId val="{00000000-3184-4B67-A93E-E93E610F063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105.14</c:v>
                </c:pt>
                <c:pt idx="4">
                  <c:v>106.75</c:v>
                </c:pt>
              </c:numCache>
            </c:numRef>
          </c:val>
          <c:smooth val="0"/>
          <c:extLst>
            <c:ext xmlns:c16="http://schemas.microsoft.com/office/drawing/2014/chart" uri="{C3380CC4-5D6E-409C-BE32-E72D297353CC}">
              <c16:uniqueId val="{00000001-3184-4B67-A93E-E93E610F063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2.2999999999999998</c:v>
                </c:pt>
                <c:pt idx="4">
                  <c:v>4.5</c:v>
                </c:pt>
              </c:numCache>
            </c:numRef>
          </c:val>
          <c:extLst>
            <c:ext xmlns:c16="http://schemas.microsoft.com/office/drawing/2014/chart" uri="{C3380CC4-5D6E-409C-BE32-E72D297353CC}">
              <c16:uniqueId val="{00000000-30EA-4C05-B550-F4338248F31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18.04</c:v>
                </c:pt>
                <c:pt idx="4">
                  <c:v>9.0399999999999991</c:v>
                </c:pt>
              </c:numCache>
            </c:numRef>
          </c:val>
          <c:smooth val="0"/>
          <c:extLst>
            <c:ext xmlns:c16="http://schemas.microsoft.com/office/drawing/2014/chart" uri="{C3380CC4-5D6E-409C-BE32-E72D297353CC}">
              <c16:uniqueId val="{00000001-30EA-4C05-B550-F4338248F31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E11-4478-818B-E0CA4EA482B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E11-4478-818B-E0CA4EA482B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A43-4D90-9F34-CABD8B2F48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11.56</c:v>
                </c:pt>
                <c:pt idx="4">
                  <c:v>7.23</c:v>
                </c:pt>
              </c:numCache>
            </c:numRef>
          </c:val>
          <c:smooth val="0"/>
          <c:extLst>
            <c:ext xmlns:c16="http://schemas.microsoft.com/office/drawing/2014/chart" uri="{C3380CC4-5D6E-409C-BE32-E72D297353CC}">
              <c16:uniqueId val="{00000001-AA43-4D90-9F34-CABD8B2F48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73.34</c:v>
                </c:pt>
                <c:pt idx="4">
                  <c:v>45.77</c:v>
                </c:pt>
              </c:numCache>
            </c:numRef>
          </c:val>
          <c:extLst>
            <c:ext xmlns:c16="http://schemas.microsoft.com/office/drawing/2014/chart" uri="{C3380CC4-5D6E-409C-BE32-E72D297353CC}">
              <c16:uniqueId val="{00000000-7B98-4F16-B8EE-5581A2F1B5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54.41</c:v>
                </c:pt>
                <c:pt idx="4">
                  <c:v>38.76</c:v>
                </c:pt>
              </c:numCache>
            </c:numRef>
          </c:val>
          <c:smooth val="0"/>
          <c:extLst>
            <c:ext xmlns:c16="http://schemas.microsoft.com/office/drawing/2014/chart" uri="{C3380CC4-5D6E-409C-BE32-E72D297353CC}">
              <c16:uniqueId val="{00000001-7B98-4F16-B8EE-5581A2F1B5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5118.5200000000004</c:v>
                </c:pt>
                <c:pt idx="4">
                  <c:v>4758.5200000000004</c:v>
                </c:pt>
              </c:numCache>
            </c:numRef>
          </c:val>
          <c:extLst>
            <c:ext xmlns:c16="http://schemas.microsoft.com/office/drawing/2014/chart" uri="{C3380CC4-5D6E-409C-BE32-E72D297353CC}">
              <c16:uniqueId val="{00000000-6894-443B-BC91-B72FFD76C3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1105.9100000000001</c:v>
                </c:pt>
                <c:pt idx="4">
                  <c:v>1303.55</c:v>
                </c:pt>
              </c:numCache>
            </c:numRef>
          </c:val>
          <c:smooth val="0"/>
          <c:extLst>
            <c:ext xmlns:c16="http://schemas.microsoft.com/office/drawing/2014/chart" uri="{C3380CC4-5D6E-409C-BE32-E72D297353CC}">
              <c16:uniqueId val="{00000001-6894-443B-BC91-B72FFD76C3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48.83</c:v>
                </c:pt>
                <c:pt idx="4">
                  <c:v>48.4</c:v>
                </c:pt>
              </c:numCache>
            </c:numRef>
          </c:val>
          <c:extLst>
            <c:ext xmlns:c16="http://schemas.microsoft.com/office/drawing/2014/chart" uri="{C3380CC4-5D6E-409C-BE32-E72D297353CC}">
              <c16:uniqueId val="{00000000-A90A-47D4-B4FA-190EB610023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76.319999999999993</c:v>
                </c:pt>
                <c:pt idx="4">
                  <c:v>78.510000000000005</c:v>
                </c:pt>
              </c:numCache>
            </c:numRef>
          </c:val>
          <c:smooth val="0"/>
          <c:extLst>
            <c:ext xmlns:c16="http://schemas.microsoft.com/office/drawing/2014/chart" uri="{C3380CC4-5D6E-409C-BE32-E72D297353CC}">
              <c16:uniqueId val="{00000001-A90A-47D4-B4FA-190EB610023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7865-490C-A77C-122D949F13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171.08</c:v>
                </c:pt>
                <c:pt idx="4">
                  <c:v>160.44999999999999</c:v>
                </c:pt>
              </c:numCache>
            </c:numRef>
          </c:val>
          <c:smooth val="0"/>
          <c:extLst>
            <c:ext xmlns:c16="http://schemas.microsoft.com/office/drawing/2014/chart" uri="{C3380CC4-5D6E-409C-BE32-E72D297353CC}">
              <c16:uniqueId val="{00000001-7865-490C-A77C-122D949F13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58" zoomScale="115" zoomScaleNormal="115" workbookViewId="0">
      <selection activeCell="CC29" sqref="CC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南城市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Cb2</v>
      </c>
      <c r="X8" s="49"/>
      <c r="Y8" s="49"/>
      <c r="Z8" s="49"/>
      <c r="AA8" s="49"/>
      <c r="AB8" s="49"/>
      <c r="AC8" s="49"/>
      <c r="AD8" s="50" t="str">
        <f>データ!$M$6</f>
        <v>非設置</v>
      </c>
      <c r="AE8" s="50"/>
      <c r="AF8" s="50"/>
      <c r="AG8" s="50"/>
      <c r="AH8" s="50"/>
      <c r="AI8" s="50"/>
      <c r="AJ8" s="50"/>
      <c r="AK8" s="3"/>
      <c r="AL8" s="51">
        <f>データ!S6</f>
        <v>44924</v>
      </c>
      <c r="AM8" s="51"/>
      <c r="AN8" s="51"/>
      <c r="AO8" s="51"/>
      <c r="AP8" s="51"/>
      <c r="AQ8" s="51"/>
      <c r="AR8" s="51"/>
      <c r="AS8" s="51"/>
      <c r="AT8" s="46">
        <f>データ!T6</f>
        <v>49.94</v>
      </c>
      <c r="AU8" s="46"/>
      <c r="AV8" s="46"/>
      <c r="AW8" s="46"/>
      <c r="AX8" s="46"/>
      <c r="AY8" s="46"/>
      <c r="AZ8" s="46"/>
      <c r="BA8" s="46"/>
      <c r="BB8" s="46">
        <f>データ!U6</f>
        <v>899.56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62.36</v>
      </c>
      <c r="J10" s="46"/>
      <c r="K10" s="46"/>
      <c r="L10" s="46"/>
      <c r="M10" s="46"/>
      <c r="N10" s="46"/>
      <c r="O10" s="46"/>
      <c r="P10" s="46">
        <f>データ!P6</f>
        <v>26.65</v>
      </c>
      <c r="Q10" s="46"/>
      <c r="R10" s="46"/>
      <c r="S10" s="46"/>
      <c r="T10" s="46"/>
      <c r="U10" s="46"/>
      <c r="V10" s="46"/>
      <c r="W10" s="46">
        <f>データ!Q6</f>
        <v>100</v>
      </c>
      <c r="X10" s="46"/>
      <c r="Y10" s="46"/>
      <c r="Z10" s="46"/>
      <c r="AA10" s="46"/>
      <c r="AB10" s="46"/>
      <c r="AC10" s="46"/>
      <c r="AD10" s="51">
        <f>データ!R6</f>
        <v>1394</v>
      </c>
      <c r="AE10" s="51"/>
      <c r="AF10" s="51"/>
      <c r="AG10" s="51"/>
      <c r="AH10" s="51"/>
      <c r="AI10" s="51"/>
      <c r="AJ10" s="51"/>
      <c r="AK10" s="2"/>
      <c r="AL10" s="51">
        <f>データ!V6</f>
        <v>12006</v>
      </c>
      <c r="AM10" s="51"/>
      <c r="AN10" s="51"/>
      <c r="AO10" s="51"/>
      <c r="AP10" s="51"/>
      <c r="AQ10" s="51"/>
      <c r="AR10" s="51"/>
      <c r="AS10" s="51"/>
      <c r="AT10" s="46">
        <f>データ!W6</f>
        <v>2.31</v>
      </c>
      <c r="AU10" s="46"/>
      <c r="AV10" s="46"/>
      <c r="AW10" s="46"/>
      <c r="AX10" s="46"/>
      <c r="AY10" s="46"/>
      <c r="AZ10" s="46"/>
      <c r="BA10" s="46"/>
      <c r="BB10" s="46">
        <f>データ!X6</f>
        <v>5197.3999999999996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zmzRiMBh6tQy8q2eecDmB7A/qDgVEPgJ/xk4GfWIkPdZfvvO6Dx4OHXdmx6avZ4cfrZ/nWr8jpkHKo+C+NVT+A==" saltValue="PaeDWgTCUhx6SJHxC/u/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472158</v>
      </c>
      <c r="D6" s="33">
        <f t="shared" si="3"/>
        <v>46</v>
      </c>
      <c r="E6" s="33">
        <f t="shared" si="3"/>
        <v>17</v>
      </c>
      <c r="F6" s="33">
        <f t="shared" si="3"/>
        <v>1</v>
      </c>
      <c r="G6" s="33">
        <f t="shared" si="3"/>
        <v>0</v>
      </c>
      <c r="H6" s="33" t="str">
        <f t="shared" si="3"/>
        <v>沖縄県　南城市</v>
      </c>
      <c r="I6" s="33" t="str">
        <f t="shared" si="3"/>
        <v>法適用</v>
      </c>
      <c r="J6" s="33" t="str">
        <f t="shared" si="3"/>
        <v>下水道事業</v>
      </c>
      <c r="K6" s="33" t="str">
        <f t="shared" si="3"/>
        <v>公共下水道</v>
      </c>
      <c r="L6" s="33" t="str">
        <f t="shared" si="3"/>
        <v>Cb2</v>
      </c>
      <c r="M6" s="33" t="str">
        <f t="shared" si="3"/>
        <v>非設置</v>
      </c>
      <c r="N6" s="34" t="str">
        <f t="shared" si="3"/>
        <v>-</v>
      </c>
      <c r="O6" s="34">
        <f t="shared" si="3"/>
        <v>62.36</v>
      </c>
      <c r="P6" s="34">
        <f t="shared" si="3"/>
        <v>26.65</v>
      </c>
      <c r="Q6" s="34">
        <f t="shared" si="3"/>
        <v>100</v>
      </c>
      <c r="R6" s="34">
        <f t="shared" si="3"/>
        <v>1394</v>
      </c>
      <c r="S6" s="34">
        <f t="shared" si="3"/>
        <v>44924</v>
      </c>
      <c r="T6" s="34">
        <f t="shared" si="3"/>
        <v>49.94</v>
      </c>
      <c r="U6" s="34">
        <f t="shared" si="3"/>
        <v>899.56</v>
      </c>
      <c r="V6" s="34">
        <f t="shared" si="3"/>
        <v>12006</v>
      </c>
      <c r="W6" s="34">
        <f t="shared" si="3"/>
        <v>2.31</v>
      </c>
      <c r="X6" s="34">
        <f t="shared" si="3"/>
        <v>5197.3999999999996</v>
      </c>
      <c r="Y6" s="35" t="str">
        <f>IF(Y7="",NA(),Y7)</f>
        <v>-</v>
      </c>
      <c r="Z6" s="35" t="str">
        <f t="shared" ref="Z6:AH6" si="4">IF(Z7="",NA(),Z7)</f>
        <v>-</v>
      </c>
      <c r="AA6" s="35" t="str">
        <f t="shared" si="4"/>
        <v>-</v>
      </c>
      <c r="AB6" s="35">
        <f t="shared" si="4"/>
        <v>125.5</v>
      </c>
      <c r="AC6" s="35">
        <f t="shared" si="4"/>
        <v>117.83</v>
      </c>
      <c r="AD6" s="35" t="str">
        <f t="shared" si="4"/>
        <v>-</v>
      </c>
      <c r="AE6" s="35" t="str">
        <f t="shared" si="4"/>
        <v>-</v>
      </c>
      <c r="AF6" s="35" t="str">
        <f t="shared" si="4"/>
        <v>-</v>
      </c>
      <c r="AG6" s="35">
        <f t="shared" si="4"/>
        <v>105.14</v>
      </c>
      <c r="AH6" s="35">
        <f t="shared" si="4"/>
        <v>106.75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11.56</v>
      </c>
      <c r="AS6" s="35">
        <f t="shared" si="5"/>
        <v>7.23</v>
      </c>
      <c r="AT6" s="34" t="str">
        <f>IF(AT7="","",IF(AT7="-","【-】","【"&amp;SUBSTITUTE(TEXT(AT7,"#,##0.00"),"-","△")&amp;"】"))</f>
        <v>【3.64】</v>
      </c>
      <c r="AU6" s="35" t="str">
        <f>IF(AU7="",NA(),AU7)</f>
        <v>-</v>
      </c>
      <c r="AV6" s="35" t="str">
        <f t="shared" ref="AV6:BD6" si="6">IF(AV7="",NA(),AV7)</f>
        <v>-</v>
      </c>
      <c r="AW6" s="35" t="str">
        <f t="shared" si="6"/>
        <v>-</v>
      </c>
      <c r="AX6" s="35">
        <f t="shared" si="6"/>
        <v>73.34</v>
      </c>
      <c r="AY6" s="35">
        <f t="shared" si="6"/>
        <v>45.77</v>
      </c>
      <c r="AZ6" s="35" t="str">
        <f t="shared" si="6"/>
        <v>-</v>
      </c>
      <c r="BA6" s="35" t="str">
        <f t="shared" si="6"/>
        <v>-</v>
      </c>
      <c r="BB6" s="35" t="str">
        <f t="shared" si="6"/>
        <v>-</v>
      </c>
      <c r="BC6" s="35">
        <f t="shared" si="6"/>
        <v>54.41</v>
      </c>
      <c r="BD6" s="35">
        <f t="shared" si="6"/>
        <v>38.76</v>
      </c>
      <c r="BE6" s="34" t="str">
        <f>IF(BE7="","",IF(BE7="-","【-】","【"&amp;SUBSTITUTE(TEXT(BE7,"#,##0.00"),"-","△")&amp;"】"))</f>
        <v>【67.52】</v>
      </c>
      <c r="BF6" s="35" t="str">
        <f>IF(BF7="",NA(),BF7)</f>
        <v>-</v>
      </c>
      <c r="BG6" s="35" t="str">
        <f t="shared" ref="BG6:BO6" si="7">IF(BG7="",NA(),BG7)</f>
        <v>-</v>
      </c>
      <c r="BH6" s="35" t="str">
        <f t="shared" si="7"/>
        <v>-</v>
      </c>
      <c r="BI6" s="35">
        <f t="shared" si="7"/>
        <v>5118.5200000000004</v>
      </c>
      <c r="BJ6" s="35">
        <f t="shared" si="7"/>
        <v>4758.5200000000004</v>
      </c>
      <c r="BK6" s="35" t="str">
        <f t="shared" si="7"/>
        <v>-</v>
      </c>
      <c r="BL6" s="35" t="str">
        <f t="shared" si="7"/>
        <v>-</v>
      </c>
      <c r="BM6" s="35" t="str">
        <f t="shared" si="7"/>
        <v>-</v>
      </c>
      <c r="BN6" s="35">
        <f t="shared" si="7"/>
        <v>1105.9100000000001</v>
      </c>
      <c r="BO6" s="35">
        <f t="shared" si="7"/>
        <v>1303.55</v>
      </c>
      <c r="BP6" s="34" t="str">
        <f>IF(BP7="","",IF(BP7="-","【-】","【"&amp;SUBSTITUTE(TEXT(BP7,"#,##0.00"),"-","△")&amp;"】"))</f>
        <v>【705.21】</v>
      </c>
      <c r="BQ6" s="35" t="str">
        <f>IF(BQ7="",NA(),BQ7)</f>
        <v>-</v>
      </c>
      <c r="BR6" s="35" t="str">
        <f t="shared" ref="BR6:BZ6" si="8">IF(BR7="",NA(),BR7)</f>
        <v>-</v>
      </c>
      <c r="BS6" s="35" t="str">
        <f t="shared" si="8"/>
        <v>-</v>
      </c>
      <c r="BT6" s="35">
        <f t="shared" si="8"/>
        <v>48.83</v>
      </c>
      <c r="BU6" s="35">
        <f t="shared" si="8"/>
        <v>48.4</v>
      </c>
      <c r="BV6" s="35" t="str">
        <f t="shared" si="8"/>
        <v>-</v>
      </c>
      <c r="BW6" s="35" t="str">
        <f t="shared" si="8"/>
        <v>-</v>
      </c>
      <c r="BX6" s="35" t="str">
        <f t="shared" si="8"/>
        <v>-</v>
      </c>
      <c r="BY6" s="35">
        <f t="shared" si="8"/>
        <v>76.319999999999993</v>
      </c>
      <c r="BZ6" s="35">
        <f t="shared" si="8"/>
        <v>78.510000000000005</v>
      </c>
      <c r="CA6" s="34" t="str">
        <f>IF(CA7="","",IF(CA7="-","【-】","【"&amp;SUBSTITUTE(TEXT(CA7,"#,##0.00"),"-","△")&amp;"】"))</f>
        <v>【98.96】</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171.08</v>
      </c>
      <c r="CK6" s="35">
        <f t="shared" si="9"/>
        <v>160.44999999999999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50.06</v>
      </c>
      <c r="CV6" s="35">
        <f t="shared" si="10"/>
        <v>46.3</v>
      </c>
      <c r="CW6" s="34" t="str">
        <f>IF(CW7="","",IF(CW7="-","【-】","【"&amp;SUBSTITUTE(TEXT(CW7,"#,##0.00"),"-","△")&amp;"】"))</f>
        <v>【59.57】</v>
      </c>
      <c r="CX6" s="35" t="str">
        <f>IF(CX7="",NA(),CX7)</f>
        <v>-</v>
      </c>
      <c r="CY6" s="35" t="str">
        <f t="shared" ref="CY6:DG6" si="11">IF(CY7="",NA(),CY7)</f>
        <v>-</v>
      </c>
      <c r="CZ6" s="35" t="str">
        <f t="shared" si="11"/>
        <v>-</v>
      </c>
      <c r="DA6" s="35">
        <f t="shared" si="11"/>
        <v>65.27</v>
      </c>
      <c r="DB6" s="35">
        <f t="shared" si="11"/>
        <v>66.37</v>
      </c>
      <c r="DC6" s="35" t="str">
        <f t="shared" si="11"/>
        <v>-</v>
      </c>
      <c r="DD6" s="35" t="str">
        <f t="shared" si="11"/>
        <v>-</v>
      </c>
      <c r="DE6" s="35" t="str">
        <f t="shared" si="11"/>
        <v>-</v>
      </c>
      <c r="DF6" s="35">
        <f t="shared" si="11"/>
        <v>85.79</v>
      </c>
      <c r="DG6" s="35">
        <f t="shared" si="11"/>
        <v>85.01</v>
      </c>
      <c r="DH6" s="34" t="str">
        <f>IF(DH7="","",IF(DH7="-","【-】","【"&amp;SUBSTITUTE(TEXT(DH7,"#,##0.00"),"-","△")&amp;"】"))</f>
        <v>【95.57】</v>
      </c>
      <c r="DI6" s="35" t="str">
        <f>IF(DI7="",NA(),DI7)</f>
        <v>-</v>
      </c>
      <c r="DJ6" s="35" t="str">
        <f t="shared" ref="DJ6:DR6" si="12">IF(DJ7="",NA(),DJ7)</f>
        <v>-</v>
      </c>
      <c r="DK6" s="35" t="str">
        <f t="shared" si="12"/>
        <v>-</v>
      </c>
      <c r="DL6" s="35">
        <f t="shared" si="12"/>
        <v>2.2999999999999998</v>
      </c>
      <c r="DM6" s="35">
        <f t="shared" si="12"/>
        <v>4.5</v>
      </c>
      <c r="DN6" s="35" t="str">
        <f t="shared" si="12"/>
        <v>-</v>
      </c>
      <c r="DO6" s="35" t="str">
        <f t="shared" si="12"/>
        <v>-</v>
      </c>
      <c r="DP6" s="35" t="str">
        <f t="shared" si="12"/>
        <v>-</v>
      </c>
      <c r="DQ6" s="35">
        <f t="shared" si="12"/>
        <v>18.04</v>
      </c>
      <c r="DR6" s="35">
        <f t="shared" si="12"/>
        <v>9.0399999999999991</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5">
        <f t="shared" si="14"/>
        <v>1.67</v>
      </c>
      <c r="EI6" s="35">
        <f t="shared" si="14"/>
        <v>0.56000000000000005</v>
      </c>
      <c r="EJ6" s="35" t="str">
        <f t="shared" si="14"/>
        <v>-</v>
      </c>
      <c r="EK6" s="35" t="str">
        <f t="shared" si="14"/>
        <v>-</v>
      </c>
      <c r="EL6" s="35" t="str">
        <f t="shared" si="14"/>
        <v>-</v>
      </c>
      <c r="EM6" s="35">
        <f t="shared" si="14"/>
        <v>0.34</v>
      </c>
      <c r="EN6" s="35">
        <f t="shared" si="14"/>
        <v>0.04</v>
      </c>
      <c r="EO6" s="34" t="str">
        <f>IF(EO7="","",IF(EO7="-","【-】","【"&amp;SUBSTITUTE(TEXT(EO7,"#,##0.00"),"-","△")&amp;"】"))</f>
        <v>【0.30】</v>
      </c>
    </row>
    <row r="7" spans="1:148" s="36" customFormat="1" x14ac:dyDescent="0.15">
      <c r="A7" s="28"/>
      <c r="B7" s="37">
        <v>2020</v>
      </c>
      <c r="C7" s="37">
        <v>472158</v>
      </c>
      <c r="D7" s="37">
        <v>46</v>
      </c>
      <c r="E7" s="37">
        <v>17</v>
      </c>
      <c r="F7" s="37">
        <v>1</v>
      </c>
      <c r="G7" s="37">
        <v>0</v>
      </c>
      <c r="H7" s="37" t="s">
        <v>96</v>
      </c>
      <c r="I7" s="37" t="s">
        <v>97</v>
      </c>
      <c r="J7" s="37" t="s">
        <v>98</v>
      </c>
      <c r="K7" s="37" t="s">
        <v>99</v>
      </c>
      <c r="L7" s="37" t="s">
        <v>100</v>
      </c>
      <c r="M7" s="37" t="s">
        <v>101</v>
      </c>
      <c r="N7" s="38" t="s">
        <v>102</v>
      </c>
      <c r="O7" s="38">
        <v>62.36</v>
      </c>
      <c r="P7" s="38">
        <v>26.65</v>
      </c>
      <c r="Q7" s="38">
        <v>100</v>
      </c>
      <c r="R7" s="38">
        <v>1394</v>
      </c>
      <c r="S7" s="38">
        <v>44924</v>
      </c>
      <c r="T7" s="38">
        <v>49.94</v>
      </c>
      <c r="U7" s="38">
        <v>899.56</v>
      </c>
      <c r="V7" s="38">
        <v>12006</v>
      </c>
      <c r="W7" s="38">
        <v>2.31</v>
      </c>
      <c r="X7" s="38">
        <v>5197.3999999999996</v>
      </c>
      <c r="Y7" s="38" t="s">
        <v>102</v>
      </c>
      <c r="Z7" s="38" t="s">
        <v>102</v>
      </c>
      <c r="AA7" s="38" t="s">
        <v>102</v>
      </c>
      <c r="AB7" s="38">
        <v>125.5</v>
      </c>
      <c r="AC7" s="38">
        <v>117.83</v>
      </c>
      <c r="AD7" s="38" t="s">
        <v>102</v>
      </c>
      <c r="AE7" s="38" t="s">
        <v>102</v>
      </c>
      <c r="AF7" s="38" t="s">
        <v>102</v>
      </c>
      <c r="AG7" s="38">
        <v>105.14</v>
      </c>
      <c r="AH7" s="38">
        <v>106.75</v>
      </c>
      <c r="AI7" s="38">
        <v>106.67</v>
      </c>
      <c r="AJ7" s="38" t="s">
        <v>102</v>
      </c>
      <c r="AK7" s="38" t="s">
        <v>102</v>
      </c>
      <c r="AL7" s="38" t="s">
        <v>102</v>
      </c>
      <c r="AM7" s="38">
        <v>0</v>
      </c>
      <c r="AN7" s="38">
        <v>0</v>
      </c>
      <c r="AO7" s="38" t="s">
        <v>102</v>
      </c>
      <c r="AP7" s="38" t="s">
        <v>102</v>
      </c>
      <c r="AQ7" s="38" t="s">
        <v>102</v>
      </c>
      <c r="AR7" s="38">
        <v>11.56</v>
      </c>
      <c r="AS7" s="38">
        <v>7.23</v>
      </c>
      <c r="AT7" s="38">
        <v>3.64</v>
      </c>
      <c r="AU7" s="38" t="s">
        <v>102</v>
      </c>
      <c r="AV7" s="38" t="s">
        <v>102</v>
      </c>
      <c r="AW7" s="38" t="s">
        <v>102</v>
      </c>
      <c r="AX7" s="38">
        <v>73.34</v>
      </c>
      <c r="AY7" s="38">
        <v>45.77</v>
      </c>
      <c r="AZ7" s="38" t="s">
        <v>102</v>
      </c>
      <c r="BA7" s="38" t="s">
        <v>102</v>
      </c>
      <c r="BB7" s="38" t="s">
        <v>102</v>
      </c>
      <c r="BC7" s="38">
        <v>54.41</v>
      </c>
      <c r="BD7" s="38">
        <v>38.76</v>
      </c>
      <c r="BE7" s="38">
        <v>67.52</v>
      </c>
      <c r="BF7" s="38" t="s">
        <v>102</v>
      </c>
      <c r="BG7" s="38" t="s">
        <v>102</v>
      </c>
      <c r="BH7" s="38" t="s">
        <v>102</v>
      </c>
      <c r="BI7" s="38">
        <v>5118.5200000000004</v>
      </c>
      <c r="BJ7" s="38">
        <v>4758.5200000000004</v>
      </c>
      <c r="BK7" s="38" t="s">
        <v>102</v>
      </c>
      <c r="BL7" s="38" t="s">
        <v>102</v>
      </c>
      <c r="BM7" s="38" t="s">
        <v>102</v>
      </c>
      <c r="BN7" s="38">
        <v>1105.9100000000001</v>
      </c>
      <c r="BO7" s="38">
        <v>1303.55</v>
      </c>
      <c r="BP7" s="38">
        <v>705.21</v>
      </c>
      <c r="BQ7" s="38" t="s">
        <v>102</v>
      </c>
      <c r="BR7" s="38" t="s">
        <v>102</v>
      </c>
      <c r="BS7" s="38" t="s">
        <v>102</v>
      </c>
      <c r="BT7" s="38">
        <v>48.83</v>
      </c>
      <c r="BU7" s="38">
        <v>48.4</v>
      </c>
      <c r="BV7" s="38" t="s">
        <v>102</v>
      </c>
      <c r="BW7" s="38" t="s">
        <v>102</v>
      </c>
      <c r="BX7" s="38" t="s">
        <v>102</v>
      </c>
      <c r="BY7" s="38">
        <v>76.319999999999993</v>
      </c>
      <c r="BZ7" s="38">
        <v>78.510000000000005</v>
      </c>
      <c r="CA7" s="38">
        <v>98.96</v>
      </c>
      <c r="CB7" s="38" t="s">
        <v>102</v>
      </c>
      <c r="CC7" s="38" t="s">
        <v>102</v>
      </c>
      <c r="CD7" s="38" t="s">
        <v>102</v>
      </c>
      <c r="CE7" s="38">
        <v>150</v>
      </c>
      <c r="CF7" s="38">
        <v>150</v>
      </c>
      <c r="CG7" s="38" t="s">
        <v>102</v>
      </c>
      <c r="CH7" s="38" t="s">
        <v>102</v>
      </c>
      <c r="CI7" s="38" t="s">
        <v>102</v>
      </c>
      <c r="CJ7" s="38">
        <v>171.08</v>
      </c>
      <c r="CK7" s="38">
        <v>160.44999999999999</v>
      </c>
      <c r="CL7" s="38">
        <v>134.52000000000001</v>
      </c>
      <c r="CM7" s="38" t="s">
        <v>102</v>
      </c>
      <c r="CN7" s="38" t="s">
        <v>102</v>
      </c>
      <c r="CO7" s="38" t="s">
        <v>102</v>
      </c>
      <c r="CP7" s="38" t="s">
        <v>102</v>
      </c>
      <c r="CQ7" s="38" t="s">
        <v>102</v>
      </c>
      <c r="CR7" s="38" t="s">
        <v>102</v>
      </c>
      <c r="CS7" s="38" t="s">
        <v>102</v>
      </c>
      <c r="CT7" s="38" t="s">
        <v>102</v>
      </c>
      <c r="CU7" s="38">
        <v>50.06</v>
      </c>
      <c r="CV7" s="38">
        <v>46.3</v>
      </c>
      <c r="CW7" s="38">
        <v>59.57</v>
      </c>
      <c r="CX7" s="38" t="s">
        <v>102</v>
      </c>
      <c r="CY7" s="38" t="s">
        <v>102</v>
      </c>
      <c r="CZ7" s="38" t="s">
        <v>102</v>
      </c>
      <c r="DA7" s="38">
        <v>65.27</v>
      </c>
      <c r="DB7" s="38">
        <v>66.37</v>
      </c>
      <c r="DC7" s="38" t="s">
        <v>102</v>
      </c>
      <c r="DD7" s="38" t="s">
        <v>102</v>
      </c>
      <c r="DE7" s="38" t="s">
        <v>102</v>
      </c>
      <c r="DF7" s="38">
        <v>85.79</v>
      </c>
      <c r="DG7" s="38">
        <v>85.01</v>
      </c>
      <c r="DH7" s="38">
        <v>95.57</v>
      </c>
      <c r="DI7" s="38" t="s">
        <v>102</v>
      </c>
      <c r="DJ7" s="38" t="s">
        <v>102</v>
      </c>
      <c r="DK7" s="38" t="s">
        <v>102</v>
      </c>
      <c r="DL7" s="38">
        <v>2.2999999999999998</v>
      </c>
      <c r="DM7" s="38">
        <v>4.5</v>
      </c>
      <c r="DN7" s="38" t="s">
        <v>102</v>
      </c>
      <c r="DO7" s="38" t="s">
        <v>102</v>
      </c>
      <c r="DP7" s="38" t="s">
        <v>102</v>
      </c>
      <c r="DQ7" s="38">
        <v>18.04</v>
      </c>
      <c r="DR7" s="38">
        <v>9.0399999999999991</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1.67</v>
      </c>
      <c r="EI7" s="38">
        <v>0.56000000000000005</v>
      </c>
      <c r="EJ7" s="38" t="s">
        <v>102</v>
      </c>
      <c r="EK7" s="38" t="s">
        <v>102</v>
      </c>
      <c r="EL7" s="38" t="s">
        <v>102</v>
      </c>
      <c r="EM7" s="38">
        <v>0.34</v>
      </c>
      <c r="EN7" s="38">
        <v>0.04</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新垣　琴子</cp:lastModifiedBy>
  <cp:lastPrinted>2022-01-20T02:57:51Z</cp:lastPrinted>
  <dcterms:created xsi:type="dcterms:W3CDTF">2021-12-03T07:20:14Z</dcterms:created>
  <dcterms:modified xsi:type="dcterms:W3CDTF">2022-01-20T02:57:53Z</dcterms:modified>
  <cp:category/>
</cp:coreProperties>
</file>