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uidou\01_～2020年度\☆☆☆　2　経理班\青山　倭子\01‗回答\20220112‗経営比較分析表\"/>
    </mc:Choice>
  </mc:AlternateContent>
  <xr:revisionPtr revIDLastSave="0" documentId="13_ncr:1_{CC38C2E7-DED4-4C52-9968-ECB11C8796F9}" xr6:coauthVersionLast="44" xr6:coauthVersionMax="44" xr10:uidLastSave="{00000000-0000-0000-0000-000000000000}"/>
  <workbookProtection workbookAlgorithmName="SHA-512" workbookHashValue="Pdu8aYMNmCFzHYM8SBpwXAtIKTDMdhw6HMbdhGSwm5DRlt1FRqxVBTpU0bziZBvgQbccNSh8/P9CxVIRE0zAIw==" workbookSaltValue="XWug+onpnXL6Yq66Yt0hfQ==" workbookSpinCount="100000" lockStructure="1"/>
  <bookViews>
    <workbookView xWindow="60" yWindow="15" windowWidth="15330" windowHeight="108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AD10" i="4"/>
  <c r="AL8" i="4"/>
  <c r="AD8"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<sst xmlns="http://schemas.openxmlformats.org/spreadsheetml/2006/main" count="299" uniqueCount="116">
  <si>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</si>
  <si>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</si>
  <si>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</si>
  <si>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</si>
  <si>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</si>
  <si>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</si>
  <si>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</si>
  <si>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</si>
  <si>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</si>
  <si>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</si>
  <si>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</si>
  <si>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</si>
  <si>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</si>
  <si>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</si>
  <si>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</si>
  <si>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</si>
  <si>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</si>
  <si>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</si>
  <si>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</si>
  <si>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</si>
  <si>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</si>
  <si>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</si>
  <si>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</si>
  <si>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</si>
  <si>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</si>
  <si>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</si>
  <si>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</si>
  <si>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</si>
  <si>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</si>
  <si>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</si>
  <si>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</si>
  <si>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</si>
  <si>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</si>
  <si>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</si>
  <si>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</si>
  <si>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</si>
  <si>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</si>
  <si>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</si>
  <si>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</si>
  <si>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</si>
  <si>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</si>
  <si>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</si>
  <si>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</si>
  <si>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</si>
  <si>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</si>
  <si>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</si>
  <si>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</si>
  <si>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</si>
  <si>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</si>
  <si>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</si>
  <si>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</si>
  <si>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</si>
  <si>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</si>
  <si>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</si>
  <si>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</si>
  <si>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</si>
  <si>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</si>
  <si>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</si>
  <si>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</si>
  <si>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</si>
  <si>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</si>
  <si>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</si>
  <si>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</si>
  <si>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</si>
  <si>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</si>
  <si>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</si>
  <si>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</si>
  <si>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</si>
  <si>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</si>
  <si>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</si>
  <si>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</si>
  <si>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</si>
  <si>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</si>
  <si>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</si>
  <si>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</si>
  <si>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</si>
  <si>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</si>
  <si>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</si>
  <si>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</si>
  <si>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</si>
  <si>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</si>
  <si>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</si>
  <si>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</si>
  <si>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</si>
  <si>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</si>
  <si>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</si>
  <si>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</si>
  <si>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</si>
  <si>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</si>
  <si>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</si>
  <si>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</si>
  <si>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</si>
  <si>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</si>
  <si>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</si>
  <si>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</si>
  <si>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</si>
  <si>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</si>
  <si>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</si>
  <si>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</si>
  <si>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</si>
  <si>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</si>
  <si>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</si>
  <si>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</si>
  <si>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</si>
  <si>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</si>
  <si>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</si>
  <si>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</si>
  <si>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</si>
  <si>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</si>
  <si>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</si>
  <si>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</si>
  <si>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</si>
  <si>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</si>
  <si>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①有形固定資産減価償却率：全国及び類似団体平均値を下回っており、良好な状態を示している。
②管渠老朽化率、③管渠改善率：本市の下水道事業は供用開始30年余りとなっているが、耐用年数を超える管渠が無いため両当該値とも0である。
</t>
    <rPh sb="1" eb="7">
      <t>ユウケイコテイシサン</t>
    </rPh>
    <rPh sb="7" eb="12">
      <t>ゲンカショウキャクリツ</t>
    </rPh>
    <rPh sb="13" eb="16">
      <t>ゼンコクオヨ</t>
    </rPh>
    <rPh sb="17" eb="24">
      <t>ルイジダンタイヘイキンチ</t>
    </rPh>
    <rPh sb="25" eb="27">
      <t>シタマワ</t>
    </rPh>
    <rPh sb="32" eb="34">
      <t>リョウコウ</t>
    </rPh>
    <rPh sb="35" eb="37">
      <t>ジョウタイ</t>
    </rPh>
    <rPh sb="38" eb="39">
      <t>シメ</t>
    </rPh>
    <rPh sb="47" eb="49">
      <t>カンキョ</t>
    </rPh>
    <rPh sb="49" eb="53">
      <t>ロウキュウカリツ</t>
    </rPh>
    <rPh sb="55" eb="57">
      <t>カンキョ</t>
    </rPh>
    <rPh sb="57" eb="60">
      <t>カイゼンリツ</t>
    </rPh>
    <rPh sb="61" eb="63">
      <t>ホンシ</t>
    </rPh>
    <rPh sb="64" eb="69">
      <t>ゲスイドウジギョウ</t>
    </rPh>
    <rPh sb="70" eb="72">
      <t>キョウヨウ</t>
    </rPh>
    <rPh sb="72" eb="74">
      <t>カイシ</t>
    </rPh>
    <rPh sb="76" eb="77">
      <t>ネン</t>
    </rPh>
    <rPh sb="77" eb="78">
      <t>アマ</t>
    </rPh>
    <rPh sb="87" eb="91">
      <t>タイヨウネンスウ</t>
    </rPh>
    <rPh sb="92" eb="93">
      <t>コ</t>
    </rPh>
    <rPh sb="95" eb="97">
      <t>カンキョ</t>
    </rPh>
    <rPh sb="98" eb="99">
      <t>ナ</t>
    </rPh>
    <phoneticPr fontId="4"/>
  </si>
  <si>
    <t>①経常収支比率：100％を超えているものの、全国及び類似団体平均値を下回っている。使用料収入や一般会計繰入金などで費用を賄うことが難しくなってきている。
②累積欠損金比率：累積欠損金が発生していないため、当該値0となっている。
③流動比率：類似団体平均値は上回っているが、100％に届かない値であり、全国平均値を下回っている。使用料収入を増やし、短期的な債務への支払能力を高める必要がある。
④企業債残高対事業規模比率：全国及び類似団体平均値を大きく上回っている。使用料収入に対する企業債残高の割合が高いことを示しており、使用料の適正化を進める必要がある。
⑤経費回収率：全国及び類似団体平均値を下回っており、使用料収入だけでは汚水処理費を賄えていないことを示している。
⑥汚水処理原価：全国及び類似団体平均値を下回っている。
⑦施設利用率：施設を有していないため当該値0である。
⑧水洗化率：全国及び類似団体平均値を下回っている。整備に係る費用を考慮しつつ、使用料収入増加のために水洗化率向上への取り組みが必要である。</t>
    <rPh sb="1" eb="3">
      <t>ケイジョウ</t>
    </rPh>
    <rPh sb="3" eb="5">
      <t>シュウシ</t>
    </rPh>
    <rPh sb="5" eb="7">
      <t>ヒリツ</t>
    </rPh>
    <rPh sb="13" eb="14">
      <t>コ</t>
    </rPh>
    <rPh sb="22" eb="25">
      <t>ゼンコクオヨ</t>
    </rPh>
    <rPh sb="26" eb="33">
      <t>ルイジダンタイヘイキンチ</t>
    </rPh>
    <rPh sb="34" eb="36">
      <t>シタマワ</t>
    </rPh>
    <rPh sb="41" eb="46">
      <t>シヨウリョウシュウニュウ</t>
    </rPh>
    <rPh sb="47" eb="51">
      <t>イッパンカイケイ</t>
    </rPh>
    <rPh sb="51" eb="54">
      <t>クリイレキン</t>
    </rPh>
    <rPh sb="57" eb="59">
      <t>ヒヨウ</t>
    </rPh>
    <rPh sb="60" eb="61">
      <t>マカナ</t>
    </rPh>
    <rPh sb="65" eb="66">
      <t>ムズカ</t>
    </rPh>
    <rPh sb="79" eb="84">
      <t>ルイセキケッソンキン</t>
    </rPh>
    <rPh sb="84" eb="86">
      <t>ヒリツ</t>
    </rPh>
    <rPh sb="87" eb="92">
      <t>ルイセキケッソンキン</t>
    </rPh>
    <rPh sb="93" eb="95">
      <t>ハッセイ</t>
    </rPh>
    <rPh sb="103" eb="106">
      <t>トウガイチ</t>
    </rPh>
    <rPh sb="117" eb="121">
      <t>リュウドウヒリツ</t>
    </rPh>
    <rPh sb="143" eb="144">
      <t>トド</t>
    </rPh>
    <rPh sb="147" eb="148">
      <t>アタイ</t>
    </rPh>
    <rPh sb="152" eb="157">
      <t>ゼンコクヘイキンチ</t>
    </rPh>
    <rPh sb="158" eb="160">
      <t>シタマワ</t>
    </rPh>
    <rPh sb="171" eb="172">
      <t>フ</t>
    </rPh>
    <rPh sb="175" eb="178">
      <t>タンキテキ</t>
    </rPh>
    <rPh sb="179" eb="181">
      <t>サイム</t>
    </rPh>
    <rPh sb="183" eb="185">
      <t>シハラ</t>
    </rPh>
    <rPh sb="185" eb="187">
      <t>ノウリョク</t>
    </rPh>
    <rPh sb="188" eb="189">
      <t>タカ</t>
    </rPh>
    <rPh sb="191" eb="193">
      <t>ヒツヨウ</t>
    </rPh>
    <rPh sb="200" eb="205">
      <t>キギョウサイザンダカ</t>
    </rPh>
    <rPh sb="205" eb="212">
      <t>タイジギョウキボヒリツ</t>
    </rPh>
    <rPh sb="213" eb="215">
      <t>ゼンコク</t>
    </rPh>
    <rPh sb="215" eb="216">
      <t>オヨ</t>
    </rPh>
    <rPh sb="217" eb="224">
      <t>ルイジダンタイヘイキンチ</t>
    </rPh>
    <rPh sb="225" eb="226">
      <t>オオ</t>
    </rPh>
    <rPh sb="228" eb="230">
      <t>ウワマワ</t>
    </rPh>
    <rPh sb="235" eb="238">
      <t>シヨウリョウ</t>
    </rPh>
    <rPh sb="238" eb="240">
      <t>シュウニュウ</t>
    </rPh>
    <rPh sb="241" eb="242">
      <t>タイ</t>
    </rPh>
    <rPh sb="244" eb="247">
      <t>キギョウサイ</t>
    </rPh>
    <rPh sb="247" eb="249">
      <t>ザンダカ</t>
    </rPh>
    <rPh sb="250" eb="252">
      <t>ワリアイ</t>
    </rPh>
    <rPh sb="253" eb="254">
      <t>タカ</t>
    </rPh>
    <rPh sb="258" eb="259">
      <t>シメ</t>
    </rPh>
    <rPh sb="264" eb="267">
      <t>シヨウリョウ</t>
    </rPh>
    <rPh sb="268" eb="271">
      <t>テキセイカ</t>
    </rPh>
    <rPh sb="272" eb="273">
      <t>スス</t>
    </rPh>
    <rPh sb="275" eb="277">
      <t>ヒツヨウ</t>
    </rPh>
    <rPh sb="284" eb="289">
      <t>ケイヒカイシュウリツ</t>
    </rPh>
    <rPh sb="342" eb="348">
      <t>オスイショリゲンカ</t>
    </rPh>
    <rPh sb="349" eb="352">
      <t>ゼンコクオヨ</t>
    </rPh>
    <rPh sb="353" eb="357">
      <t>ルイジダンタイ</t>
    </rPh>
    <rPh sb="357" eb="360">
      <t>ヘイキンチ</t>
    </rPh>
    <rPh sb="361" eb="363">
      <t>シタマワ</t>
    </rPh>
    <rPh sb="371" eb="376">
      <t>シセツリヨウリツ</t>
    </rPh>
    <rPh sb="377" eb="379">
      <t>シセツ</t>
    </rPh>
    <rPh sb="380" eb="381">
      <t>ユウ</t>
    </rPh>
    <rPh sb="388" eb="391">
      <t>トウガイチ</t>
    </rPh>
    <rPh sb="399" eb="403">
      <t>スイセンカリツ</t>
    </rPh>
    <rPh sb="404" eb="407">
      <t>ゼンコクオヨ</t>
    </rPh>
    <rPh sb="408" eb="412">
      <t>ルイジダンタイ</t>
    </rPh>
    <rPh sb="412" eb="415">
      <t>ヘイキンチ</t>
    </rPh>
    <rPh sb="416" eb="418">
      <t>シタマワ</t>
    </rPh>
    <rPh sb="423" eb="425">
      <t>セイビ</t>
    </rPh>
    <rPh sb="426" eb="427">
      <t>カカ</t>
    </rPh>
    <rPh sb="428" eb="430">
      <t>ヒヨウ</t>
    </rPh>
    <rPh sb="431" eb="433">
      <t>コウリョ</t>
    </rPh>
    <rPh sb="437" eb="442">
      <t>シヨウリョウシュウニュウ</t>
    </rPh>
    <rPh sb="442" eb="444">
      <t>ゾウカ</t>
    </rPh>
    <rPh sb="448" eb="452">
      <t>スイセンカリツ</t>
    </rPh>
    <rPh sb="452" eb="454">
      <t>コウジョウ</t>
    </rPh>
    <rPh sb="456" eb="457">
      <t>ト</t>
    </rPh>
    <rPh sb="458" eb="459">
      <t>ク</t>
    </rPh>
    <rPh sb="461" eb="463">
      <t>ヒツヨウ</t>
    </rPh>
    <phoneticPr fontId="4"/>
  </si>
  <si>
    <t>経常収支比率、経費回収率、企業債残高対事業規模比率の値から、企業債や水道事業会計からの借入金に依存した経営であることが示されている。汚水処理にかかる費用を使用料で賄えていないため、使用料の適正化へ取り組み、経営を改善していく必要がある。</t>
    <rPh sb="0" eb="6">
      <t>ケイジョウシュウシヒリツ</t>
    </rPh>
    <rPh sb="7" eb="12">
      <t>ケイヒカイシュウリツ</t>
    </rPh>
    <rPh sb="13" eb="18">
      <t>キギョウサイザンダカ</t>
    </rPh>
    <rPh sb="18" eb="19">
      <t>タイ</t>
    </rPh>
    <rPh sb="19" eb="23">
      <t>ジギョウキボ</t>
    </rPh>
    <rPh sb="23" eb="25">
      <t>ヒリツ</t>
    </rPh>
    <rPh sb="26" eb="27">
      <t>アタイ</t>
    </rPh>
    <rPh sb="30" eb="33">
      <t>キギョウサイ</t>
    </rPh>
    <rPh sb="34" eb="36">
      <t>スイドウ</t>
    </rPh>
    <rPh sb="36" eb="38">
      <t>ジギョウ</t>
    </rPh>
    <rPh sb="38" eb="40">
      <t>カイケイ</t>
    </rPh>
    <rPh sb="43" eb="45">
      <t>カリイレ</t>
    </rPh>
    <rPh sb="45" eb="46">
      <t>キン</t>
    </rPh>
    <rPh sb="59" eb="60">
      <t>シメ</t>
    </rPh>
    <rPh sb="77" eb="80">
      <t>シヨウリョウ</t>
    </rPh>
    <rPh sb="81" eb="82">
      <t>マカナ</t>
    </rPh>
    <rPh sb="90" eb="93">
      <t>シヨウリョウ</t>
    </rPh>
    <rPh sb="94" eb="97">
      <t>テキセイカ</t>
    </rPh>
    <rPh sb="98" eb="99">
      <t>ト</t>
    </rPh>
    <rPh sb="100" eb="101">
      <t>ク</t>
    </rPh>
    <rPh sb="103" eb="105">
      <t>ケイエイ</t>
    </rPh>
    <rPh sb="106" eb="108">
      <t>カイゼン</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</si>
</sst>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617-4A53-A878-123EBF930F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0.12</c:v>
                </c:pt>
              </c:numCache>
            </c:numRef>
          </c:val>
          <c:smooth val="0"/>
          <c:extLst>
            <c:ext xmlns:c16="http://schemas.microsoft.com/office/drawing/2014/chart" uri="{C3380CC4-5D6E-409C-BE32-E72D297353CC}">
              <c16:uniqueId val="{00000001-8617-4A53-A878-123EBF930F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0-4CDA-AD18-A98F121547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70.3</c:v>
                </c:pt>
                <c:pt idx="4">
                  <c:v>80.11</c:v>
                </c:pt>
              </c:numCache>
            </c:numRef>
          </c:val>
          <c:smooth val="0"/>
          <c:extLst>
            <c:ext xmlns:c16="http://schemas.microsoft.com/office/drawing/2014/chart" uri="{C3380CC4-5D6E-409C-BE32-E72D297353CC}">
              <c16:uniqueId val="{00000001-9670-4CDA-AD18-A98F121547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87.82</c:v>
                </c:pt>
                <c:pt idx="4">
                  <c:v>90.62</c:v>
                </c:pt>
              </c:numCache>
            </c:numRef>
          </c:val>
          <c:extLst>
            <c:ext xmlns:c16="http://schemas.microsoft.com/office/drawing/2014/chart" uri="{C3380CC4-5D6E-409C-BE32-E72D297353CC}">
              <c16:uniqueId val="{00000000-31D2-4DC1-BF1B-38803B5F04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95.95</c:v>
                </c:pt>
                <c:pt idx="4">
                  <c:v>95.96</c:v>
                </c:pt>
              </c:numCache>
            </c:numRef>
          </c:val>
          <c:smooth val="0"/>
          <c:extLst>
            <c:ext xmlns:c16="http://schemas.microsoft.com/office/drawing/2014/chart" uri="{C3380CC4-5D6E-409C-BE32-E72D297353CC}">
              <c16:uniqueId val="{00000001-31D2-4DC1-BF1B-38803B5F04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105.62</c:v>
                </c:pt>
                <c:pt idx="4">
                  <c:v>101.22</c:v>
                </c:pt>
              </c:numCache>
            </c:numRef>
          </c:val>
          <c:extLst>
            <c:ext xmlns:c16="http://schemas.microsoft.com/office/drawing/2014/chart" uri="{C3380CC4-5D6E-409C-BE32-E72D297353CC}">
              <c16:uniqueId val="{00000000-E0BC-4E83-AAA7-8FEAB4732C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107.34</c:v>
                </c:pt>
                <c:pt idx="4">
                  <c:v>107.87</c:v>
                </c:pt>
              </c:numCache>
            </c:numRef>
          </c:val>
          <c:smooth val="0"/>
          <c:extLst>
            <c:ext xmlns:c16="http://schemas.microsoft.com/office/drawing/2014/chart" uri="{C3380CC4-5D6E-409C-BE32-E72D297353CC}">
              <c16:uniqueId val="{00000001-E0BC-4E83-AAA7-8FEAB4732C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3.17</c:v>
                </c:pt>
                <c:pt idx="4">
                  <c:v>6.34</c:v>
                </c:pt>
              </c:numCache>
            </c:numRef>
          </c:val>
          <c:extLst>
            <c:ext xmlns:c16="http://schemas.microsoft.com/office/drawing/2014/chart" uri="{C3380CC4-5D6E-409C-BE32-E72D297353CC}">
              <c16:uniqueId val="{00000000-765D-4151-8181-DCD316B3D5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8.5500000000000007</c:v>
                </c:pt>
                <c:pt idx="4">
                  <c:v>20.23</c:v>
                </c:pt>
              </c:numCache>
            </c:numRef>
          </c:val>
          <c:smooth val="0"/>
          <c:extLst>
            <c:ext xmlns:c16="http://schemas.microsoft.com/office/drawing/2014/chart" uri="{C3380CC4-5D6E-409C-BE32-E72D297353CC}">
              <c16:uniqueId val="{00000001-765D-4151-8181-DCD316B3D5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552-4040-92B1-13F362B24D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2.41</c:v>
                </c:pt>
                <c:pt idx="4">
                  <c:v>1.63</c:v>
                </c:pt>
              </c:numCache>
            </c:numRef>
          </c:val>
          <c:smooth val="0"/>
          <c:extLst>
            <c:ext xmlns:c16="http://schemas.microsoft.com/office/drawing/2014/chart" uri="{C3380CC4-5D6E-409C-BE32-E72D297353CC}">
              <c16:uniqueId val="{00000001-E552-4040-92B1-13F362B24D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8D4-48C4-8825-3A4B1D264C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11.59</c:v>
                </c:pt>
              </c:numCache>
            </c:numRef>
          </c:val>
          <c:smooth val="0"/>
          <c:extLst>
            <c:ext xmlns:c16="http://schemas.microsoft.com/office/drawing/2014/chart" uri="{C3380CC4-5D6E-409C-BE32-E72D297353CC}">
              <c16:uniqueId val="{00000001-A8D4-48C4-8825-3A4B1D264C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62.49</c:v>
                </c:pt>
                <c:pt idx="4">
                  <c:v>58.81</c:v>
                </c:pt>
              </c:numCache>
            </c:numRef>
          </c:val>
          <c:extLst>
            <c:ext xmlns:c16="http://schemas.microsoft.com/office/drawing/2014/chart" uri="{C3380CC4-5D6E-409C-BE32-E72D297353CC}">
              <c16:uniqueId val="{00000000-3A21-43B8-BDBB-A569131E6C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35.200000000000003</c:v>
                </c:pt>
                <c:pt idx="4">
                  <c:v>37.200000000000003</c:v>
                </c:pt>
              </c:numCache>
            </c:numRef>
          </c:val>
          <c:smooth val="0"/>
          <c:extLst>
            <c:ext xmlns:c16="http://schemas.microsoft.com/office/drawing/2014/chart" uri="{C3380CC4-5D6E-409C-BE32-E72D297353CC}">
              <c16:uniqueId val="{00000001-3A21-43B8-BDBB-A569131E6C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1366.87</c:v>
                </c:pt>
                <c:pt idx="4">
                  <c:v>1306.42</c:v>
                </c:pt>
              </c:numCache>
            </c:numRef>
          </c:val>
          <c:extLst>
            <c:ext xmlns:c16="http://schemas.microsoft.com/office/drawing/2014/chart" uri="{C3380CC4-5D6E-409C-BE32-E72D297353CC}">
              <c16:uniqueId val="{00000000-C120-4079-BB4C-827BCD1787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813.96</c:v>
                </c:pt>
                <c:pt idx="4">
                  <c:v>843.72</c:v>
                </c:pt>
              </c:numCache>
            </c:numRef>
          </c:val>
          <c:smooth val="0"/>
          <c:extLst>
            <c:ext xmlns:c16="http://schemas.microsoft.com/office/drawing/2014/chart" uri="{C3380CC4-5D6E-409C-BE32-E72D297353CC}">
              <c16:uniqueId val="{00000001-C120-4079-BB4C-827BCD1787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87.4</c:v>
                </c:pt>
                <c:pt idx="4">
                  <c:v>65.44</c:v>
                </c:pt>
              </c:numCache>
            </c:numRef>
          </c:val>
          <c:extLst>
            <c:ext xmlns:c16="http://schemas.microsoft.com/office/drawing/2014/chart" uri="{C3380CC4-5D6E-409C-BE32-E72D297353CC}">
              <c16:uniqueId val="{00000000-2FDF-4F83-B4F9-705BC4D24C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92.08</c:v>
                </c:pt>
                <c:pt idx="4">
                  <c:v>94.81</c:v>
                </c:pt>
              </c:numCache>
            </c:numRef>
          </c:val>
          <c:smooth val="0"/>
          <c:extLst>
            <c:ext xmlns:c16="http://schemas.microsoft.com/office/drawing/2014/chart" uri="{C3380CC4-5D6E-409C-BE32-E72D297353CC}">
              <c16:uniqueId val="{00000001-2FDF-4F83-B4F9-705BC4D24C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89.49</c:v>
                </c:pt>
                <c:pt idx="4">
                  <c:v>118.31</c:v>
                </c:pt>
              </c:numCache>
            </c:numRef>
          </c:val>
          <c:extLst>
            <c:ext xmlns:c16="http://schemas.microsoft.com/office/drawing/2014/chart" uri="{C3380CC4-5D6E-409C-BE32-E72D297353CC}">
              <c16:uniqueId val="{00000000-655E-4CA8-B062-9ECB89F0F9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132.94999999999999</c:v>
                </c:pt>
                <c:pt idx="4">
                  <c:v>129.9</c:v>
                </c:pt>
              </c:numCache>
            </c:numRef>
          </c:val>
          <c:smooth val="0"/>
          <c:extLst>
            <c:ext xmlns:c16="http://schemas.microsoft.com/office/drawing/2014/chart" uri="{C3380CC4-5D6E-409C-BE32-E72D297353CC}">
              <c16:uniqueId val="{00000001-655E-4CA8-B062-9ECB89F0F9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豊見城市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65766</v>
      </c>
      <c r="AM8" s="51"/>
      <c r="AN8" s="51"/>
      <c r="AO8" s="51"/>
      <c r="AP8" s="51"/>
      <c r="AQ8" s="51"/>
      <c r="AR8" s="51"/>
      <c r="AS8" s="51"/>
      <c r="AT8" s="46">
        <f>データ!T6</f>
        <v>19.309999999999999</v>
      </c>
      <c r="AU8" s="46"/>
      <c r="AV8" s="46"/>
      <c r="AW8" s="46"/>
      <c r="AX8" s="46"/>
      <c r="AY8" s="46"/>
      <c r="AZ8" s="46"/>
      <c r="BA8" s="46"/>
      <c r="BB8" s="46">
        <f>データ!U6</f>
        <v>3405.8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72.14</v>
      </c>
      <c r="J10" s="46"/>
      <c r="K10" s="46"/>
      <c r="L10" s="46"/>
      <c r="M10" s="46"/>
      <c r="N10" s="46"/>
      <c r="O10" s="46"/>
      <c r="P10" s="46">
        <f>データ!P6</f>
        <v>70.959999999999994</v>
      </c>
      <c r="Q10" s="46"/>
      <c r="R10" s="46"/>
      <c r="S10" s="46"/>
      <c r="T10" s="46"/>
      <c r="U10" s="46"/>
      <c r="V10" s="46"/>
      <c r="W10" s="46">
        <f>データ!Q6</f>
        <v>100</v>
      </c>
      <c r="X10" s="46"/>
      <c r="Y10" s="46"/>
      <c r="Z10" s="46"/>
      <c r="AA10" s="46"/>
      <c r="AB10" s="46"/>
      <c r="AC10" s="46"/>
      <c r="AD10" s="51">
        <f>データ!R6</f>
        <v>1342</v>
      </c>
      <c r="AE10" s="51"/>
      <c r="AF10" s="51"/>
      <c r="AG10" s="51"/>
      <c r="AH10" s="51"/>
      <c r="AI10" s="51"/>
      <c r="AJ10" s="51"/>
      <c r="AK10" s="2"/>
      <c r="AL10" s="51">
        <f>データ!V6</f>
        <v>46582</v>
      </c>
      <c r="AM10" s="51"/>
      <c r="AN10" s="51"/>
      <c r="AO10" s="51"/>
      <c r="AP10" s="51"/>
      <c r="AQ10" s="51"/>
      <c r="AR10" s="51"/>
      <c r="AS10" s="51"/>
      <c r="AT10" s="46">
        <f>データ!W6</f>
        <v>5.64</v>
      </c>
      <c r="AU10" s="46"/>
      <c r="AV10" s="46"/>
      <c r="AW10" s="46"/>
      <c r="AX10" s="46"/>
      <c r="AY10" s="46"/>
      <c r="AZ10" s="46"/>
      <c r="BA10" s="46"/>
      <c r="BB10" s="46">
        <f>データ!X6</f>
        <v>8259.2199999999993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r74E+SOSxeDBQDzvYuUkjtuppoatRb6QdKPy+uQij/WtpaTZijnoXHKw4GhG67obOCDlbK4cjrGHTVpmElTnw==" saltValue="xbHvnYL7ULUhIca5dSdf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472123</v>
      </c>
      <c r="D6" s="33">
        <f t="shared" si="3"/>
        <v>46</v>
      </c>
      <c r="E6" s="33">
        <f t="shared" si="3"/>
        <v>17</v>
      </c>
      <c r="F6" s="33">
        <f t="shared" si="3"/>
        <v>1</v>
      </c>
      <c r="G6" s="33">
        <f t="shared" si="3"/>
        <v>0</v>
      </c>
      <c r="H6" s="33" t="str">
        <f t="shared" si="3"/>
        <v>沖縄県　豊見城市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72.14</v>
      </c>
      <c r="P6" s="34">
        <f t="shared" si="3"/>
        <v>70.959999999999994</v>
      </c>
      <c r="Q6" s="34">
        <f t="shared" si="3"/>
        <v>100</v>
      </c>
      <c r="R6" s="34">
        <f t="shared" si="3"/>
        <v>1342</v>
      </c>
      <c r="S6" s="34">
        <f t="shared" si="3"/>
        <v>65766</v>
      </c>
      <c r="T6" s="34">
        <f t="shared" si="3"/>
        <v>19.309999999999999</v>
      </c>
      <c r="U6" s="34">
        <f t="shared" si="3"/>
        <v>3405.8</v>
      </c>
      <c r="V6" s="34">
        <f t="shared" si="3"/>
        <v>46582</v>
      </c>
      <c r="W6" s="34">
        <f t="shared" si="3"/>
        <v>5.64</v>
      </c>
      <c r="X6" s="34">
        <f t="shared" si="3"/>
        <v>8259.2199999999993</v>
      </c>
      <c r="Y6" s="35" t="str">
        <f>IF(Y7="",NA(),Y7)</f>
        <v>-</v>
      </c>
      <c r="Z6" s="35" t="str">
        <f t="shared" ref="Z6:AH6" si="4">IF(Z7="",NA(),Z7)</f>
        <v>-</v>
      </c>
      <c r="AA6" s="35" t="str">
        <f t="shared" si="4"/>
        <v>-</v>
      </c>
      <c r="AB6" s="35">
        <f t="shared" si="4"/>
        <v>105.62</v>
      </c>
      <c r="AC6" s="35">
        <f t="shared" si="4"/>
        <v>101.22</v>
      </c>
      <c r="AD6" s="35" t="str">
        <f t="shared" si="4"/>
        <v>-</v>
      </c>
      <c r="AE6" s="35" t="str">
        <f t="shared" si="4"/>
        <v>-</v>
      </c>
      <c r="AF6" s="35" t="str">
        <f t="shared" si="4"/>
        <v>-</v>
      </c>
      <c r="AG6" s="35">
        <f t="shared" si="4"/>
        <v>107.34</v>
      </c>
      <c r="AH6" s="35">
        <f t="shared" si="4"/>
        <v>107.87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11.59</v>
      </c>
      <c r="AT6" s="34" t="str">
        <f>IF(AT7="","",IF(AT7="-","【-】","【"&amp;SUBSTITUTE(TEXT(AT7,"#,##0.00"),"-","△")&amp;"】"))</f>
        <v>【3.64】</v>
      </c>
      <c r="AU6" s="35" t="str">
        <f>IF(AU7="",NA(),AU7)</f>
        <v>-</v>
      </c>
      <c r="AV6" s="35" t="str">
        <f t="shared" ref="AV6:BD6" si="6">IF(AV7="",NA(),AV7)</f>
        <v>-</v>
      </c>
      <c r="AW6" s="35" t="str">
        <f t="shared" si="6"/>
        <v>-</v>
      </c>
      <c r="AX6" s="35">
        <f t="shared" si="6"/>
        <v>62.49</v>
      </c>
      <c r="AY6" s="35">
        <f t="shared" si="6"/>
        <v>58.81</v>
      </c>
      <c r="AZ6" s="35" t="str">
        <f t="shared" si="6"/>
        <v>-</v>
      </c>
      <c r="BA6" s="35" t="str">
        <f t="shared" si="6"/>
        <v>-</v>
      </c>
      <c r="BB6" s="35" t="str">
        <f t="shared" si="6"/>
        <v>-</v>
      </c>
      <c r="BC6" s="35">
        <f t="shared" si="6"/>
        <v>35.200000000000003</v>
      </c>
      <c r="BD6" s="35">
        <f t="shared" si="6"/>
        <v>37.200000000000003</v>
      </c>
      <c r="BE6" s="34" t="str">
        <f>IF(BE7="","",IF(BE7="-","【-】","【"&amp;SUBSTITUTE(TEXT(BE7,"#,##0.00"),"-","△")&amp;"】"))</f>
        <v>【67.52】</v>
      </c>
      <c r="BF6" s="35" t="str">
        <f>IF(BF7="",NA(),BF7)</f>
        <v>-</v>
      </c>
      <c r="BG6" s="35" t="str">
        <f t="shared" ref="BG6:BO6" si="7">IF(BG7="",NA(),BG7)</f>
        <v>-</v>
      </c>
      <c r="BH6" s="35" t="str">
        <f t="shared" si="7"/>
        <v>-</v>
      </c>
      <c r="BI6" s="35">
        <f t="shared" si="7"/>
        <v>1366.87</v>
      </c>
      <c r="BJ6" s="35">
        <f t="shared" si="7"/>
        <v>1306.42</v>
      </c>
      <c r="BK6" s="35" t="str">
        <f t="shared" si="7"/>
        <v>-</v>
      </c>
      <c r="BL6" s="35" t="str">
        <f t="shared" si="7"/>
        <v>-</v>
      </c>
      <c r="BM6" s="35" t="str">
        <f t="shared" si="7"/>
        <v>-</v>
      </c>
      <c r="BN6" s="35">
        <f t="shared" si="7"/>
        <v>813.96</v>
      </c>
      <c r="BO6" s="35">
        <f t="shared" si="7"/>
        <v>843.72</v>
      </c>
      <c r="BP6" s="34" t="str">
        <f>IF(BP7="","",IF(BP7="-","【-】","【"&amp;SUBSTITUTE(TEXT(BP7,"#,##0.00"),"-","△")&amp;"】"))</f>
        <v>【705.21】</v>
      </c>
      <c r="BQ6" s="35" t="str">
        <f>IF(BQ7="",NA(),BQ7)</f>
        <v>-</v>
      </c>
      <c r="BR6" s="35" t="str">
        <f t="shared" ref="BR6:BZ6" si="8">IF(BR7="",NA(),BR7)</f>
        <v>-</v>
      </c>
      <c r="BS6" s="35" t="str">
        <f t="shared" si="8"/>
        <v>-</v>
      </c>
      <c r="BT6" s="35">
        <f t="shared" si="8"/>
        <v>87.4</v>
      </c>
      <c r="BU6" s="35">
        <f t="shared" si="8"/>
        <v>65.44</v>
      </c>
      <c r="BV6" s="35" t="str">
        <f t="shared" si="8"/>
        <v>-</v>
      </c>
      <c r="BW6" s="35" t="str">
        <f t="shared" si="8"/>
        <v>-</v>
      </c>
      <c r="BX6" s="35" t="str">
        <f t="shared" si="8"/>
        <v>-</v>
      </c>
      <c r="BY6" s="35">
        <f t="shared" si="8"/>
        <v>92.08</v>
      </c>
      <c r="BZ6" s="35">
        <f t="shared" si="8"/>
        <v>94.81</v>
      </c>
      <c r="CA6" s="34" t="str">
        <f>IF(CA7="","",IF(CA7="-","【-】","【"&amp;SUBSTITUTE(TEXT(CA7,"#,##0.00"),"-","△")&amp;"】"))</f>
        <v>【98.96】</v>
      </c>
      <c r="CB6" s="35" t="str">
        <f>IF(CB7="",NA(),CB7)</f>
        <v>-</v>
      </c>
      <c r="CC6" s="35" t="str">
        <f t="shared" ref="CC6:CK6" si="9">IF(CC7="",NA(),CC7)</f>
        <v>-</v>
      </c>
      <c r="CD6" s="35" t="str">
        <f t="shared" si="9"/>
        <v>-</v>
      </c>
      <c r="CE6" s="35">
        <f t="shared" si="9"/>
        <v>89.49</v>
      </c>
      <c r="CF6" s="35">
        <f t="shared" si="9"/>
        <v>118.31</v>
      </c>
      <c r="CG6" s="35" t="str">
        <f t="shared" si="9"/>
        <v>-</v>
      </c>
      <c r="CH6" s="35" t="str">
        <f t="shared" si="9"/>
        <v>-</v>
      </c>
      <c r="CI6" s="35" t="str">
        <f t="shared" si="9"/>
        <v>-</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70.3</v>
      </c>
      <c r="CV6" s="35">
        <f t="shared" si="10"/>
        <v>80.11</v>
      </c>
      <c r="CW6" s="34" t="str">
        <f>IF(CW7="","",IF(CW7="-","【-】","【"&amp;SUBSTITUTE(TEXT(CW7,"#,##0.00"),"-","△")&amp;"】"))</f>
        <v>【59.57】</v>
      </c>
      <c r="CX6" s="35" t="str">
        <f>IF(CX7="",NA(),CX7)</f>
        <v>-</v>
      </c>
      <c r="CY6" s="35" t="str">
        <f t="shared" ref="CY6:DG6" si="11">IF(CY7="",NA(),CY7)</f>
        <v>-</v>
      </c>
      <c r="CZ6" s="35" t="str">
        <f t="shared" si="11"/>
        <v>-</v>
      </c>
      <c r="DA6" s="35">
        <f t="shared" si="11"/>
        <v>87.82</v>
      </c>
      <c r="DB6" s="35">
        <f t="shared" si="11"/>
        <v>90.62</v>
      </c>
      <c r="DC6" s="35" t="str">
        <f t="shared" si="11"/>
        <v>-</v>
      </c>
      <c r="DD6" s="35" t="str">
        <f t="shared" si="11"/>
        <v>-</v>
      </c>
      <c r="DE6" s="35" t="str">
        <f t="shared" si="11"/>
        <v>-</v>
      </c>
      <c r="DF6" s="35">
        <f t="shared" si="11"/>
        <v>95.95</v>
      </c>
      <c r="DG6" s="35">
        <f t="shared" si="11"/>
        <v>95.96</v>
      </c>
      <c r="DH6" s="34" t="str">
        <f>IF(DH7="","",IF(DH7="-","【-】","【"&amp;SUBSTITUTE(TEXT(DH7,"#,##0.00"),"-","△")&amp;"】"))</f>
        <v>【95.57】</v>
      </c>
      <c r="DI6" s="35" t="str">
        <f>IF(DI7="",NA(),DI7)</f>
        <v>-</v>
      </c>
      <c r="DJ6" s="35" t="str">
        <f t="shared" ref="DJ6:DR6" si="12">IF(DJ7="",NA(),DJ7)</f>
        <v>-</v>
      </c>
      <c r="DK6" s="35" t="str">
        <f t="shared" si="12"/>
        <v>-</v>
      </c>
      <c r="DL6" s="35">
        <f t="shared" si="12"/>
        <v>3.17</v>
      </c>
      <c r="DM6" s="35">
        <f t="shared" si="12"/>
        <v>6.34</v>
      </c>
      <c r="DN6" s="35" t="str">
        <f t="shared" si="12"/>
        <v>-</v>
      </c>
      <c r="DO6" s="35" t="str">
        <f t="shared" si="12"/>
        <v>-</v>
      </c>
      <c r="DP6" s="35" t="str">
        <f t="shared" si="12"/>
        <v>-</v>
      </c>
      <c r="DQ6" s="35">
        <f t="shared" si="12"/>
        <v>8.5500000000000007</v>
      </c>
      <c r="DR6" s="35">
        <f t="shared" si="12"/>
        <v>20.23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2.41</v>
      </c>
      <c r="EC6" s="35">
        <f t="shared" si="13"/>
        <v>1.63</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0.12</v>
      </c>
      <c r="EO6" s="34" t="str">
        <f>IF(EO7="","",IF(EO7="-","【-】","【"&amp;SUBSTITUTE(TEXT(EO7,"#,##0.00"),"-","△")&amp;"】"))</f>
        <v>【0.30】</v>
      </c>
    </row>
    <row r="7" spans="1:148" s="36" customFormat="1" x14ac:dyDescent="0.15">
      <c r="A7" s="28"/>
      <c r="B7" s="37">
        <v>2020</v>
      </c>
      <c r="C7" s="37">
        <v>472123</v>
      </c>
      <c r="D7" s="37">
        <v>46</v>
      </c>
      <c r="E7" s="37">
        <v>17</v>
      </c>
      <c r="F7" s="37">
        <v>1</v>
      </c>
      <c r="G7" s="37">
        <v>0</v>
      </c>
      <c r="H7" s="37" t="s">
        <v>96</v>
      </c>
      <c r="I7" s="37" t="s">
        <v>97</v>
      </c>
      <c r="J7" s="37" t="s">
        <v>98</v>
      </c>
      <c r="K7" s="37" t="s">
        <v>99</v>
      </c>
      <c r="L7" s="37" t="s">
        <v>100</v>
      </c>
      <c r="M7" s="37" t="s">
        <v>101</v>
      </c>
      <c r="N7" s="38" t="s">
        <v>102</v>
      </c>
      <c r="O7" s="38">
        <v>72.14</v>
      </c>
      <c r="P7" s="38">
        <v>70.959999999999994</v>
      </c>
      <c r="Q7" s="38">
        <v>100</v>
      </c>
      <c r="R7" s="38">
        <v>1342</v>
      </c>
      <c r="S7" s="38">
        <v>65766</v>
      </c>
      <c r="T7" s="38">
        <v>19.309999999999999</v>
      </c>
      <c r="U7" s="38">
        <v>3405.8</v>
      </c>
      <c r="V7" s="38">
        <v>46582</v>
      </c>
      <c r="W7" s="38">
        <v>5.64</v>
      </c>
      <c r="X7" s="38">
        <v>8259.2199999999993</v>
      </c>
      <c r="Y7" s="38" t="s">
        <v>102</v>
      </c>
      <c r="Z7" s="38" t="s">
        <v>102</v>
      </c>
      <c r="AA7" s="38" t="s">
        <v>102</v>
      </c>
      <c r="AB7" s="38">
        <v>105.62</v>
      </c>
      <c r="AC7" s="38">
        <v>101.22</v>
      </c>
      <c r="AD7" s="38" t="s">
        <v>102</v>
      </c>
      <c r="AE7" s="38" t="s">
        <v>102</v>
      </c>
      <c r="AF7" s="38" t="s">
        <v>102</v>
      </c>
      <c r="AG7" s="38">
        <v>107.34</v>
      </c>
      <c r="AH7" s="38">
        <v>107.87</v>
      </c>
      <c r="AI7" s="38">
        <v>106.67</v>
      </c>
      <c r="AJ7" s="38" t="s">
        <v>102</v>
      </c>
      <c r="AK7" s="38" t="s">
        <v>102</v>
      </c>
      <c r="AL7" s="38" t="s">
        <v>102</v>
      </c>
      <c r="AM7" s="38">
        <v>0</v>
      </c>
      <c r="AN7" s="38">
        <v>0</v>
      </c>
      <c r="AO7" s="38" t="s">
        <v>102</v>
      </c>
      <c r="AP7" s="38" t="s">
        <v>102</v>
      </c>
      <c r="AQ7" s="38" t="s">
        <v>102</v>
      </c>
      <c r="AR7" s="38">
        <v>0</v>
      </c>
      <c r="AS7" s="38">
        <v>11.59</v>
      </c>
      <c r="AT7" s="38">
        <v>3.64</v>
      </c>
      <c r="AU7" s="38" t="s">
        <v>102</v>
      </c>
      <c r="AV7" s="38" t="s">
        <v>102</v>
      </c>
      <c r="AW7" s="38" t="s">
        <v>102</v>
      </c>
      <c r="AX7" s="38">
        <v>62.49</v>
      </c>
      <c r="AY7" s="38">
        <v>58.81</v>
      </c>
      <c r="AZ7" s="38" t="s">
        <v>102</v>
      </c>
      <c r="BA7" s="38" t="s">
        <v>102</v>
      </c>
      <c r="BB7" s="38" t="s">
        <v>102</v>
      </c>
      <c r="BC7" s="38">
        <v>35.200000000000003</v>
      </c>
      <c r="BD7" s="38">
        <v>37.200000000000003</v>
      </c>
      <c r="BE7" s="38">
        <v>67.52</v>
      </c>
      <c r="BF7" s="38" t="s">
        <v>102</v>
      </c>
      <c r="BG7" s="38" t="s">
        <v>102</v>
      </c>
      <c r="BH7" s="38" t="s">
        <v>102</v>
      </c>
      <c r="BI7" s="38">
        <v>1366.87</v>
      </c>
      <c r="BJ7" s="38">
        <v>1306.42</v>
      </c>
      <c r="BK7" s="38" t="s">
        <v>102</v>
      </c>
      <c r="BL7" s="38" t="s">
        <v>102</v>
      </c>
      <c r="BM7" s="38" t="s">
        <v>102</v>
      </c>
      <c r="BN7" s="38">
        <v>813.96</v>
      </c>
      <c r="BO7" s="38">
        <v>843.72</v>
      </c>
      <c r="BP7" s="38">
        <v>705.21</v>
      </c>
      <c r="BQ7" s="38" t="s">
        <v>102</v>
      </c>
      <c r="BR7" s="38" t="s">
        <v>102</v>
      </c>
      <c r="BS7" s="38" t="s">
        <v>102</v>
      </c>
      <c r="BT7" s="38">
        <v>87.4</v>
      </c>
      <c r="BU7" s="38">
        <v>65.44</v>
      </c>
      <c r="BV7" s="38" t="s">
        <v>102</v>
      </c>
      <c r="BW7" s="38" t="s">
        <v>102</v>
      </c>
      <c r="BX7" s="38" t="s">
        <v>102</v>
      </c>
      <c r="BY7" s="38">
        <v>92.08</v>
      </c>
      <c r="BZ7" s="38">
        <v>94.81</v>
      </c>
      <c r="CA7" s="38">
        <v>98.96</v>
      </c>
      <c r="CB7" s="38" t="s">
        <v>102</v>
      </c>
      <c r="CC7" s="38" t="s">
        <v>102</v>
      </c>
      <c r="CD7" s="38" t="s">
        <v>102</v>
      </c>
      <c r="CE7" s="38">
        <v>89.49</v>
      </c>
      <c r="CF7" s="38">
        <v>118.31</v>
      </c>
      <c r="CG7" s="38" t="s">
        <v>102</v>
      </c>
      <c r="CH7" s="38" t="s">
        <v>102</v>
      </c>
      <c r="CI7" s="38" t="s">
        <v>102</v>
      </c>
      <c r="CJ7" s="38">
        <v>132.94999999999999</v>
      </c>
      <c r="CK7" s="38">
        <v>129.9</v>
      </c>
      <c r="CL7" s="38">
        <v>134.52000000000001</v>
      </c>
      <c r="CM7" s="38" t="s">
        <v>102</v>
      </c>
      <c r="CN7" s="38" t="s">
        <v>102</v>
      </c>
      <c r="CO7" s="38" t="s">
        <v>102</v>
      </c>
      <c r="CP7" s="38" t="s">
        <v>102</v>
      </c>
      <c r="CQ7" s="38" t="s">
        <v>102</v>
      </c>
      <c r="CR7" s="38" t="s">
        <v>102</v>
      </c>
      <c r="CS7" s="38" t="s">
        <v>102</v>
      </c>
      <c r="CT7" s="38" t="s">
        <v>102</v>
      </c>
      <c r="CU7" s="38">
        <v>70.3</v>
      </c>
      <c r="CV7" s="38">
        <v>80.11</v>
      </c>
      <c r="CW7" s="38">
        <v>59.57</v>
      </c>
      <c r="CX7" s="38" t="s">
        <v>102</v>
      </c>
      <c r="CY7" s="38" t="s">
        <v>102</v>
      </c>
      <c r="CZ7" s="38" t="s">
        <v>102</v>
      </c>
      <c r="DA7" s="38">
        <v>87.82</v>
      </c>
      <c r="DB7" s="38">
        <v>90.62</v>
      </c>
      <c r="DC7" s="38" t="s">
        <v>102</v>
      </c>
      <c r="DD7" s="38" t="s">
        <v>102</v>
      </c>
      <c r="DE7" s="38" t="s">
        <v>102</v>
      </c>
      <c r="DF7" s="38">
        <v>95.95</v>
      </c>
      <c r="DG7" s="38">
        <v>95.96</v>
      </c>
      <c r="DH7" s="38">
        <v>95.57</v>
      </c>
      <c r="DI7" s="38" t="s">
        <v>102</v>
      </c>
      <c r="DJ7" s="38" t="s">
        <v>102</v>
      </c>
      <c r="DK7" s="38" t="s">
        <v>102</v>
      </c>
      <c r="DL7" s="38">
        <v>3.17</v>
      </c>
      <c r="DM7" s="38">
        <v>6.34</v>
      </c>
      <c r="DN7" s="38" t="s">
        <v>102</v>
      </c>
      <c r="DO7" s="38" t="s">
        <v>102</v>
      </c>
      <c r="DP7" s="38" t="s">
        <v>102</v>
      </c>
      <c r="DQ7" s="38">
        <v>8.5500000000000007</v>
      </c>
      <c r="DR7" s="38">
        <v>20.23</v>
      </c>
      <c r="DS7" s="38">
        <v>36.520000000000003</v>
      </c>
      <c r="DT7" s="38" t="s">
        <v>102</v>
      </c>
      <c r="DU7" s="38" t="s">
        <v>102</v>
      </c>
      <c r="DV7" s="38" t="s">
        <v>102</v>
      </c>
      <c r="DW7" s="38">
        <v>0</v>
      </c>
      <c r="DX7" s="38">
        <v>0</v>
      </c>
      <c r="DY7" s="38" t="s">
        <v>102</v>
      </c>
      <c r="DZ7" s="38" t="s">
        <v>102</v>
      </c>
      <c r="EA7" s="38" t="s">
        <v>102</v>
      </c>
      <c r="EB7" s="38">
        <v>2.41</v>
      </c>
      <c r="EC7" s="38">
        <v>1.63</v>
      </c>
      <c r="ED7" s="38">
        <v>5.72</v>
      </c>
      <c r="EE7" s="38" t="s">
        <v>102</v>
      </c>
      <c r="EF7" s="38" t="s">
        <v>102</v>
      </c>
      <c r="EG7" s="38" t="s">
        <v>102</v>
      </c>
      <c r="EH7" s="38">
        <v>0</v>
      </c>
      <c r="EI7" s="38">
        <v>0</v>
      </c>
      <c r="EJ7" s="38" t="s">
        <v>102</v>
      </c>
      <c r="EK7" s="38" t="s">
        <v>102</v>
      </c>
      <c r="EL7" s="38" t="s">
        <v>102</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豊見城市LGアカウント0929</cp:lastModifiedBy>
  <cp:lastPrinted>2022-01-14T05:15:04Z</cp:lastPrinted>
  <dcterms:created xsi:type="dcterms:W3CDTF">2021-12-03T07:20:11Z</dcterms:created>
  <dcterms:modified xsi:type="dcterms:W3CDTF">2022-01-14T05:16:11Z</dcterms:modified>
  <cp:category/>
</cp:coreProperties>
</file>