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GESUI02\Desktop\解答先フォルダ\【経営比較分析表】2020_472077_46_1718\"/>
    </mc:Choice>
  </mc:AlternateContent>
  <xr:revisionPtr revIDLastSave="0" documentId="13_ncr:1_{D3C45886-69E7-41F7-B182-C106185CB092}" xr6:coauthVersionLast="43" xr6:coauthVersionMax="43" xr10:uidLastSave="{00000000-0000-0000-0000-000000000000}"/>
  <workbookProtection workbookAlgorithmName="SHA-512" workbookHashValue="0xumQ1HS4roEB26e7ZmKgW6/mHV+dboS4JCPSd7MzDlCfgKAF7BZNraVINkvn5uiXnabZbJz0SyvgRDq5lu4tw==" workbookSaltValue="JwueQOiMHZxUpZr/hDVb2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F85" i="4"/>
  <c r="AT10" i="4"/>
  <c r="AL10" i="4"/>
  <c r="AD10" i="4"/>
  <c r="B10" i="4"/>
  <c r="BB8" i="4"/>
  <c r="AL8" i="4"/>
  <c r="I8" i="4"/>
</calcChain>
</file>

<file path=xl/sharedStrings.xml><?xml version="1.0" encoding="utf-8"?>
<sst xmlns="http://schemas.openxmlformats.org/spreadsheetml/2006/main" count="297" uniqueCount="119">
  <si>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</si>
  <si>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</si>
  <si>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</si>
  <si>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</si>
  <si>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</si>
  <si>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</si>
  <si>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</si>
  <si>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</si>
  <si>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</si>
  <si>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</si>
  <si>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</si>
  <si>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</si>
  <si>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</si>
  <si>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</si>
  <si>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</si>
  <si>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</si>
  <si>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</si>
  <si>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</si>
  <si>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</si>
  <si>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</si>
  <si>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</si>
  <si>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</si>
  <si>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</si>
  <si>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</si>
  <si>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</si>
  <si>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</si>
  <si>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</si>
  <si>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</si>
  <si>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</si>
  <si>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</si>
  <si>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</si>
  <si>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</si>
  <si>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</si>
  <si>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</si>
  <si>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</si>
  <si>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</si>
  <si>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</si>
  <si>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</si>
  <si>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</si>
  <si>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</si>
  <si>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</si>
  <si>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</si>
  <si>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</si>
  <si>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</si>
  <si>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</si>
  <si>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</si>
  <si>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</si>
  <si>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</si>
  <si>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</si>
  <si>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</si>
  <si>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</si>
  <si>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</si>
  <si>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</si>
  <si>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</si>
  <si>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</si>
  <si>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</si>
  <si>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</si>
  <si>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</si>
  <si>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</si>
  <si>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</si>
  <si>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</si>
  <si>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</si>
  <si>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</si>
  <si>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</si>
  <si>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</si>
  <si>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</si>
  <si>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</si>
  <si>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</si>
  <si>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</si>
  <si>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</si>
  <si>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</si>
  <si>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</si>
  <si>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</si>
  <si>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</si>
  <si>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</si>
  <si>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</si>
  <si>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</si>
  <si>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</si>
  <si>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</si>
  <si>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</si>
  <si>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</si>
  <si>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</si>
  <si>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</si>
  <si>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</si>
  <si>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</si>
  <si>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</si>
  <si>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</si>
  <si>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</si>
  <si>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</si>
  <si>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</si>
  <si>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</si>
  <si>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</si>
  <si>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</si>
  <si>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</si>
  <si>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</si>
  <si>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</si>
  <si>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</si>
  <si>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</si>
  <si>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</si>
  <si>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</si>
  <si>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</si>
  <si>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</si>
  <si>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</si>
  <si>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</si>
  <si>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</si>
  <si>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</si>
  <si>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</si>
  <si>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</si>
  <si>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</si>
  <si>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</si>
  <si>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</si>
  <si>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</si>
  <si>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</si>
  <si>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</si>
  <si>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</si>
  <si>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</si>
  <si>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①比率改善は他会計補助金の増が要因であり、使用料収入で維持管理費等の経常費用を賄えていない状況であります。
③短期的な債務に対する支払い能力が低い状況ですが、流動負債に建設改良等に充てられた企業債が含まれており、将来、返済等の原資を料金収入により得ることが予定されています。
④決算統計分析錯誤によりR1数値からの皆増となる。類似団体と比較して供用開始時期が遅かったため、高比率で推移するものであります。
⑤回収率が100％を下回っており、これは、汚水処理に係る費用が使用料以外の収入で補われている事を表すものです。
⑥平均値より低い状況のため効率的な処理が実施されているが、更なる維持管理費等の削減に取り組む必要があります。
⑦平均値より低い状況のため、今後更に水洗化を進め、利用効率を高める事で有収水量の増加を図る必要があります。
⑧処理区内の水洗化率が、平均値より著しく低い状況です。水洗化向上のため受益者への広報・啓発が必要であります。</t>
    <rPh sb="267" eb="269">
      <t>ジョウキョウ</t>
    </rPh>
    <rPh sb="272" eb="275">
      <t>コウリツテキ</t>
    </rPh>
    <rPh sb="276" eb="278">
      <t>ショリ</t>
    </rPh>
    <rPh sb="279" eb="281">
      <t>ジッシ</t>
    </rPh>
    <rPh sb="288" eb="289">
      <t>サラ</t>
    </rPh>
    <rPh sb="296" eb="297">
      <t>トウ</t>
    </rPh>
    <phoneticPr fontId="4"/>
  </si>
  <si>
    <t>①平均値より低い状況で、これは法適化２年目のため減価償却が進んでいないことが原因であります。</t>
    <phoneticPr fontId="4"/>
  </si>
  <si>
    <t>本市の農業集落排水事業における、経営の健全性・効率性については、施設の効率性も悪く、水洗化率・経費回収率についても低い状況にあります。一連の指標から比較検討をすると、使用料負担水準が低く抑えられている事が推測されますので、使用料負担水準の検討、更なる水洗化の向上につとめる必要があります。令和２年度策定しました「経営戦略」に基づき下水道使用料負担水準の検討に取り組みます。</t>
    <rPh sb="59" eb="6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</si>
</sst>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4C-403B-8AE6-3D53FEDC16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84C-403B-8AE6-3D53FEDC16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29.93</c:v>
                </c:pt>
                <c:pt idx="4">
                  <c:v>32.65</c:v>
                </c:pt>
              </c:numCache>
            </c:numRef>
          </c:val>
          <c:extLst>
            <c:ext xmlns:c16="http://schemas.microsoft.com/office/drawing/2014/chart" uri="{C3380CC4-5D6E-409C-BE32-E72D297353CC}">
              <c16:uniqueId val="{00000000-2C2B-42B4-B77B-598A68C84C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42.33</c:v>
                </c:pt>
                <c:pt idx="4">
                  <c:v>41.66</c:v>
                </c:pt>
              </c:numCache>
            </c:numRef>
          </c:val>
          <c:smooth val="0"/>
          <c:extLst>
            <c:ext xmlns:c16="http://schemas.microsoft.com/office/drawing/2014/chart" uri="{C3380CC4-5D6E-409C-BE32-E72D297353CC}">
              <c16:uniqueId val="{00000001-2C2B-42B4-B77B-598A68C84C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41.03</c:v>
                </c:pt>
                <c:pt idx="4">
                  <c:v>43.94</c:v>
                </c:pt>
              </c:numCache>
            </c:numRef>
          </c:val>
          <c:extLst>
            <c:ext xmlns:c16="http://schemas.microsoft.com/office/drawing/2014/chart" uri="{C3380CC4-5D6E-409C-BE32-E72D297353CC}">
              <c16:uniqueId val="{00000000-3C54-489D-8BCA-412EEAB0DD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62.5</c:v>
                </c:pt>
                <c:pt idx="4">
                  <c:v>58.77</c:v>
                </c:pt>
              </c:numCache>
            </c:numRef>
          </c:val>
          <c:smooth val="0"/>
          <c:extLst>
            <c:ext xmlns:c16="http://schemas.microsoft.com/office/drawing/2014/chart" uri="{C3380CC4-5D6E-409C-BE32-E72D297353CC}">
              <c16:uniqueId val="{00000001-3C54-489D-8BCA-412EEAB0DD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97.6</c:v>
                </c:pt>
                <c:pt idx="4">
                  <c:v>107.92</c:v>
                </c:pt>
              </c:numCache>
            </c:numRef>
          </c:val>
          <c:extLst>
            <c:ext xmlns:c16="http://schemas.microsoft.com/office/drawing/2014/chart" uri="{C3380CC4-5D6E-409C-BE32-E72D297353CC}">
              <c16:uniqueId val="{00000000-6F61-49D0-A7B3-ACADCE921A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104.22</c:v>
                </c:pt>
                <c:pt idx="4">
                  <c:v>103.61</c:v>
                </c:pt>
              </c:numCache>
            </c:numRef>
          </c:val>
          <c:smooth val="0"/>
          <c:extLst>
            <c:ext xmlns:c16="http://schemas.microsoft.com/office/drawing/2014/chart" uri="{C3380CC4-5D6E-409C-BE32-E72D297353CC}">
              <c16:uniqueId val="{00000001-6F61-49D0-A7B3-ACADCE921A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4.75</c:v>
                </c:pt>
                <c:pt idx="4">
                  <c:v>9.5</c:v>
                </c:pt>
              </c:numCache>
            </c:numRef>
          </c:val>
          <c:extLst>
            <c:ext xmlns:c16="http://schemas.microsoft.com/office/drawing/2014/chart" uri="{C3380CC4-5D6E-409C-BE32-E72D297353CC}">
              <c16:uniqueId val="{00000000-D9BC-48BB-A0B1-A26853ADC4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12.06</c:v>
                </c:pt>
                <c:pt idx="4">
                  <c:v>11.47</c:v>
                </c:pt>
              </c:numCache>
            </c:numRef>
          </c:val>
          <c:smooth val="0"/>
          <c:extLst>
            <c:ext xmlns:c16="http://schemas.microsoft.com/office/drawing/2014/chart" uri="{C3380CC4-5D6E-409C-BE32-E72D297353CC}">
              <c16:uniqueId val="{00000001-D9BC-48BB-A0B1-A26853ADC4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6E-481A-A84D-65DC6CFF39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06E-481A-A84D-65DC6CFF39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3C-497E-9D99-482FD09D8A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23.66</c:v>
                </c:pt>
                <c:pt idx="4">
                  <c:v>21.51</c:v>
                </c:pt>
              </c:numCache>
            </c:numRef>
          </c:val>
          <c:smooth val="0"/>
          <c:extLst>
            <c:ext xmlns:c16="http://schemas.microsoft.com/office/drawing/2014/chart" uri="{C3380CC4-5D6E-409C-BE32-E72D297353CC}">
              <c16:uniqueId val="{00000001-D53C-497E-9D99-482FD09D8A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31.54</c:v>
                </c:pt>
                <c:pt idx="4">
                  <c:v>74.61</c:v>
                </c:pt>
              </c:numCache>
            </c:numRef>
          </c:val>
          <c:extLst>
            <c:ext xmlns:c16="http://schemas.microsoft.com/office/drawing/2014/chart" uri="{C3380CC4-5D6E-409C-BE32-E72D297353CC}">
              <c16:uniqueId val="{00000000-4330-4762-9453-2B9BA66FA7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103.43</c:v>
                </c:pt>
                <c:pt idx="4">
                  <c:v>103.7</c:v>
                </c:pt>
              </c:numCache>
            </c:numRef>
          </c:val>
          <c:smooth val="0"/>
          <c:extLst>
            <c:ext xmlns:c16="http://schemas.microsoft.com/office/drawing/2014/chart" uri="{C3380CC4-5D6E-409C-BE32-E72D297353CC}">
              <c16:uniqueId val="{00000001-4330-4762-9453-2B9BA66FA7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c:v>957.57</c:v>
                </c:pt>
              </c:numCache>
            </c:numRef>
          </c:val>
          <c:extLst>
            <c:ext xmlns:c16="http://schemas.microsoft.com/office/drawing/2014/chart" uri="{C3380CC4-5D6E-409C-BE32-E72D297353CC}">
              <c16:uniqueId val="{00000000-17DD-4D8C-B818-07E19BAC52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673.08</c:v>
                </c:pt>
                <c:pt idx="4">
                  <c:v>746.98</c:v>
                </c:pt>
              </c:numCache>
            </c:numRef>
          </c:val>
          <c:smooth val="0"/>
          <c:extLst>
            <c:ext xmlns:c16="http://schemas.microsoft.com/office/drawing/2014/chart" uri="{C3380CC4-5D6E-409C-BE32-E72D297353CC}">
              <c16:uniqueId val="{00000001-17DD-4D8C-B818-07E19BAC52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34.89</c:v>
                </c:pt>
                <c:pt idx="4">
                  <c:v>33.03</c:v>
                </c:pt>
              </c:numCache>
            </c:numRef>
          </c:val>
          <c:extLst>
            <c:ext xmlns:c16="http://schemas.microsoft.com/office/drawing/2014/chart" uri="{C3380CC4-5D6E-409C-BE32-E72D297353CC}">
              <c16:uniqueId val="{00000000-CE58-48F1-BC6D-F3900BDEFC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42.44</c:v>
                </c:pt>
                <c:pt idx="4">
                  <c:v>40.49</c:v>
                </c:pt>
              </c:numCache>
            </c:numRef>
          </c:val>
          <c:smooth val="0"/>
          <c:extLst>
            <c:ext xmlns:c16="http://schemas.microsoft.com/office/drawing/2014/chart" uri="{C3380CC4-5D6E-409C-BE32-E72D297353CC}">
              <c16:uniqueId val="{00000001-CE58-48F1-BC6D-F3900BDEFC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240.3</c:v>
                </c:pt>
                <c:pt idx="4">
                  <c:v>247.98</c:v>
                </c:pt>
              </c:numCache>
            </c:numRef>
          </c:val>
          <c:extLst>
            <c:ext xmlns:c16="http://schemas.microsoft.com/office/drawing/2014/chart" uri="{C3380CC4-5D6E-409C-BE32-E72D297353CC}">
              <c16:uniqueId val="{00000000-A648-4E5D-816A-4CC81F7111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284.54000000000002</c:v>
                </c:pt>
                <c:pt idx="4">
                  <c:v>274.54000000000002</c:v>
                </c:pt>
              </c:numCache>
            </c:numRef>
          </c:val>
          <c:smooth val="0"/>
          <c:extLst>
            <c:ext xmlns:c16="http://schemas.microsoft.com/office/drawing/2014/chart" uri="{C3380CC4-5D6E-409C-BE32-E72D297353CC}">
              <c16:uniqueId val="{00000001-A648-4E5D-816A-4CC81F7111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石垣市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49848</v>
      </c>
      <c r="AM8" s="51"/>
      <c r="AN8" s="51"/>
      <c r="AO8" s="51"/>
      <c r="AP8" s="51"/>
      <c r="AQ8" s="51"/>
      <c r="AR8" s="51"/>
      <c r="AS8" s="51"/>
      <c r="AT8" s="46">
        <f>データ!T6</f>
        <v>229.15</v>
      </c>
      <c r="AU8" s="46"/>
      <c r="AV8" s="46"/>
      <c r="AW8" s="46"/>
      <c r="AX8" s="46"/>
      <c r="AY8" s="46"/>
      <c r="AZ8" s="46"/>
      <c r="BA8" s="46"/>
      <c r="BB8" s="46">
        <f>データ!U6</f>
        <v>217.53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93.71</v>
      </c>
      <c r="J10" s="46"/>
      <c r="K10" s="46"/>
      <c r="L10" s="46"/>
      <c r="M10" s="46"/>
      <c r="N10" s="46"/>
      <c r="O10" s="46"/>
      <c r="P10" s="46">
        <f>データ!P6</f>
        <v>15.35</v>
      </c>
      <c r="Q10" s="46"/>
      <c r="R10" s="46"/>
      <c r="S10" s="46"/>
      <c r="T10" s="46"/>
      <c r="U10" s="46"/>
      <c r="V10" s="46"/>
      <c r="W10" s="46">
        <f>データ!Q6</f>
        <v>98.8</v>
      </c>
      <c r="X10" s="46"/>
      <c r="Y10" s="46"/>
      <c r="Z10" s="46"/>
      <c r="AA10" s="46"/>
      <c r="AB10" s="46"/>
      <c r="AC10" s="46"/>
      <c r="AD10" s="51">
        <f>データ!R6</f>
        <v>1430</v>
      </c>
      <c r="AE10" s="51"/>
      <c r="AF10" s="51"/>
      <c r="AG10" s="51"/>
      <c r="AH10" s="51"/>
      <c r="AI10" s="51"/>
      <c r="AJ10" s="51"/>
      <c r="AK10" s="2"/>
      <c r="AL10" s="51">
        <f>データ!V6</f>
        <v>7514</v>
      </c>
      <c r="AM10" s="51"/>
      <c r="AN10" s="51"/>
      <c r="AO10" s="51"/>
      <c r="AP10" s="51"/>
      <c r="AQ10" s="51"/>
      <c r="AR10" s="51"/>
      <c r="AS10" s="51"/>
      <c r="AT10" s="46">
        <f>データ!W6</f>
        <v>2.95</v>
      </c>
      <c r="AU10" s="46"/>
      <c r="AV10" s="46"/>
      <c r="AW10" s="46"/>
      <c r="AX10" s="46"/>
      <c r="AY10" s="46"/>
      <c r="AZ10" s="46"/>
      <c r="BA10" s="46"/>
      <c r="BB10" s="46">
        <f>データ!X6</f>
        <v>2547.12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8CbskFsMqRlcGGdnH6CJB2c0pN6wVbT7NbP2LLRU8rUVsC26mvdaS4lDp7Ee/9zKv7HXRPhZ13FSkPUMhMrTPw==" saltValue="zLu3N0uaukXud4Q65GWH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472077</v>
      </c>
      <c r="D6" s="33">
        <f t="shared" si="3"/>
        <v>46</v>
      </c>
      <c r="E6" s="33">
        <f t="shared" si="3"/>
        <v>17</v>
      </c>
      <c r="F6" s="33">
        <f t="shared" si="3"/>
        <v>5</v>
      </c>
      <c r="G6" s="33">
        <f t="shared" si="3"/>
        <v>0</v>
      </c>
      <c r="H6" s="33" t="str">
        <f t="shared" si="3"/>
        <v>沖縄県　石垣市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93.71</v>
      </c>
      <c r="P6" s="34">
        <f t="shared" si="3"/>
        <v>15.35</v>
      </c>
      <c r="Q6" s="34">
        <f t="shared" si="3"/>
        <v>98.8</v>
      </c>
      <c r="R6" s="34">
        <f t="shared" si="3"/>
        <v>1430</v>
      </c>
      <c r="S6" s="34">
        <f t="shared" si="3"/>
        <v>49848</v>
      </c>
      <c r="T6" s="34">
        <f t="shared" si="3"/>
        <v>229.15</v>
      </c>
      <c r="U6" s="34">
        <f t="shared" si="3"/>
        <v>217.53</v>
      </c>
      <c r="V6" s="34">
        <f t="shared" si="3"/>
        <v>7514</v>
      </c>
      <c r="W6" s="34">
        <f t="shared" si="3"/>
        <v>2.95</v>
      </c>
      <c r="X6" s="34">
        <f t="shared" si="3"/>
        <v>2547.12</v>
      </c>
      <c r="Y6" s="35" t="str">
        <f>IF(Y7="",NA(),Y7)</f>
        <v>-</v>
      </c>
      <c r="Z6" s="35" t="str">
        <f t="shared" ref="Z6:AH6" si="4">IF(Z7="",NA(),Z7)</f>
        <v>-</v>
      </c>
      <c r="AA6" s="35" t="str">
        <f t="shared" si="4"/>
        <v>-</v>
      </c>
      <c r="AB6" s="35">
        <f t="shared" si="4"/>
        <v>97.6</v>
      </c>
      <c r="AC6" s="35">
        <f t="shared" si="4"/>
        <v>107.92</v>
      </c>
      <c r="AD6" s="35" t="str">
        <f t="shared" si="4"/>
        <v>-</v>
      </c>
      <c r="AE6" s="35" t="str">
        <f t="shared" si="4"/>
        <v>-</v>
      </c>
      <c r="AF6" s="35" t="str">
        <f t="shared" si="4"/>
        <v>-</v>
      </c>
      <c r="AG6" s="35">
        <f t="shared" si="4"/>
        <v>104.22</v>
      </c>
      <c r="AH6" s="35">
        <f t="shared" si="4"/>
        <v>103.61</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23.66</v>
      </c>
      <c r="AS6" s="35">
        <f t="shared" si="5"/>
        <v>21.51</v>
      </c>
      <c r="AT6" s="34" t="str">
        <f>IF(AT7="","",IF(AT7="-","【-】","【"&amp;SUBSTITUTE(TEXT(AT7,"#,##0.00"),"-","△")&amp;"】"))</f>
        <v>【121.19】</v>
      </c>
      <c r="AU6" s="35" t="str">
        <f>IF(AU7="",NA(),AU7)</f>
        <v>-</v>
      </c>
      <c r="AV6" s="35" t="str">
        <f t="shared" ref="AV6:BD6" si="6">IF(AV7="",NA(),AV7)</f>
        <v>-</v>
      </c>
      <c r="AW6" s="35" t="str">
        <f t="shared" si="6"/>
        <v>-</v>
      </c>
      <c r="AX6" s="35">
        <f t="shared" si="6"/>
        <v>31.54</v>
      </c>
      <c r="AY6" s="35">
        <f t="shared" si="6"/>
        <v>74.61</v>
      </c>
      <c r="AZ6" s="35" t="str">
        <f t="shared" si="6"/>
        <v>-</v>
      </c>
      <c r="BA6" s="35" t="str">
        <f t="shared" si="6"/>
        <v>-</v>
      </c>
      <c r="BB6" s="35" t="str">
        <f t="shared" si="6"/>
        <v>-</v>
      </c>
      <c r="BC6" s="35">
        <f t="shared" si="6"/>
        <v>103.43</v>
      </c>
      <c r="BD6" s="35">
        <f t="shared" si="6"/>
        <v>103.7</v>
      </c>
      <c r="BE6" s="34" t="str">
        <f>IF(BE7="","",IF(BE7="-","【-】","【"&amp;SUBSTITUTE(TEXT(BE7,"#,##0.00"),"-","△")&amp;"】"))</f>
        <v>【32.80】</v>
      </c>
      <c r="BF6" s="35" t="str">
        <f>IF(BF7="",NA(),BF7)</f>
        <v>-</v>
      </c>
      <c r="BG6" s="35" t="str">
        <f t="shared" ref="BG6:BO6" si="7">IF(BG7="",NA(),BG7)</f>
        <v>-</v>
      </c>
      <c r="BH6" s="35" t="str">
        <f t="shared" si="7"/>
        <v>-</v>
      </c>
      <c r="BI6" s="34">
        <f t="shared" si="7"/>
        <v>0</v>
      </c>
      <c r="BJ6" s="35">
        <f t="shared" si="7"/>
        <v>957.57</v>
      </c>
      <c r="BK6" s="35" t="str">
        <f t="shared" si="7"/>
        <v>-</v>
      </c>
      <c r="BL6" s="35" t="str">
        <f t="shared" si="7"/>
        <v>-</v>
      </c>
      <c r="BM6" s="35" t="str">
        <f t="shared" si="7"/>
        <v>-</v>
      </c>
      <c r="BN6" s="35">
        <f t="shared" si="7"/>
        <v>673.08</v>
      </c>
      <c r="BO6" s="35">
        <f t="shared" si="7"/>
        <v>746.98</v>
      </c>
      <c r="BP6" s="34" t="str">
        <f>IF(BP7="","",IF(BP7="-","【-】","【"&amp;SUBSTITUTE(TEXT(BP7,"#,##0.00"),"-","△")&amp;"】"))</f>
        <v>【832.52】</v>
      </c>
      <c r="BQ6" s="35" t="str">
        <f>IF(BQ7="",NA(),BQ7)</f>
        <v>-</v>
      </c>
      <c r="BR6" s="35" t="str">
        <f t="shared" ref="BR6:BZ6" si="8">IF(BR7="",NA(),BR7)</f>
        <v>-</v>
      </c>
      <c r="BS6" s="35" t="str">
        <f t="shared" si="8"/>
        <v>-</v>
      </c>
      <c r="BT6" s="35">
        <f t="shared" si="8"/>
        <v>34.89</v>
      </c>
      <c r="BU6" s="35">
        <f t="shared" si="8"/>
        <v>33.03</v>
      </c>
      <c r="BV6" s="35" t="str">
        <f t="shared" si="8"/>
        <v>-</v>
      </c>
      <c r="BW6" s="35" t="str">
        <f t="shared" si="8"/>
        <v>-</v>
      </c>
      <c r="BX6" s="35" t="str">
        <f t="shared" si="8"/>
        <v>-</v>
      </c>
      <c r="BY6" s="35">
        <f t="shared" si="8"/>
        <v>42.44</v>
      </c>
      <c r="BZ6" s="35">
        <f t="shared" si="8"/>
        <v>40.49</v>
      </c>
      <c r="CA6" s="34" t="str">
        <f>IF(CA7="","",IF(CA7="-","【-】","【"&amp;SUBSTITUTE(TEXT(CA7,"#,##0.00"),"-","△")&amp;"】"))</f>
        <v>【60.94】</v>
      </c>
      <c r="CB6" s="35" t="str">
        <f>IF(CB7="",NA(),CB7)</f>
        <v>-</v>
      </c>
      <c r="CC6" s="35" t="str">
        <f t="shared" ref="CC6:CK6" si="9">IF(CC7="",NA(),CC7)</f>
        <v>-</v>
      </c>
      <c r="CD6" s="35" t="str">
        <f t="shared" si="9"/>
        <v>-</v>
      </c>
      <c r="CE6" s="35">
        <f t="shared" si="9"/>
        <v>240.3</v>
      </c>
      <c r="CF6" s="35">
        <f t="shared" si="9"/>
        <v>247.98</v>
      </c>
      <c r="CG6" s="35" t="str">
        <f t="shared" si="9"/>
        <v>-</v>
      </c>
      <c r="CH6" s="35" t="str">
        <f t="shared" si="9"/>
        <v>-</v>
      </c>
      <c r="CI6" s="35" t="str">
        <f t="shared" si="9"/>
        <v>-</v>
      </c>
      <c r="CJ6" s="35">
        <f t="shared" si="9"/>
        <v>284.54000000000002</v>
      </c>
      <c r="CK6" s="35">
        <f t="shared" si="9"/>
        <v>274.54000000000002</v>
      </c>
      <c r="CL6" s="34" t="str">
        <f>IF(CL7="","",IF(CL7="-","【-】","【"&amp;SUBSTITUTE(TEXT(CL7,"#,##0.00"),"-","△")&amp;"】"))</f>
        <v>【253.04】</v>
      </c>
      <c r="CM6" s="35" t="str">
        <f>IF(CM7="",NA(),CM7)</f>
        <v>-</v>
      </c>
      <c r="CN6" s="35" t="str">
        <f t="shared" ref="CN6:CV6" si="10">IF(CN7="",NA(),CN7)</f>
        <v>-</v>
      </c>
      <c r="CO6" s="35" t="str">
        <f t="shared" si="10"/>
        <v>-</v>
      </c>
      <c r="CP6" s="35">
        <f t="shared" si="10"/>
        <v>29.93</v>
      </c>
      <c r="CQ6" s="35">
        <f t="shared" si="10"/>
        <v>32.65</v>
      </c>
      <c r="CR6" s="35" t="str">
        <f t="shared" si="10"/>
        <v>-</v>
      </c>
      <c r="CS6" s="35" t="str">
        <f t="shared" si="10"/>
        <v>-</v>
      </c>
      <c r="CT6" s="35" t="str">
        <f t="shared" si="10"/>
        <v>-</v>
      </c>
      <c r="CU6" s="35">
        <f t="shared" si="10"/>
        <v>42.33</v>
      </c>
      <c r="CV6" s="35">
        <f t="shared" si="10"/>
        <v>41.66</v>
      </c>
      <c r="CW6" s="34" t="str">
        <f>IF(CW7="","",IF(CW7="-","【-】","【"&amp;SUBSTITUTE(TEXT(CW7,"#,##0.00"),"-","△")&amp;"】"))</f>
        <v>【54.84】</v>
      </c>
      <c r="CX6" s="35" t="str">
        <f>IF(CX7="",NA(),CX7)</f>
        <v>-</v>
      </c>
      <c r="CY6" s="35" t="str">
        <f t="shared" ref="CY6:DG6" si="11">IF(CY7="",NA(),CY7)</f>
        <v>-</v>
      </c>
      <c r="CZ6" s="35" t="str">
        <f t="shared" si="11"/>
        <v>-</v>
      </c>
      <c r="DA6" s="35">
        <f t="shared" si="11"/>
        <v>41.03</v>
      </c>
      <c r="DB6" s="35">
        <f t="shared" si="11"/>
        <v>43.94</v>
      </c>
      <c r="DC6" s="35" t="str">
        <f t="shared" si="11"/>
        <v>-</v>
      </c>
      <c r="DD6" s="35" t="str">
        <f t="shared" si="11"/>
        <v>-</v>
      </c>
      <c r="DE6" s="35" t="str">
        <f t="shared" si="11"/>
        <v>-</v>
      </c>
      <c r="DF6" s="35">
        <f t="shared" si="11"/>
        <v>62.5</v>
      </c>
      <c r="DG6" s="35">
        <f t="shared" si="11"/>
        <v>58.77</v>
      </c>
      <c r="DH6" s="34" t="str">
        <f>IF(DH7="","",IF(DH7="-","【-】","【"&amp;SUBSTITUTE(TEXT(DH7,"#,##0.00"),"-","△")&amp;"】"))</f>
        <v>【86.60】</v>
      </c>
      <c r="DI6" s="35" t="str">
        <f>IF(DI7="",NA(),DI7)</f>
        <v>-</v>
      </c>
      <c r="DJ6" s="35" t="str">
        <f t="shared" ref="DJ6:DR6" si="12">IF(DJ7="",NA(),DJ7)</f>
        <v>-</v>
      </c>
      <c r="DK6" s="35" t="str">
        <f t="shared" si="12"/>
        <v>-</v>
      </c>
      <c r="DL6" s="35">
        <f t="shared" si="12"/>
        <v>4.75</v>
      </c>
      <c r="DM6" s="35">
        <f t="shared" si="12"/>
        <v>9.5</v>
      </c>
      <c r="DN6" s="35" t="str">
        <f t="shared" si="12"/>
        <v>-</v>
      </c>
      <c r="DO6" s="35" t="str">
        <f t="shared" si="12"/>
        <v>-</v>
      </c>
      <c r="DP6" s="35" t="str">
        <f t="shared" si="12"/>
        <v>-</v>
      </c>
      <c r="DQ6" s="35">
        <f t="shared" si="12"/>
        <v>12.06</v>
      </c>
      <c r="DR6" s="35">
        <f t="shared" si="12"/>
        <v>11.47</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【0.16】</v>
      </c>
    </row>
    <row r="7" spans="1:148" s="36" customFormat="1" x14ac:dyDescent="0.15">
      <c r="A7" s="28"/>
      <c r="B7" s="37">
        <v>2020</v>
      </c>
      <c r="C7" s="37">
        <v>472077</v>
      </c>
      <c r="D7" s="37">
        <v>46</v>
      </c>
      <c r="E7" s="37">
        <v>17</v>
      </c>
      <c r="F7" s="37">
        <v>5</v>
      </c>
      <c r="G7" s="37">
        <v>0</v>
      </c>
      <c r="H7" s="37" t="s">
        <v>96</v>
      </c>
      <c r="I7" s="37" t="s">
        <v>97</v>
      </c>
      <c r="J7" s="37" t="s">
        <v>98</v>
      </c>
      <c r="K7" s="37" t="s">
        <v>99</v>
      </c>
      <c r="L7" s="37" t="s">
        <v>100</v>
      </c>
      <c r="M7" s="37" t="s">
        <v>101</v>
      </c>
      <c r="N7" s="38" t="s">
        <v>102</v>
      </c>
      <c r="O7" s="38">
        <v>93.71</v>
      </c>
      <c r="P7" s="38">
        <v>15.35</v>
      </c>
      <c r="Q7" s="38">
        <v>98.8</v>
      </c>
      <c r="R7" s="38">
        <v>1430</v>
      </c>
      <c r="S7" s="38">
        <v>49848</v>
      </c>
      <c r="T7" s="38">
        <v>229.15</v>
      </c>
      <c r="U7" s="38">
        <v>217.53</v>
      </c>
      <c r="V7" s="38">
        <v>7514</v>
      </c>
      <c r="W7" s="38">
        <v>2.95</v>
      </c>
      <c r="X7" s="38">
        <v>2547.12</v>
      </c>
      <c r="Y7" s="38" t="s">
        <v>102</v>
      </c>
      <c r="Z7" s="38" t="s">
        <v>102</v>
      </c>
      <c r="AA7" s="38" t="s">
        <v>102</v>
      </c>
      <c r="AB7" s="38">
        <v>97.6</v>
      </c>
      <c r="AC7" s="38">
        <v>107.92</v>
      </c>
      <c r="AD7" s="38" t="s">
        <v>102</v>
      </c>
      <c r="AE7" s="38" t="s">
        <v>102</v>
      </c>
      <c r="AF7" s="38" t="s">
        <v>102</v>
      </c>
      <c r="AG7" s="38">
        <v>104.22</v>
      </c>
      <c r="AH7" s="38">
        <v>103.61</v>
      </c>
      <c r="AI7" s="38">
        <v>104.99</v>
      </c>
      <c r="AJ7" s="38" t="s">
        <v>102</v>
      </c>
      <c r="AK7" s="38" t="s">
        <v>102</v>
      </c>
      <c r="AL7" s="38" t="s">
        <v>102</v>
      </c>
      <c r="AM7" s="38">
        <v>0</v>
      </c>
      <c r="AN7" s="38">
        <v>0</v>
      </c>
      <c r="AO7" s="38" t="s">
        <v>102</v>
      </c>
      <c r="AP7" s="38" t="s">
        <v>102</v>
      </c>
      <c r="AQ7" s="38" t="s">
        <v>102</v>
      </c>
      <c r="AR7" s="38">
        <v>23.66</v>
      </c>
      <c r="AS7" s="38">
        <v>21.51</v>
      </c>
      <c r="AT7" s="38">
        <v>121.19</v>
      </c>
      <c r="AU7" s="38" t="s">
        <v>102</v>
      </c>
      <c r="AV7" s="38" t="s">
        <v>102</v>
      </c>
      <c r="AW7" s="38" t="s">
        <v>102</v>
      </c>
      <c r="AX7" s="38">
        <v>31.54</v>
      </c>
      <c r="AY7" s="38">
        <v>74.61</v>
      </c>
      <c r="AZ7" s="38" t="s">
        <v>102</v>
      </c>
      <c r="BA7" s="38" t="s">
        <v>102</v>
      </c>
      <c r="BB7" s="38" t="s">
        <v>102</v>
      </c>
      <c r="BC7" s="38">
        <v>103.43</v>
      </c>
      <c r="BD7" s="38">
        <v>103.7</v>
      </c>
      <c r="BE7" s="38">
        <v>32.799999999999997</v>
      </c>
      <c r="BF7" s="38" t="s">
        <v>102</v>
      </c>
      <c r="BG7" s="38" t="s">
        <v>102</v>
      </c>
      <c r="BH7" s="38" t="s">
        <v>102</v>
      </c>
      <c r="BI7" s="38">
        <v>0</v>
      </c>
      <c r="BJ7" s="38">
        <v>957.57</v>
      </c>
      <c r="BK7" s="38" t="s">
        <v>102</v>
      </c>
      <c r="BL7" s="38" t="s">
        <v>102</v>
      </c>
      <c r="BM7" s="38" t="s">
        <v>102</v>
      </c>
      <c r="BN7" s="38">
        <v>673.08</v>
      </c>
      <c r="BO7" s="38">
        <v>746.98</v>
      </c>
      <c r="BP7" s="38">
        <v>832.52</v>
      </c>
      <c r="BQ7" s="38" t="s">
        <v>102</v>
      </c>
      <c r="BR7" s="38" t="s">
        <v>102</v>
      </c>
      <c r="BS7" s="38" t="s">
        <v>102</v>
      </c>
      <c r="BT7" s="38">
        <v>34.89</v>
      </c>
      <c r="BU7" s="38">
        <v>33.03</v>
      </c>
      <c r="BV7" s="38" t="s">
        <v>102</v>
      </c>
      <c r="BW7" s="38" t="s">
        <v>102</v>
      </c>
      <c r="BX7" s="38" t="s">
        <v>102</v>
      </c>
      <c r="BY7" s="38">
        <v>42.44</v>
      </c>
      <c r="BZ7" s="38">
        <v>40.49</v>
      </c>
      <c r="CA7" s="38">
        <v>60.94</v>
      </c>
      <c r="CB7" s="38" t="s">
        <v>102</v>
      </c>
      <c r="CC7" s="38" t="s">
        <v>102</v>
      </c>
      <c r="CD7" s="38" t="s">
        <v>102</v>
      </c>
      <c r="CE7" s="38">
        <v>240.3</v>
      </c>
      <c r="CF7" s="38">
        <v>247.98</v>
      </c>
      <c r="CG7" s="38" t="s">
        <v>102</v>
      </c>
      <c r="CH7" s="38" t="s">
        <v>102</v>
      </c>
      <c r="CI7" s="38" t="s">
        <v>102</v>
      </c>
      <c r="CJ7" s="38">
        <v>284.54000000000002</v>
      </c>
      <c r="CK7" s="38">
        <v>274.54000000000002</v>
      </c>
      <c r="CL7" s="38">
        <v>253.04</v>
      </c>
      <c r="CM7" s="38" t="s">
        <v>102</v>
      </c>
      <c r="CN7" s="38" t="s">
        <v>102</v>
      </c>
      <c r="CO7" s="38" t="s">
        <v>102</v>
      </c>
      <c r="CP7" s="38">
        <v>29.93</v>
      </c>
      <c r="CQ7" s="38">
        <v>32.65</v>
      </c>
      <c r="CR7" s="38" t="s">
        <v>102</v>
      </c>
      <c r="CS7" s="38" t="s">
        <v>102</v>
      </c>
      <c r="CT7" s="38" t="s">
        <v>102</v>
      </c>
      <c r="CU7" s="38">
        <v>42.33</v>
      </c>
      <c r="CV7" s="38">
        <v>41.66</v>
      </c>
      <c r="CW7" s="38">
        <v>54.84</v>
      </c>
      <c r="CX7" s="38" t="s">
        <v>102</v>
      </c>
      <c r="CY7" s="38" t="s">
        <v>102</v>
      </c>
      <c r="CZ7" s="38" t="s">
        <v>102</v>
      </c>
      <c r="DA7" s="38">
        <v>41.03</v>
      </c>
      <c r="DB7" s="38">
        <v>43.94</v>
      </c>
      <c r="DC7" s="38" t="s">
        <v>102</v>
      </c>
      <c r="DD7" s="38" t="s">
        <v>102</v>
      </c>
      <c r="DE7" s="38" t="s">
        <v>102</v>
      </c>
      <c r="DF7" s="38">
        <v>62.5</v>
      </c>
      <c r="DG7" s="38">
        <v>58.77</v>
      </c>
      <c r="DH7" s="38">
        <v>86.6</v>
      </c>
      <c r="DI7" s="38" t="s">
        <v>102</v>
      </c>
      <c r="DJ7" s="38" t="s">
        <v>102</v>
      </c>
      <c r="DK7" s="38" t="s">
        <v>102</v>
      </c>
      <c r="DL7" s="38">
        <v>4.75</v>
      </c>
      <c r="DM7" s="38">
        <v>9.5</v>
      </c>
      <c r="DN7" s="38" t="s">
        <v>102</v>
      </c>
      <c r="DO7" s="38" t="s">
        <v>102</v>
      </c>
      <c r="DP7" s="38" t="s">
        <v>102</v>
      </c>
      <c r="DQ7" s="38">
        <v>12.06</v>
      </c>
      <c r="DR7" s="38">
        <v>11.47</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GESUI02</cp:lastModifiedBy>
  <cp:lastPrinted>2022-01-21T05:22:03Z</cp:lastPrinted>
  <dcterms:created xsi:type="dcterms:W3CDTF">2021-12-03T07:35:43Z</dcterms:created>
  <dcterms:modified xsi:type="dcterms:W3CDTF">2022-01-21T05:25:44Z</dcterms:modified>
  <cp:category/>
</cp:coreProperties>
</file>