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GESUI02\Desktop\解答先フォルダ\【経営比較分析表】2020_472077_46_1718\"/>
    </mc:Choice>
  </mc:AlternateContent>
  <xr:revisionPtr revIDLastSave="0" documentId="13_ncr:1_{1B095ECC-7D31-4BA8-8BE3-D7B67919B371}" xr6:coauthVersionLast="43" xr6:coauthVersionMax="43" xr10:uidLastSave="{00000000-0000-0000-0000-000000000000}"/>
  <workbookProtection workbookAlgorithmName="SHA-512" workbookHashValue="/oxOQMMZ9uC1powbYev1PbVkgpgCcgl8fm7hswetPDuXyZ+Nugxbe1N9Ky8wAqXNJ/SYE7x/76fQR0HCyTM0Jw==" workbookSaltValue="DBLo/OLkepxpYfRzeb27K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P10" i="4" s="1"/>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E85" i="4"/>
  <c r="BB10" i="4"/>
  <c r="AT10" i="4"/>
  <c r="AL10" i="4"/>
  <c r="AD10" i="4"/>
  <c r="I10" i="4"/>
  <c r="AT8" i="4"/>
  <c r="AL8" i="4"/>
  <c r="W8" i="4"/>
  <c r="P8" i="4"/>
  <c r="I8"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<sst xmlns="http://schemas.openxmlformats.org/spreadsheetml/2006/main" count="297" uniqueCount="118">
  <si>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</si>
  <si>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</si>
  <si>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</si>
  <si>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</si>
  <si>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</si>
  <si>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</si>
  <si>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</si>
  <si>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</si>
  <si>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</si>
  <si>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</si>
  <si>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</si>
  <si>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</si>
  <si>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</si>
  <si>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</si>
  <si>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</si>
  <si>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</si>
  <si>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</si>
  <si>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</si>
  <si>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</si>
  <si>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</si>
  <si>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</si>
  <si>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</si>
  <si>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</si>
  <si>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</si>
  <si>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</si>
  <si>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</si>
  <si>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</si>
  <si>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</si>
  <si>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</si>
  <si>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</si>
  <si>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</si>
  <si>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</si>
  <si>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</si>
  <si>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</si>
  <si>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</si>
  <si>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</si>
  <si>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</si>
  <si>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</si>
  <si>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</si>
  <si>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</si>
  <si>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</si>
  <si>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</si>
  <si>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</si>
  <si>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</si>
  <si>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</si>
  <si>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</si>
  <si>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</si>
  <si>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</si>
  <si>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</si>
  <si>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</si>
  <si>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</si>
  <si>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</si>
  <si>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</si>
  <si>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</si>
  <si>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</si>
  <si>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</si>
  <si>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</si>
  <si>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</si>
  <si>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</si>
  <si>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</si>
  <si>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</si>
  <si>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</si>
  <si>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</si>
  <si>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</si>
  <si>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</si>
  <si>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</si>
  <si>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</si>
  <si>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</si>
  <si>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</si>
  <si>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</si>
  <si>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</si>
  <si>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</si>
  <si>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</si>
  <si>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</si>
  <si>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</si>
  <si>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</si>
  <si>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</si>
  <si>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</si>
  <si>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</si>
  <si>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</si>
  <si>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</si>
  <si>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</si>
  <si>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</si>
  <si>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</si>
  <si>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</si>
  <si>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</si>
  <si>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</si>
  <si>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</si>
  <si>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</si>
  <si>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</si>
  <si>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</si>
  <si>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</si>
  <si>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</si>
  <si>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</si>
  <si>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</si>
  <si>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</si>
  <si>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</si>
  <si>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</si>
  <si>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</si>
  <si>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</si>
  <si>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</si>
  <si>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</si>
  <si>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</si>
  <si>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</si>
  <si>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</si>
  <si>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</si>
  <si>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</si>
  <si>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</si>
  <si>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</si>
  <si>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</si>
  <si>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</si>
  <si>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</si>
  <si>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</si>
  <si>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</si>
  <si>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</si>
  <si>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①平均値より低い状況で、これは下水道施設が整備の継続していることや法適化２年目のため減価償却が進んでいないことが原因であります。</t>
    <rPh sb="37" eb="39">
      <t>ネンメ</t>
    </rPh>
    <phoneticPr fontId="4"/>
  </si>
  <si>
    <t>　本市の公共下水道の経営の健全性・効率性については、供用開始から２０年経過していますが、使用料の改定がないまま現在に至っております。下水道事業は、事業の性質上先行投資を行います。今現在も建設中です。その為、経費回収率が著しく低い状況です。原因については、分析欄に各々記載していますが、経営が圧迫している事がこれらより見て取れます。管渠整備に対して水洗化が追いついていません。水洗化人口を増加させる為、無利子無利息の資金貸付、接続補助を実施していますが、伸び悩んでいます。
　下水道経営には、使用料の定期的な改定が必要です。令和２年度に策定した「経営戦略」に基づき下水道使用料負担水準の検討に取り組みます。また、経費の抑制を図り、計画変更、整備方法についても再検討に取り組みます。</t>
    <rPh sb="207" eb="209">
      <t>シキン</t>
    </rPh>
    <rPh sb="209" eb="211">
      <t>カシツケ</t>
    </rPh>
    <rPh sb="281" eb="284">
      <t>ゲスイドウ</t>
    </rPh>
    <rPh sb="284" eb="287">
      <t>シヨウリョウ</t>
    </rPh>
    <rPh sb="287" eb="289">
      <t>フタン</t>
    </rPh>
    <rPh sb="289" eb="291">
      <t>スイジュン</t>
    </rPh>
    <rPh sb="292" eb="294">
      <t>ケントウ</t>
    </rPh>
    <rPh sb="332" eb="333">
      <t>ト</t>
    </rPh>
    <rPh sb="334" eb="335">
      <t>ク</t>
    </rPh>
    <phoneticPr fontId="4"/>
  </si>
  <si>
    <t>①比率改善は他会計補助金の増が要因であり、使用料収入で維持管理費等の経常費用を賄えていない状況であります。
②営業収益に対する累積欠損金が平均値を大きく上回っている状況にあります。
③短期的な債務に対する支払い能力が低い状況ですが、流動負債に建設改良等に充てられた企業債が含まれており、将来、返済等の原資を料金収入により得ることが予定されています。
④決算統計分析錯誤によりR1数値からの皆増となる。類似団体と比較して供用開始時期が遅かったため、高比率で推移するものであります。
⑤回収率が100％を下回っており、これは、汚水処理に係る費用が使用料以外の収入で補われている事を表すものです。
⑥高水準のため接続率の向上と維持管理費の削減に取り組む必要があります。
⑦平均値より低い状況のため、今後更に水洗化を進め、利用効率を高める事で有収水量の増加を図る必要があります。
⑧処理区内の水洗化率が平均値より低い状況です。原因として、現在施設の整備中で管渠整備による供用開始区域が増加することで、水洗化率が伸びない状況があります。
経営の健全な運営のため、下水道の整備を進めながら、接続率の向上、下水道使用料負担水準の検討に取り組む必要があります。</t>
    <rPh sb="1" eb="3">
      <t>ヒリツ</t>
    </rPh>
    <rPh sb="3" eb="5">
      <t>カイゼン</t>
    </rPh>
    <rPh sb="6" eb="12">
      <t>タカイケイホジョキン</t>
    </rPh>
    <rPh sb="13" eb="14">
      <t>ゾウ</t>
    </rPh>
    <rPh sb="15" eb="17">
      <t>ヨウイン</t>
    </rPh>
    <rPh sb="21" eb="24">
      <t>シヨウリョウ</t>
    </rPh>
    <rPh sb="24" eb="26">
      <t>シュウニュウ</t>
    </rPh>
    <rPh sb="27" eb="29">
      <t>イジ</t>
    </rPh>
    <rPh sb="29" eb="32">
      <t>カンリヒ</t>
    </rPh>
    <rPh sb="32" eb="33">
      <t>トウ</t>
    </rPh>
    <rPh sb="34" eb="36">
      <t>ケイジョウ</t>
    </rPh>
    <rPh sb="36" eb="38">
      <t>ヒヨウ</t>
    </rPh>
    <rPh sb="39" eb="40">
      <t>マカナ</t>
    </rPh>
    <rPh sb="45" eb="47">
      <t>ジョウキョウ</t>
    </rPh>
    <rPh sb="182" eb="184">
      <t>サクゴ</t>
    </rPh>
    <rPh sb="189" eb="191">
      <t>スウチ</t>
    </rPh>
    <rPh sb="194" eb="195">
      <t>ミナ</t>
    </rPh>
    <rPh sb="195" eb="196">
      <t>ゾウ</t>
    </rPh>
    <rPh sb="200" eb="202">
      <t>ルイジ</t>
    </rPh>
    <rPh sb="202" eb="204">
      <t>ダンタイ</t>
    </rPh>
    <rPh sb="205" eb="207">
      <t>ヒカク</t>
    </rPh>
    <rPh sb="209" eb="211">
      <t>キョウヨウ</t>
    </rPh>
    <rPh sb="211" eb="213">
      <t>カイシ</t>
    </rPh>
    <rPh sb="213" eb="215">
      <t>ジキ</t>
    </rPh>
    <rPh sb="216" eb="217">
      <t>オソ</t>
    </rPh>
    <rPh sb="223" eb="224">
      <t>タカ</t>
    </rPh>
    <rPh sb="224" eb="226">
      <t>ヒリツ</t>
    </rPh>
    <rPh sb="227" eb="22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</si>
</sst>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DA8-4DF6-AAB9-6D041952B0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0.34</c:v>
                </c:pt>
                <c:pt idx="4">
                  <c:v>0.04</c:v>
                </c:pt>
              </c:numCache>
            </c:numRef>
          </c:val>
          <c:smooth val="0"/>
          <c:extLst>
            <c:ext xmlns:c16="http://schemas.microsoft.com/office/drawing/2014/chart" uri="{C3380CC4-5D6E-409C-BE32-E72D297353CC}">
              <c16:uniqueId val="{00000001-FDA8-4DF6-AAB9-6D041952B0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28.79</c:v>
                </c:pt>
                <c:pt idx="4">
                  <c:v>27.32</c:v>
                </c:pt>
              </c:numCache>
            </c:numRef>
          </c:val>
          <c:extLst>
            <c:ext xmlns:c16="http://schemas.microsoft.com/office/drawing/2014/chart" uri="{C3380CC4-5D6E-409C-BE32-E72D297353CC}">
              <c16:uniqueId val="{00000000-AA56-4E12-909D-43FDEE24BA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50.06</c:v>
                </c:pt>
                <c:pt idx="4">
                  <c:v>46.3</c:v>
                </c:pt>
              </c:numCache>
            </c:numRef>
          </c:val>
          <c:smooth val="0"/>
          <c:extLst>
            <c:ext xmlns:c16="http://schemas.microsoft.com/office/drawing/2014/chart" uri="{C3380CC4-5D6E-409C-BE32-E72D297353CC}">
              <c16:uniqueId val="{00000001-AA56-4E12-909D-43FDEE24BA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62.69</c:v>
                </c:pt>
                <c:pt idx="4">
                  <c:v>67.23</c:v>
                </c:pt>
              </c:numCache>
            </c:numRef>
          </c:val>
          <c:extLst>
            <c:ext xmlns:c16="http://schemas.microsoft.com/office/drawing/2014/chart" uri="{C3380CC4-5D6E-409C-BE32-E72D297353CC}">
              <c16:uniqueId val="{00000000-5DC1-47BF-A72B-8320C0B600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85.79</c:v>
                </c:pt>
                <c:pt idx="4">
                  <c:v>85.01</c:v>
                </c:pt>
              </c:numCache>
            </c:numRef>
          </c:val>
          <c:smooth val="0"/>
          <c:extLst>
            <c:ext xmlns:c16="http://schemas.microsoft.com/office/drawing/2014/chart" uri="{C3380CC4-5D6E-409C-BE32-E72D297353CC}">
              <c16:uniqueId val="{00000001-5DC1-47BF-A72B-8320C0B600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94.08</c:v>
                </c:pt>
                <c:pt idx="4">
                  <c:v>120.5</c:v>
                </c:pt>
              </c:numCache>
            </c:numRef>
          </c:val>
          <c:extLst>
            <c:ext xmlns:c16="http://schemas.microsoft.com/office/drawing/2014/chart" uri="{C3380CC4-5D6E-409C-BE32-E72D297353CC}">
              <c16:uniqueId val="{00000000-BE22-49DD-A022-E58D2FB8A1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105.14</c:v>
                </c:pt>
                <c:pt idx="4">
                  <c:v>106.75</c:v>
                </c:pt>
              </c:numCache>
            </c:numRef>
          </c:val>
          <c:smooth val="0"/>
          <c:extLst>
            <c:ext xmlns:c16="http://schemas.microsoft.com/office/drawing/2014/chart" uri="{C3380CC4-5D6E-409C-BE32-E72D297353CC}">
              <c16:uniqueId val="{00000001-BE22-49DD-A022-E58D2FB8A1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3.77</c:v>
                </c:pt>
                <c:pt idx="4">
                  <c:v>7.38</c:v>
                </c:pt>
              </c:numCache>
            </c:numRef>
          </c:val>
          <c:extLst>
            <c:ext xmlns:c16="http://schemas.microsoft.com/office/drawing/2014/chart" uri="{C3380CC4-5D6E-409C-BE32-E72D297353CC}">
              <c16:uniqueId val="{00000000-05B3-4533-804E-83B1707C48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18.04</c:v>
                </c:pt>
                <c:pt idx="4">
                  <c:v>9.0399999999999991</c:v>
                </c:pt>
              </c:numCache>
            </c:numRef>
          </c:val>
          <c:smooth val="0"/>
          <c:extLst>
            <c:ext xmlns:c16="http://schemas.microsoft.com/office/drawing/2014/chart" uri="{C3380CC4-5D6E-409C-BE32-E72D297353CC}">
              <c16:uniqueId val="{00000001-05B3-4533-804E-83B1707C48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029-449A-8996-4CA690C545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029-449A-8996-4CA690C545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296.85000000000002</c:v>
                </c:pt>
                <c:pt idx="4">
                  <c:v>181.33</c:v>
                </c:pt>
              </c:numCache>
            </c:numRef>
          </c:val>
          <c:extLst>
            <c:ext xmlns:c16="http://schemas.microsoft.com/office/drawing/2014/chart" uri="{C3380CC4-5D6E-409C-BE32-E72D297353CC}">
              <c16:uniqueId val="{00000000-EF7C-455B-9E8D-78438B25429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11.56</c:v>
                </c:pt>
                <c:pt idx="4">
                  <c:v>7.23</c:v>
                </c:pt>
              </c:numCache>
            </c:numRef>
          </c:val>
          <c:smooth val="0"/>
          <c:extLst>
            <c:ext xmlns:c16="http://schemas.microsoft.com/office/drawing/2014/chart" uri="{C3380CC4-5D6E-409C-BE32-E72D297353CC}">
              <c16:uniqueId val="{00000001-EF7C-455B-9E8D-78438B25429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67.239999999999995</c:v>
                </c:pt>
                <c:pt idx="4">
                  <c:v>77.52</c:v>
                </c:pt>
              </c:numCache>
            </c:numRef>
          </c:val>
          <c:extLst>
            <c:ext xmlns:c16="http://schemas.microsoft.com/office/drawing/2014/chart" uri="{C3380CC4-5D6E-409C-BE32-E72D297353CC}">
              <c16:uniqueId val="{00000000-3EBE-4FFE-B620-F68984E059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54.41</c:v>
                </c:pt>
                <c:pt idx="4">
                  <c:v>38.76</c:v>
                </c:pt>
              </c:numCache>
            </c:numRef>
          </c:val>
          <c:smooth val="0"/>
          <c:extLst>
            <c:ext xmlns:c16="http://schemas.microsoft.com/office/drawing/2014/chart" uri="{C3380CC4-5D6E-409C-BE32-E72D297353CC}">
              <c16:uniqueId val="{00000001-3EBE-4FFE-B620-F68984E059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c:v>4847.95</c:v>
                </c:pt>
              </c:numCache>
            </c:numRef>
          </c:val>
          <c:extLst>
            <c:ext xmlns:c16="http://schemas.microsoft.com/office/drawing/2014/chart" uri="{C3380CC4-5D6E-409C-BE32-E72D297353CC}">
              <c16:uniqueId val="{00000000-5399-4139-A803-F035F4A75E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1105.9100000000001</c:v>
                </c:pt>
                <c:pt idx="4">
                  <c:v>1303.55</c:v>
                </c:pt>
              </c:numCache>
            </c:numRef>
          </c:val>
          <c:smooth val="0"/>
          <c:extLst>
            <c:ext xmlns:c16="http://schemas.microsoft.com/office/drawing/2014/chart" uri="{C3380CC4-5D6E-409C-BE32-E72D297353CC}">
              <c16:uniqueId val="{00000001-5399-4139-A803-F035F4A75E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51.34</c:v>
                </c:pt>
                <c:pt idx="4">
                  <c:v>41.92</c:v>
                </c:pt>
              </c:numCache>
            </c:numRef>
          </c:val>
          <c:extLst>
            <c:ext xmlns:c16="http://schemas.microsoft.com/office/drawing/2014/chart" uri="{C3380CC4-5D6E-409C-BE32-E72D297353CC}">
              <c16:uniqueId val="{00000000-5030-4F44-A8F2-A3171918A6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76.319999999999993</c:v>
                </c:pt>
                <c:pt idx="4">
                  <c:v>78.510000000000005</c:v>
                </c:pt>
              </c:numCache>
            </c:numRef>
          </c:val>
          <c:smooth val="0"/>
          <c:extLst>
            <c:ext xmlns:c16="http://schemas.microsoft.com/office/drawing/2014/chart" uri="{C3380CC4-5D6E-409C-BE32-E72D297353CC}">
              <c16:uniqueId val="{00000001-5030-4F44-A8F2-A3171918A6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174.26</c:v>
                </c:pt>
                <c:pt idx="4">
                  <c:v>205.95</c:v>
                </c:pt>
              </c:numCache>
            </c:numRef>
          </c:val>
          <c:extLst>
            <c:ext xmlns:c16="http://schemas.microsoft.com/office/drawing/2014/chart" uri="{C3380CC4-5D6E-409C-BE32-E72D297353CC}">
              <c16:uniqueId val="{00000000-344D-4792-A0F1-920BC6D7EF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171.08</c:v>
                </c:pt>
                <c:pt idx="4">
                  <c:v>160.44999999999999</c:v>
                </c:pt>
              </c:numCache>
            </c:numRef>
          </c:val>
          <c:smooth val="0"/>
          <c:extLst>
            <c:ext xmlns:c16="http://schemas.microsoft.com/office/drawing/2014/chart" uri="{C3380CC4-5D6E-409C-BE32-E72D297353CC}">
              <c16:uniqueId val="{00000001-344D-4792-A0F1-920BC6D7EF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K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石垣市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49848</v>
      </c>
      <c r="AM8" s="51"/>
      <c r="AN8" s="51"/>
      <c r="AO8" s="51"/>
      <c r="AP8" s="51"/>
      <c r="AQ8" s="51"/>
      <c r="AR8" s="51"/>
      <c r="AS8" s="51"/>
      <c r="AT8" s="46">
        <f>データ!T6</f>
        <v>229.15</v>
      </c>
      <c r="AU8" s="46"/>
      <c r="AV8" s="46"/>
      <c r="AW8" s="46"/>
      <c r="AX8" s="46"/>
      <c r="AY8" s="46"/>
      <c r="AZ8" s="46"/>
      <c r="BA8" s="46"/>
      <c r="BB8" s="46">
        <f>データ!U6</f>
        <v>217.53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64.52</v>
      </c>
      <c r="J10" s="46"/>
      <c r="K10" s="46"/>
      <c r="L10" s="46"/>
      <c r="M10" s="46"/>
      <c r="N10" s="46"/>
      <c r="O10" s="46"/>
      <c r="P10" s="46">
        <f>データ!P6</f>
        <v>31.37</v>
      </c>
      <c r="Q10" s="46"/>
      <c r="R10" s="46"/>
      <c r="S10" s="46"/>
      <c r="T10" s="46"/>
      <c r="U10" s="46"/>
      <c r="V10" s="46"/>
      <c r="W10" s="46">
        <f>データ!Q6</f>
        <v>104.25</v>
      </c>
      <c r="X10" s="46"/>
      <c r="Y10" s="46"/>
      <c r="Z10" s="46"/>
      <c r="AA10" s="46"/>
      <c r="AB10" s="46"/>
      <c r="AC10" s="46"/>
      <c r="AD10" s="51">
        <f>データ!R6</f>
        <v>1430</v>
      </c>
      <c r="AE10" s="51"/>
      <c r="AF10" s="51"/>
      <c r="AG10" s="51"/>
      <c r="AH10" s="51"/>
      <c r="AI10" s="51"/>
      <c r="AJ10" s="51"/>
      <c r="AK10" s="2"/>
      <c r="AL10" s="51">
        <f>データ!V6</f>
        <v>15356</v>
      </c>
      <c r="AM10" s="51"/>
      <c r="AN10" s="51"/>
      <c r="AO10" s="51"/>
      <c r="AP10" s="51"/>
      <c r="AQ10" s="51"/>
      <c r="AR10" s="51"/>
      <c r="AS10" s="51"/>
      <c r="AT10" s="46">
        <f>データ!W6</f>
        <v>2.42</v>
      </c>
      <c r="AU10" s="46"/>
      <c r="AV10" s="46"/>
      <c r="AW10" s="46"/>
      <c r="AX10" s="46"/>
      <c r="AY10" s="46"/>
      <c r="AZ10" s="46"/>
      <c r="BA10" s="46"/>
      <c r="BB10" s="46">
        <f>データ!X6</f>
        <v>6345.45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cENTewYFyqbtOjYs2+dpYrexP4z/mjf0NvYizBChDE7Kw3Cem79BTtDAl+a/ZbPO9AngOAIFSWENZ/zs1evwQ==" saltValue="EWaABZjI87wJRsruUEuZ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472077</v>
      </c>
      <c r="D6" s="33">
        <f t="shared" si="3"/>
        <v>46</v>
      </c>
      <c r="E6" s="33">
        <f t="shared" si="3"/>
        <v>17</v>
      </c>
      <c r="F6" s="33">
        <f t="shared" si="3"/>
        <v>1</v>
      </c>
      <c r="G6" s="33">
        <f t="shared" si="3"/>
        <v>0</v>
      </c>
      <c r="H6" s="33" t="str">
        <f t="shared" si="3"/>
        <v>沖縄県　石垣市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64.52</v>
      </c>
      <c r="P6" s="34">
        <f t="shared" si="3"/>
        <v>31.37</v>
      </c>
      <c r="Q6" s="34">
        <f t="shared" si="3"/>
        <v>104.25</v>
      </c>
      <c r="R6" s="34">
        <f t="shared" si="3"/>
        <v>1430</v>
      </c>
      <c r="S6" s="34">
        <f t="shared" si="3"/>
        <v>49848</v>
      </c>
      <c r="T6" s="34">
        <f t="shared" si="3"/>
        <v>229.15</v>
      </c>
      <c r="U6" s="34">
        <f t="shared" si="3"/>
        <v>217.53</v>
      </c>
      <c r="V6" s="34">
        <f t="shared" si="3"/>
        <v>15356</v>
      </c>
      <c r="W6" s="34">
        <f t="shared" si="3"/>
        <v>2.42</v>
      </c>
      <c r="X6" s="34">
        <f t="shared" si="3"/>
        <v>6345.45</v>
      </c>
      <c r="Y6" s="35" t="str">
        <f>IF(Y7="",NA(),Y7)</f>
        <v>-</v>
      </c>
      <c r="Z6" s="35" t="str">
        <f t="shared" ref="Z6:AH6" si="4">IF(Z7="",NA(),Z7)</f>
        <v>-</v>
      </c>
      <c r="AA6" s="35" t="str">
        <f t="shared" si="4"/>
        <v>-</v>
      </c>
      <c r="AB6" s="35">
        <f t="shared" si="4"/>
        <v>94.08</v>
      </c>
      <c r="AC6" s="35">
        <f t="shared" si="4"/>
        <v>120.5</v>
      </c>
      <c r="AD6" s="35" t="str">
        <f t="shared" si="4"/>
        <v>-</v>
      </c>
      <c r="AE6" s="35" t="str">
        <f t="shared" si="4"/>
        <v>-</v>
      </c>
      <c r="AF6" s="35" t="str">
        <f t="shared" si="4"/>
        <v>-</v>
      </c>
      <c r="AG6" s="35">
        <f t="shared" si="4"/>
        <v>105.14</v>
      </c>
      <c r="AH6" s="35">
        <f t="shared" si="4"/>
        <v>106.75</v>
      </c>
      <c r="AI6" s="34" t="str">
        <f>IF(AI7="","",IF(AI7="-","【-】","【"&amp;SUBSTITUTE(TEXT(AI7,"#,##0.00"),"-","△")&amp;"】"))</f>
        <v>【106.67】</v>
      </c>
      <c r="AJ6" s="35" t="str">
        <f>IF(AJ7="",NA(),AJ7)</f>
        <v>-</v>
      </c>
      <c r="AK6" s="35" t="str">
        <f t="shared" ref="AK6:AS6" si="5">IF(AK7="",NA(),AK7)</f>
        <v>-</v>
      </c>
      <c r="AL6" s="35" t="str">
        <f t="shared" si="5"/>
        <v>-</v>
      </c>
      <c r="AM6" s="35">
        <f t="shared" si="5"/>
        <v>296.85000000000002</v>
      </c>
      <c r="AN6" s="35">
        <f t="shared" si="5"/>
        <v>181.33</v>
      </c>
      <c r="AO6" s="35" t="str">
        <f t="shared" si="5"/>
        <v>-</v>
      </c>
      <c r="AP6" s="35" t="str">
        <f t="shared" si="5"/>
        <v>-</v>
      </c>
      <c r="AQ6" s="35" t="str">
        <f t="shared" si="5"/>
        <v>-</v>
      </c>
      <c r="AR6" s="35">
        <f t="shared" si="5"/>
        <v>11.56</v>
      </c>
      <c r="AS6" s="35">
        <f t="shared" si="5"/>
        <v>7.23</v>
      </c>
      <c r="AT6" s="34" t="str">
        <f>IF(AT7="","",IF(AT7="-","【-】","【"&amp;SUBSTITUTE(TEXT(AT7,"#,##0.00"),"-","△")&amp;"】"))</f>
        <v>【3.64】</v>
      </c>
      <c r="AU6" s="35" t="str">
        <f>IF(AU7="",NA(),AU7)</f>
        <v>-</v>
      </c>
      <c r="AV6" s="35" t="str">
        <f t="shared" ref="AV6:BD6" si="6">IF(AV7="",NA(),AV7)</f>
        <v>-</v>
      </c>
      <c r="AW6" s="35" t="str">
        <f t="shared" si="6"/>
        <v>-</v>
      </c>
      <c r="AX6" s="35">
        <f t="shared" si="6"/>
        <v>67.239999999999995</v>
      </c>
      <c r="AY6" s="35">
        <f t="shared" si="6"/>
        <v>77.52</v>
      </c>
      <c r="AZ6" s="35" t="str">
        <f t="shared" si="6"/>
        <v>-</v>
      </c>
      <c r="BA6" s="35" t="str">
        <f t="shared" si="6"/>
        <v>-</v>
      </c>
      <c r="BB6" s="35" t="str">
        <f t="shared" si="6"/>
        <v>-</v>
      </c>
      <c r="BC6" s="35">
        <f t="shared" si="6"/>
        <v>54.41</v>
      </c>
      <c r="BD6" s="35">
        <f t="shared" si="6"/>
        <v>38.76</v>
      </c>
      <c r="BE6" s="34" t="str">
        <f>IF(BE7="","",IF(BE7="-","【-】","【"&amp;SUBSTITUTE(TEXT(BE7,"#,##0.00"),"-","△")&amp;"】"))</f>
        <v>【67.52】</v>
      </c>
      <c r="BF6" s="35" t="str">
        <f>IF(BF7="",NA(),BF7)</f>
        <v>-</v>
      </c>
      <c r="BG6" s="35" t="str">
        <f t="shared" ref="BG6:BO6" si="7">IF(BG7="",NA(),BG7)</f>
        <v>-</v>
      </c>
      <c r="BH6" s="35" t="str">
        <f t="shared" si="7"/>
        <v>-</v>
      </c>
      <c r="BI6" s="34">
        <f t="shared" si="7"/>
        <v>0</v>
      </c>
      <c r="BJ6" s="35">
        <f t="shared" si="7"/>
        <v>4847.95</v>
      </c>
      <c r="BK6" s="35" t="str">
        <f t="shared" si="7"/>
        <v>-</v>
      </c>
      <c r="BL6" s="35" t="str">
        <f t="shared" si="7"/>
        <v>-</v>
      </c>
      <c r="BM6" s="35" t="str">
        <f t="shared" si="7"/>
        <v>-</v>
      </c>
      <c r="BN6" s="35">
        <f t="shared" si="7"/>
        <v>1105.9100000000001</v>
      </c>
      <c r="BO6" s="35">
        <f t="shared" si="7"/>
        <v>1303.55</v>
      </c>
      <c r="BP6" s="34" t="str">
        <f>IF(BP7="","",IF(BP7="-","【-】","【"&amp;SUBSTITUTE(TEXT(BP7,"#,##0.00"),"-","△")&amp;"】"))</f>
        <v>【705.21】</v>
      </c>
      <c r="BQ6" s="35" t="str">
        <f>IF(BQ7="",NA(),BQ7)</f>
        <v>-</v>
      </c>
      <c r="BR6" s="35" t="str">
        <f t="shared" ref="BR6:BZ6" si="8">IF(BR7="",NA(),BR7)</f>
        <v>-</v>
      </c>
      <c r="BS6" s="35" t="str">
        <f t="shared" si="8"/>
        <v>-</v>
      </c>
      <c r="BT6" s="35">
        <f t="shared" si="8"/>
        <v>51.34</v>
      </c>
      <c r="BU6" s="35">
        <f t="shared" si="8"/>
        <v>41.92</v>
      </c>
      <c r="BV6" s="35" t="str">
        <f t="shared" si="8"/>
        <v>-</v>
      </c>
      <c r="BW6" s="35" t="str">
        <f t="shared" si="8"/>
        <v>-</v>
      </c>
      <c r="BX6" s="35" t="str">
        <f t="shared" si="8"/>
        <v>-</v>
      </c>
      <c r="BY6" s="35">
        <f t="shared" si="8"/>
        <v>76.319999999999993</v>
      </c>
      <c r="BZ6" s="35">
        <f t="shared" si="8"/>
        <v>78.510000000000005</v>
      </c>
      <c r="CA6" s="34" t="str">
        <f>IF(CA7="","",IF(CA7="-","【-】","【"&amp;SUBSTITUTE(TEXT(CA7,"#,##0.00"),"-","△")&amp;"】"))</f>
        <v>【98.96】</v>
      </c>
      <c r="CB6" s="35" t="str">
        <f>IF(CB7="",NA(),CB7)</f>
        <v>-</v>
      </c>
      <c r="CC6" s="35" t="str">
        <f t="shared" ref="CC6:CK6" si="9">IF(CC7="",NA(),CC7)</f>
        <v>-</v>
      </c>
      <c r="CD6" s="35" t="str">
        <f t="shared" si="9"/>
        <v>-</v>
      </c>
      <c r="CE6" s="35">
        <f t="shared" si="9"/>
        <v>174.26</v>
      </c>
      <c r="CF6" s="35">
        <f t="shared" si="9"/>
        <v>205.95</v>
      </c>
      <c r="CG6" s="35" t="str">
        <f t="shared" si="9"/>
        <v>-</v>
      </c>
      <c r="CH6" s="35" t="str">
        <f t="shared" si="9"/>
        <v>-</v>
      </c>
      <c r="CI6" s="35" t="str">
        <f t="shared" si="9"/>
        <v>-</v>
      </c>
      <c r="CJ6" s="35">
        <f t="shared" si="9"/>
        <v>171.08</v>
      </c>
      <c r="CK6" s="35">
        <f t="shared" si="9"/>
        <v>160.44999999999999</v>
      </c>
      <c r="CL6" s="34" t="str">
        <f>IF(CL7="","",IF(CL7="-","【-】","【"&amp;SUBSTITUTE(TEXT(CL7,"#,##0.00"),"-","△")&amp;"】"))</f>
        <v>【134.52】</v>
      </c>
      <c r="CM6" s="35" t="str">
        <f>IF(CM7="",NA(),CM7)</f>
        <v>-</v>
      </c>
      <c r="CN6" s="35" t="str">
        <f t="shared" ref="CN6:CV6" si="10">IF(CN7="",NA(),CN7)</f>
        <v>-</v>
      </c>
      <c r="CO6" s="35" t="str">
        <f t="shared" si="10"/>
        <v>-</v>
      </c>
      <c r="CP6" s="35">
        <f t="shared" si="10"/>
        <v>28.79</v>
      </c>
      <c r="CQ6" s="35">
        <f t="shared" si="10"/>
        <v>27.32</v>
      </c>
      <c r="CR6" s="35" t="str">
        <f t="shared" si="10"/>
        <v>-</v>
      </c>
      <c r="CS6" s="35" t="str">
        <f t="shared" si="10"/>
        <v>-</v>
      </c>
      <c r="CT6" s="35" t="str">
        <f t="shared" si="10"/>
        <v>-</v>
      </c>
      <c r="CU6" s="35">
        <f t="shared" si="10"/>
        <v>50.06</v>
      </c>
      <c r="CV6" s="35">
        <f t="shared" si="10"/>
        <v>46.3</v>
      </c>
      <c r="CW6" s="34" t="str">
        <f>IF(CW7="","",IF(CW7="-","【-】","【"&amp;SUBSTITUTE(TEXT(CW7,"#,##0.00"),"-","△")&amp;"】"))</f>
        <v>【59.57】</v>
      </c>
      <c r="CX6" s="35" t="str">
        <f>IF(CX7="",NA(),CX7)</f>
        <v>-</v>
      </c>
      <c r="CY6" s="35" t="str">
        <f t="shared" ref="CY6:DG6" si="11">IF(CY7="",NA(),CY7)</f>
        <v>-</v>
      </c>
      <c r="CZ6" s="35" t="str">
        <f t="shared" si="11"/>
        <v>-</v>
      </c>
      <c r="DA6" s="35">
        <f t="shared" si="11"/>
        <v>62.69</v>
      </c>
      <c r="DB6" s="35">
        <f t="shared" si="11"/>
        <v>67.23</v>
      </c>
      <c r="DC6" s="35" t="str">
        <f t="shared" si="11"/>
        <v>-</v>
      </c>
      <c r="DD6" s="35" t="str">
        <f t="shared" si="11"/>
        <v>-</v>
      </c>
      <c r="DE6" s="35" t="str">
        <f t="shared" si="11"/>
        <v>-</v>
      </c>
      <c r="DF6" s="35">
        <f t="shared" si="11"/>
        <v>85.79</v>
      </c>
      <c r="DG6" s="35">
        <f t="shared" si="11"/>
        <v>85.01</v>
      </c>
      <c r="DH6" s="34" t="str">
        <f>IF(DH7="","",IF(DH7="-","【-】","【"&amp;SUBSTITUTE(TEXT(DH7,"#,##0.00"),"-","△")&amp;"】"))</f>
        <v>【95.57】</v>
      </c>
      <c r="DI6" s="35" t="str">
        <f>IF(DI7="",NA(),DI7)</f>
        <v>-</v>
      </c>
      <c r="DJ6" s="35" t="str">
        <f t="shared" ref="DJ6:DR6" si="12">IF(DJ7="",NA(),DJ7)</f>
        <v>-</v>
      </c>
      <c r="DK6" s="35" t="str">
        <f t="shared" si="12"/>
        <v>-</v>
      </c>
      <c r="DL6" s="35">
        <f t="shared" si="12"/>
        <v>3.77</v>
      </c>
      <c r="DM6" s="35">
        <f t="shared" si="12"/>
        <v>7.38</v>
      </c>
      <c r="DN6" s="35" t="str">
        <f t="shared" si="12"/>
        <v>-</v>
      </c>
      <c r="DO6" s="35" t="str">
        <f t="shared" si="12"/>
        <v>-</v>
      </c>
      <c r="DP6" s="35" t="str">
        <f t="shared" si="12"/>
        <v>-</v>
      </c>
      <c r="DQ6" s="35">
        <f t="shared" si="12"/>
        <v>18.04</v>
      </c>
      <c r="DR6" s="35">
        <f t="shared" si="12"/>
        <v>9.0399999999999991</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0.34</v>
      </c>
      <c r="EN6" s="35">
        <f t="shared" si="14"/>
        <v>0.04</v>
      </c>
      <c r="EO6" s="34" t="str">
        <f>IF(EO7="","",IF(EO7="-","【-】","【"&amp;SUBSTITUTE(TEXT(EO7,"#,##0.00"),"-","△")&amp;"】"))</f>
        <v>【0.30】</v>
      </c>
    </row>
    <row r="7" spans="1:148" s="36" customFormat="1" x14ac:dyDescent="0.15">
      <c r="A7" s="28"/>
      <c r="B7" s="37">
        <v>2020</v>
      </c>
      <c r="C7" s="37">
        <v>472077</v>
      </c>
      <c r="D7" s="37">
        <v>46</v>
      </c>
      <c r="E7" s="37">
        <v>17</v>
      </c>
      <c r="F7" s="37">
        <v>1</v>
      </c>
      <c r="G7" s="37">
        <v>0</v>
      </c>
      <c r="H7" s="37" t="s">
        <v>96</v>
      </c>
      <c r="I7" s="37" t="s">
        <v>97</v>
      </c>
      <c r="J7" s="37" t="s">
        <v>98</v>
      </c>
      <c r="K7" s="37" t="s">
        <v>99</v>
      </c>
      <c r="L7" s="37" t="s">
        <v>100</v>
      </c>
      <c r="M7" s="37" t="s">
        <v>101</v>
      </c>
      <c r="N7" s="38" t="s">
        <v>102</v>
      </c>
      <c r="O7" s="38">
        <v>64.52</v>
      </c>
      <c r="P7" s="38">
        <v>31.37</v>
      </c>
      <c r="Q7" s="38">
        <v>104.25</v>
      </c>
      <c r="R7" s="38">
        <v>1430</v>
      </c>
      <c r="S7" s="38">
        <v>49848</v>
      </c>
      <c r="T7" s="38">
        <v>229.15</v>
      </c>
      <c r="U7" s="38">
        <v>217.53</v>
      </c>
      <c r="V7" s="38">
        <v>15356</v>
      </c>
      <c r="W7" s="38">
        <v>2.42</v>
      </c>
      <c r="X7" s="38">
        <v>6345.45</v>
      </c>
      <c r="Y7" s="38" t="s">
        <v>102</v>
      </c>
      <c r="Z7" s="38" t="s">
        <v>102</v>
      </c>
      <c r="AA7" s="38" t="s">
        <v>102</v>
      </c>
      <c r="AB7" s="38">
        <v>94.08</v>
      </c>
      <c r="AC7" s="38">
        <v>120.5</v>
      </c>
      <c r="AD7" s="38" t="s">
        <v>102</v>
      </c>
      <c r="AE7" s="38" t="s">
        <v>102</v>
      </c>
      <c r="AF7" s="38" t="s">
        <v>102</v>
      </c>
      <c r="AG7" s="38">
        <v>105.14</v>
      </c>
      <c r="AH7" s="38">
        <v>106.75</v>
      </c>
      <c r="AI7" s="38">
        <v>106.67</v>
      </c>
      <c r="AJ7" s="38" t="s">
        <v>102</v>
      </c>
      <c r="AK7" s="38" t="s">
        <v>102</v>
      </c>
      <c r="AL7" s="38" t="s">
        <v>102</v>
      </c>
      <c r="AM7" s="38">
        <v>296.85000000000002</v>
      </c>
      <c r="AN7" s="38">
        <v>181.33</v>
      </c>
      <c r="AO7" s="38" t="s">
        <v>102</v>
      </c>
      <c r="AP7" s="38" t="s">
        <v>102</v>
      </c>
      <c r="AQ7" s="38" t="s">
        <v>102</v>
      </c>
      <c r="AR7" s="38">
        <v>11.56</v>
      </c>
      <c r="AS7" s="38">
        <v>7.23</v>
      </c>
      <c r="AT7" s="38">
        <v>3.64</v>
      </c>
      <c r="AU7" s="38" t="s">
        <v>102</v>
      </c>
      <c r="AV7" s="38" t="s">
        <v>102</v>
      </c>
      <c r="AW7" s="38" t="s">
        <v>102</v>
      </c>
      <c r="AX7" s="38">
        <v>67.239999999999995</v>
      </c>
      <c r="AY7" s="38">
        <v>77.52</v>
      </c>
      <c r="AZ7" s="38" t="s">
        <v>102</v>
      </c>
      <c r="BA7" s="38" t="s">
        <v>102</v>
      </c>
      <c r="BB7" s="38" t="s">
        <v>102</v>
      </c>
      <c r="BC7" s="38">
        <v>54.41</v>
      </c>
      <c r="BD7" s="38">
        <v>38.76</v>
      </c>
      <c r="BE7" s="38">
        <v>67.52</v>
      </c>
      <c r="BF7" s="38" t="s">
        <v>102</v>
      </c>
      <c r="BG7" s="38" t="s">
        <v>102</v>
      </c>
      <c r="BH7" s="38" t="s">
        <v>102</v>
      </c>
      <c r="BI7" s="38">
        <v>0</v>
      </c>
      <c r="BJ7" s="38">
        <v>4847.95</v>
      </c>
      <c r="BK7" s="38" t="s">
        <v>102</v>
      </c>
      <c r="BL7" s="38" t="s">
        <v>102</v>
      </c>
      <c r="BM7" s="38" t="s">
        <v>102</v>
      </c>
      <c r="BN7" s="38">
        <v>1105.9100000000001</v>
      </c>
      <c r="BO7" s="38">
        <v>1303.55</v>
      </c>
      <c r="BP7" s="38">
        <v>705.21</v>
      </c>
      <c r="BQ7" s="38" t="s">
        <v>102</v>
      </c>
      <c r="BR7" s="38" t="s">
        <v>102</v>
      </c>
      <c r="BS7" s="38" t="s">
        <v>102</v>
      </c>
      <c r="BT7" s="38">
        <v>51.34</v>
      </c>
      <c r="BU7" s="38">
        <v>41.92</v>
      </c>
      <c r="BV7" s="38" t="s">
        <v>102</v>
      </c>
      <c r="BW7" s="38" t="s">
        <v>102</v>
      </c>
      <c r="BX7" s="38" t="s">
        <v>102</v>
      </c>
      <c r="BY7" s="38">
        <v>76.319999999999993</v>
      </c>
      <c r="BZ7" s="38">
        <v>78.510000000000005</v>
      </c>
      <c r="CA7" s="38">
        <v>98.96</v>
      </c>
      <c r="CB7" s="38" t="s">
        <v>102</v>
      </c>
      <c r="CC7" s="38" t="s">
        <v>102</v>
      </c>
      <c r="CD7" s="38" t="s">
        <v>102</v>
      </c>
      <c r="CE7" s="38">
        <v>174.26</v>
      </c>
      <c r="CF7" s="38">
        <v>205.95</v>
      </c>
      <c r="CG7" s="38" t="s">
        <v>102</v>
      </c>
      <c r="CH7" s="38" t="s">
        <v>102</v>
      </c>
      <c r="CI7" s="38" t="s">
        <v>102</v>
      </c>
      <c r="CJ7" s="38">
        <v>171.08</v>
      </c>
      <c r="CK7" s="38">
        <v>160.44999999999999</v>
      </c>
      <c r="CL7" s="38">
        <v>134.52000000000001</v>
      </c>
      <c r="CM7" s="38" t="s">
        <v>102</v>
      </c>
      <c r="CN7" s="38" t="s">
        <v>102</v>
      </c>
      <c r="CO7" s="38" t="s">
        <v>102</v>
      </c>
      <c r="CP7" s="38">
        <v>28.79</v>
      </c>
      <c r="CQ7" s="38">
        <v>27.32</v>
      </c>
      <c r="CR7" s="38" t="s">
        <v>102</v>
      </c>
      <c r="CS7" s="38" t="s">
        <v>102</v>
      </c>
      <c r="CT7" s="38" t="s">
        <v>102</v>
      </c>
      <c r="CU7" s="38">
        <v>50.06</v>
      </c>
      <c r="CV7" s="38">
        <v>46.3</v>
      </c>
      <c r="CW7" s="38">
        <v>59.57</v>
      </c>
      <c r="CX7" s="38" t="s">
        <v>102</v>
      </c>
      <c r="CY7" s="38" t="s">
        <v>102</v>
      </c>
      <c r="CZ7" s="38" t="s">
        <v>102</v>
      </c>
      <c r="DA7" s="38">
        <v>62.69</v>
      </c>
      <c r="DB7" s="38">
        <v>67.23</v>
      </c>
      <c r="DC7" s="38" t="s">
        <v>102</v>
      </c>
      <c r="DD7" s="38" t="s">
        <v>102</v>
      </c>
      <c r="DE7" s="38" t="s">
        <v>102</v>
      </c>
      <c r="DF7" s="38">
        <v>85.79</v>
      </c>
      <c r="DG7" s="38">
        <v>85.01</v>
      </c>
      <c r="DH7" s="38">
        <v>95.57</v>
      </c>
      <c r="DI7" s="38" t="s">
        <v>102</v>
      </c>
      <c r="DJ7" s="38" t="s">
        <v>102</v>
      </c>
      <c r="DK7" s="38" t="s">
        <v>102</v>
      </c>
      <c r="DL7" s="38">
        <v>3.77</v>
      </c>
      <c r="DM7" s="38">
        <v>7.38</v>
      </c>
      <c r="DN7" s="38" t="s">
        <v>102</v>
      </c>
      <c r="DO7" s="38" t="s">
        <v>102</v>
      </c>
      <c r="DP7" s="38" t="s">
        <v>102</v>
      </c>
      <c r="DQ7" s="38">
        <v>18.04</v>
      </c>
      <c r="DR7" s="38">
        <v>9.0399999999999991</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0.34</v>
      </c>
      <c r="EN7" s="38">
        <v>0.04</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GESUI02</cp:lastModifiedBy>
  <cp:lastPrinted>2022-01-21T05:23:59Z</cp:lastPrinted>
  <dcterms:created xsi:type="dcterms:W3CDTF">2021-12-03T07:20:06Z</dcterms:created>
  <dcterms:modified xsi:type="dcterms:W3CDTF">2022-01-21T05:25:41Z</dcterms:modified>
  <cp:category/>
</cp:coreProperties>
</file>