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企画部\企画部_財政課\財政課専用キャビネッ\■03.【決算統計担当用フォルダ】\令和３年度決算統計担当\02.地方公営企業関係\20220112【121〆】公営企業に係る経営比較分析表（令和２年度決算）の分析等について（依頼）\④差替\"/>
    </mc:Choice>
  </mc:AlternateContent>
  <workbookProtection workbookPassword="9D77"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G85" i="4"/>
  <c r="F85" i="4"/>
  <c r="BB10" i="4"/>
  <c r="AT10" i="4"/>
  <c r="AL10" i="4"/>
  <c r="P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<sst xmlns="http://schemas.openxmlformats.org/spreadsheetml/2006/main" count="228" uniqueCount="113">
  <si>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</si>
  <si>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</si>
  <si>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</si>
  <si>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</si>
  <si>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</si>
  <si>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</si>
  <si>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</si>
  <si>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</si>
  <si>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</si>
  <si>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</si>
  <si>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</si>
  <si>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</si>
  <si>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</si>
  <si>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</si>
  <si>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</si>
  <si>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</si>
  <si>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</si>
  <si>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</si>
  <si>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</si>
  <si>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</si>
  <si>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</si>
  <si>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</si>
  <si>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</si>
  <si>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</si>
  <si>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</si>
  <si>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</si>
  <si>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</si>
  <si>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</si>
  <si>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</si>
  <si>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</si>
  <si>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</si>
  <si>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</si>
  <si>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</si>
  <si>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</si>
  <si>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</si>
  <si>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</si>
  <si>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</si>
  <si>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</si>
  <si>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</si>
  <si>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</si>
  <si>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</si>
  <si>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</si>
  <si>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</si>
  <si>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</si>
  <si>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</si>
  <si>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</si>
  <si>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</si>
  <si>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</si>
  <si>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</si>
  <si>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</si>
  <si>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</si>
  <si>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</si>
  <si>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</si>
  <si>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</si>
  <si>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</si>
  <si>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</si>
  <si>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</si>
  <si>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</si>
  <si>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</si>
  <si>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</si>
  <si>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</si>
  <si>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</si>
  <si>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</si>
  <si>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</si>
  <si>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</si>
  <si>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</si>
  <si>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</si>
  <si>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</si>
  <si>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</si>
  <si>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</si>
  <si>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</si>
  <si>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</si>
  <si>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</si>
  <si>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</si>
  <si>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</si>
  <si>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</si>
  <si>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</si>
  <si>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</si>
  <si>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</si>
  <si>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</si>
  <si>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</si>
  <si>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</si>
  <si>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</si>
  <si>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</si>
  <si>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</si>
  <si>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</si>
  <si>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</si>
  <si>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</si>
  <si>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</si>
  <si>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</si>
  <si>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</si>
  <si>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</si>
  <si>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</si>
  <si>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宜野湾市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</si>
  <si>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</si>
  <si>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</si>
  <si>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</si>
  <si>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</si>
  <si>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</si>
  <si>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</si>
  <si>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</si>
  <si>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</si>
  <si>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</si>
  <si>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</si>
  <si>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</si>
  <si>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</si>
  <si>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</si>
  <si>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</si>
  <si>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</si>
  <si>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</si>
  <si>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R2は新型コロナウイルス感染症拡大により給水収益が落ち込み、例年より低い値となる指標があったが、経営の健全化・効率性については概ね良好と判断できる。
　しかし、管路が順次更新時期を迎えることが見込まれるため、適切に更新や長寿命化等の対応をしていく必要がある。
　引き続き経営の健全性を確保しつつ、施設の老朽化に対応するため、経費の削減等に努め更新のあり方について検討していく必要がある。</t>
    <phoneticPr fontId="4"/>
  </si>
  <si>
    <t>①各年度の値は黒字であることを示す100％以上となっている。R2は新型コロナウイルス感染症拡大に伴い水道料金の減免等を行ったこと、緊急事態宣言等により営業用及び官公署等の水量が減少したことにより、給水収益が減少し比率が大幅に減少した。
②５ヶ年間0％となっており、健全な状況といえる。
③R2は有価証券を売却した結果、流動資産の増加に伴い増となっている。
④類似団体平均値及び全国平均より低い値となっている。管路の更新等勘案し、随時その適正度を検討していく必要がある。H28以降減少し続けている。
⑤R2は新型コロナウイルス感染症拡大に伴う給水収益の減少によりR1に比べ供給単価が減少した結果、料金回収率が減少し100％を下回っている。
⑥概ね適正な水準を維持しているが、H28以降は類似団体平均及び全国平均を上回っている。今後も投資の効率化や維持管理費の削減を検討していく。
⑦類似団体平均値及び全国平均に比べて、高い値を維持していることから、施設の利用状況や規模は適正である。
⑧類似団体平均値及び全国平均に比べ高い値を維持していることから、効率的な収益へとつながっている。</t>
    <phoneticPr fontId="4"/>
  </si>
  <si>
    <t>①類似団体平均値及び全国平均と同等の値で推移している。将来の施設の更新が求められる。
②類似団体平均値及び全国平均よりも低い値となっている。しかし、今今後耐用年数に達し更新時期を迎える管路が増加することが考えられるため、事業費の平準化を図り、計画的かつ効率的な更新に取り組む必要がある。
③類似団体平均を上回っている。しかし、年度により値にばらつきがあるため、投資のあり方について検討していく必要がある。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</si>
</sst>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1.45</c:v>
                </c:pt>
                <c:pt idx="1">
                  <c:v>2.38</c:v>
                </c:pt>
                <c:pt idx="2">
                  <c:v>1.38</c:v>
                </c:pt>
                <c:pt idx="3">
                  <c:v>1.29</c:v>
                </c:pt>
                <c:pt idx="4">
                  <c:v>1.72</c:v>
                </c:pt>
              </c:numCache>
            </c:numRef>
          </c:val>
          <c:extLst>
            <c:ext xmlns:c16="http://schemas.microsoft.com/office/drawing/2014/chart" uri="{C3380CC4-5D6E-409C-BE32-E72D297353CC}">
              <c16:uniqueId val="{00000000-1852-40B4-9010-2A9A306B7C1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0.67</c:v>
                </c:pt>
              </c:numCache>
            </c:numRef>
          </c:val>
          <c:smooth val="0"/>
          <c:extLst>
            <c:ext xmlns:c16="http://schemas.microsoft.com/office/drawing/2014/chart" uri="{C3380CC4-5D6E-409C-BE32-E72D297353CC}">
              <c16:uniqueId val="{00000001-1852-40B4-9010-2A9A306B7C1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78.400000000000006</c:v>
                </c:pt>
                <c:pt idx="1">
                  <c:v>78.680000000000007</c:v>
                </c:pt>
                <c:pt idx="2">
                  <c:v>77.89</c:v>
                </c:pt>
                <c:pt idx="3">
                  <c:v>78.650000000000006</c:v>
                </c:pt>
                <c:pt idx="4">
                  <c:v>80.260000000000005</c:v>
                </c:pt>
              </c:numCache>
            </c:numRef>
          </c:val>
          <c:extLst>
            <c:ext xmlns:c16="http://schemas.microsoft.com/office/drawing/2014/chart" uri="{C3380CC4-5D6E-409C-BE32-E72D297353CC}">
              <c16:uniqueId val="{00000000-7D9B-4EDE-A481-FD18782AC6A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63.23</c:v>
                </c:pt>
              </c:numCache>
            </c:numRef>
          </c:val>
          <c:smooth val="0"/>
          <c:extLst>
            <c:ext xmlns:c16="http://schemas.microsoft.com/office/drawing/2014/chart" uri="{C3380CC4-5D6E-409C-BE32-E72D297353CC}">
              <c16:uniqueId val="{00000001-7D9B-4EDE-A481-FD18782AC6A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96.72</c:v>
                </c:pt>
                <c:pt idx="1">
                  <c:v>95.81</c:v>
                </c:pt>
                <c:pt idx="2">
                  <c:v>95.54</c:v>
                </c:pt>
                <c:pt idx="3">
                  <c:v>95.49</c:v>
                </c:pt>
                <c:pt idx="4">
                  <c:v>95.98</c:v>
                </c:pt>
              </c:numCache>
            </c:numRef>
          </c:val>
          <c:extLst>
            <c:ext xmlns:c16="http://schemas.microsoft.com/office/drawing/2014/chart" uri="{C3380CC4-5D6E-409C-BE32-E72D297353CC}">
              <c16:uniqueId val="{00000000-88B8-496B-86A0-843F654422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89.35</c:v>
                </c:pt>
              </c:numCache>
            </c:numRef>
          </c:val>
          <c:smooth val="0"/>
          <c:extLst>
            <c:ext xmlns:c16="http://schemas.microsoft.com/office/drawing/2014/chart" uri="{C3380CC4-5D6E-409C-BE32-E72D297353CC}">
              <c16:uniqueId val="{00000001-88B8-496B-86A0-843F654422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113.78</c:v>
                </c:pt>
                <c:pt idx="1">
                  <c:v>114.67</c:v>
                </c:pt>
                <c:pt idx="2">
                  <c:v>114.49</c:v>
                </c:pt>
                <c:pt idx="3">
                  <c:v>111.19</c:v>
                </c:pt>
                <c:pt idx="4">
                  <c:v>105.89</c:v>
                </c:pt>
              </c:numCache>
            </c:numRef>
          </c:val>
          <c:extLst>
            <c:ext xmlns:c16="http://schemas.microsoft.com/office/drawing/2014/chart" uri="{C3380CC4-5D6E-409C-BE32-E72D297353CC}">
              <c16:uniqueId val="{00000000-D38A-486C-97AC-1F8C324AC6D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111.21</c:v>
                </c:pt>
              </c:numCache>
            </c:numRef>
          </c:val>
          <c:smooth val="0"/>
          <c:extLst>
            <c:ext xmlns:c16="http://schemas.microsoft.com/office/drawing/2014/chart" uri="{C3380CC4-5D6E-409C-BE32-E72D297353CC}">
              <c16:uniqueId val="{00000001-D38A-486C-97AC-1F8C324AC6D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47.21</c:v>
                </c:pt>
                <c:pt idx="1">
                  <c:v>47.28</c:v>
                </c:pt>
                <c:pt idx="2">
                  <c:v>47.24</c:v>
                </c:pt>
                <c:pt idx="3">
                  <c:v>47.53</c:v>
                </c:pt>
                <c:pt idx="4">
                  <c:v>48.17</c:v>
                </c:pt>
              </c:numCache>
            </c:numRef>
          </c:val>
          <c:extLst>
            <c:ext xmlns:c16="http://schemas.microsoft.com/office/drawing/2014/chart" uri="{C3380CC4-5D6E-409C-BE32-E72D297353CC}">
              <c16:uniqueId val="{00000000-A921-4250-AD4D-FC18D2AAD6F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49.62</c:v>
                </c:pt>
              </c:numCache>
            </c:numRef>
          </c:val>
          <c:smooth val="0"/>
          <c:extLst>
            <c:ext xmlns:c16="http://schemas.microsoft.com/office/drawing/2014/chart" uri="{C3380CC4-5D6E-409C-BE32-E72D297353CC}">
              <c16:uniqueId val="{00000001-A921-4250-AD4D-FC18D2AAD6F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1.23</c:v>
                </c:pt>
                <c:pt idx="1">
                  <c:v>2.13</c:v>
                </c:pt>
                <c:pt idx="2">
                  <c:v>4.91</c:v>
                </c:pt>
                <c:pt idx="3">
                  <c:v>4.57</c:v>
                </c:pt>
                <c:pt idx="4">
                  <c:v>9.92</c:v>
                </c:pt>
              </c:numCache>
            </c:numRef>
          </c:val>
          <c:extLst>
            <c:ext xmlns:c16="http://schemas.microsoft.com/office/drawing/2014/chart" uri="{C3380CC4-5D6E-409C-BE32-E72D297353CC}">
              <c16:uniqueId val="{00000000-CD3F-433A-9B96-F448B225E6B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19.510000000000002</c:v>
                </c:pt>
              </c:numCache>
            </c:numRef>
          </c:val>
          <c:smooth val="0"/>
          <c:extLst>
            <c:ext xmlns:c16="http://schemas.microsoft.com/office/drawing/2014/chart" uri="{C3380CC4-5D6E-409C-BE32-E72D297353CC}">
              <c16:uniqueId val="{00000001-CD3F-433A-9B96-F448B225E6B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99-42D4-8694-3FBB5ED0D1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formatCode="#,##0.00;&quot;△&quot;#,##0.00">
                  <c:v>0</c:v>
                </c:pt>
              </c:numCache>
            </c:numRef>
          </c:val>
          <c:smooth val="0"/>
          <c:extLst>
            <c:ext xmlns:c16="http://schemas.microsoft.com/office/drawing/2014/chart" uri="{C3380CC4-5D6E-409C-BE32-E72D297353CC}">
              <c16:uniqueId val="{00000001-6099-42D4-8694-3FBB5ED0D1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602.04</c:v>
                </c:pt>
                <c:pt idx="1">
                  <c:v>785.9</c:v>
                </c:pt>
                <c:pt idx="2">
                  <c:v>1096.3699999999999</c:v>
                </c:pt>
                <c:pt idx="3">
                  <c:v>907.76</c:v>
                </c:pt>
                <c:pt idx="4">
                  <c:v>1279.92</c:v>
                </c:pt>
              </c:numCache>
            </c:numRef>
          </c:val>
          <c:extLst>
            <c:ext xmlns:c16="http://schemas.microsoft.com/office/drawing/2014/chart" uri="{C3380CC4-5D6E-409C-BE32-E72D297353CC}">
              <c16:uniqueId val="{00000000-3C89-4B4C-9889-F9B3684BAE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360.96</c:v>
                </c:pt>
              </c:numCache>
            </c:numRef>
          </c:val>
          <c:smooth val="0"/>
          <c:extLst>
            <c:ext xmlns:c16="http://schemas.microsoft.com/office/drawing/2014/chart" uri="{C3380CC4-5D6E-409C-BE32-E72D297353CC}">
              <c16:uniqueId val="{00000001-3C89-4B4C-9889-F9B3684BAE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16.68</c:v>
                </c:pt>
                <c:pt idx="1">
                  <c:v>15.07</c:v>
                </c:pt>
                <c:pt idx="2">
                  <c:v>13.86</c:v>
                </c:pt>
                <c:pt idx="3">
                  <c:v>12.41</c:v>
                </c:pt>
                <c:pt idx="4">
                  <c:v>12.1</c:v>
                </c:pt>
              </c:numCache>
            </c:numRef>
          </c:val>
          <c:extLst>
            <c:ext xmlns:c16="http://schemas.microsoft.com/office/drawing/2014/chart" uri="{C3380CC4-5D6E-409C-BE32-E72D297353CC}">
              <c16:uniqueId val="{00000000-87C9-43F0-ABBB-10F69B832C7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239.18</c:v>
                </c:pt>
              </c:numCache>
            </c:numRef>
          </c:val>
          <c:smooth val="0"/>
          <c:extLst>
            <c:ext xmlns:c16="http://schemas.microsoft.com/office/drawing/2014/chart" uri="{C3380CC4-5D6E-409C-BE32-E72D297353CC}">
              <c16:uniqueId val="{00000001-87C9-43F0-ABBB-10F69B832C7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109.12</c:v>
                </c:pt>
                <c:pt idx="1">
                  <c:v>109.9</c:v>
                </c:pt>
                <c:pt idx="2">
                  <c:v>111.41</c:v>
                </c:pt>
                <c:pt idx="3">
                  <c:v>108.36</c:v>
                </c:pt>
                <c:pt idx="4">
                  <c:v>98.34</c:v>
                </c:pt>
              </c:numCache>
            </c:numRef>
          </c:val>
          <c:extLst>
            <c:ext xmlns:c16="http://schemas.microsoft.com/office/drawing/2014/chart" uri="{C3380CC4-5D6E-409C-BE32-E72D297353CC}">
              <c16:uniqueId val="{00000000-FAD6-4D13-A856-71131D531D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101.89</c:v>
                </c:pt>
              </c:numCache>
            </c:numRef>
          </c:val>
          <c:smooth val="0"/>
          <c:extLst>
            <c:ext xmlns:c16="http://schemas.microsoft.com/office/drawing/2014/chart" uri="{C3380CC4-5D6E-409C-BE32-E72D297353CC}">
              <c16:uniqueId val="{00000001-FAD6-4D13-A856-71131D531D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172.19</c:v>
                </c:pt>
                <c:pt idx="1">
                  <c:v>171.03</c:v>
                </c:pt>
                <c:pt idx="2">
                  <c:v>167.87</c:v>
                </c:pt>
                <c:pt idx="3">
                  <c:v>172.55</c:v>
                </c:pt>
                <c:pt idx="4">
                  <c:v>170.06</c:v>
                </c:pt>
              </c:numCache>
            </c:numRef>
          </c:val>
          <c:extLst>
            <c:ext xmlns:c16="http://schemas.microsoft.com/office/drawing/2014/chart" uri="{C3380CC4-5D6E-409C-BE32-E72D297353CC}">
              <c16:uniqueId val="{00000000-EFBF-4095-919F-F2DCB28CAB6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156.32</c:v>
                </c:pt>
              </c:numCache>
            </c:numRef>
          </c:val>
          <c:smooth val="0"/>
          <c:extLst>
            <c:ext xmlns:c16="http://schemas.microsoft.com/office/drawing/2014/chart" uri="{C3380CC4-5D6E-409C-BE32-E72D297353CC}">
              <c16:uniqueId val="{00000001-EFBF-4095-919F-F2DCB28CAB6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A40"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沖縄県　宜野湾市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自治体職員</v>
      </c>
      <c r="AE8" s="83"/>
      <c r="AF8" s="83"/>
      <c r="AG8" s="83"/>
      <c r="AH8" s="83"/>
      <c r="AI8" s="83"/>
      <c r="AJ8" s="83"/>
      <c r="AK8" s="4"/>
      <c r="AL8" s="71">
        <f>データ!$R$6</f>
        <v>100462</v>
      </c>
      <c r="AM8" s="71"/>
      <c r="AN8" s="71"/>
      <c r="AO8" s="71"/>
      <c r="AP8" s="71"/>
      <c r="AQ8" s="71"/>
      <c r="AR8" s="71"/>
      <c r="AS8" s="71"/>
      <c r="AT8" s="67">
        <f>データ!$S$6</f>
        <v>19.8</v>
      </c>
      <c r="AU8" s="68"/>
      <c r="AV8" s="68"/>
      <c r="AW8" s="68"/>
      <c r="AX8" s="68"/>
      <c r="AY8" s="68"/>
      <c r="AZ8" s="68"/>
      <c r="BA8" s="68"/>
      <c r="BB8" s="70">
        <f>データ!$T$6</f>
        <v>5073.84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94.71</v>
      </c>
      <c r="J10" s="68"/>
      <c r="K10" s="68"/>
      <c r="L10" s="68"/>
      <c r="M10" s="68"/>
      <c r="N10" s="68"/>
      <c r="O10" s="69"/>
      <c r="P10" s="70">
        <f>データ!$P$6</f>
        <v>100</v>
      </c>
      <c r="Q10" s="70"/>
      <c r="R10" s="70"/>
      <c r="S10" s="70"/>
      <c r="T10" s="70"/>
      <c r="U10" s="70"/>
      <c r="V10" s="70"/>
      <c r="W10" s="71">
        <f>データ!$Q$6</f>
        <v>3420</v>
      </c>
      <c r="X10" s="71"/>
      <c r="Y10" s="71"/>
      <c r="Z10" s="71"/>
      <c r="AA10" s="71"/>
      <c r="AB10" s="71"/>
      <c r="AC10" s="71"/>
      <c r="AD10" s="2"/>
      <c r="AE10" s="2"/>
      <c r="AF10" s="2"/>
      <c r="AG10" s="2"/>
      <c r="AH10" s="4"/>
      <c r="AI10" s="4"/>
      <c r="AJ10" s="4"/>
      <c r="AK10" s="4"/>
      <c r="AL10" s="71">
        <f>データ!$U$6</f>
        <v>100042</v>
      </c>
      <c r="AM10" s="71"/>
      <c r="AN10" s="71"/>
      <c r="AO10" s="71"/>
      <c r="AP10" s="71"/>
      <c r="AQ10" s="71"/>
      <c r="AR10" s="71"/>
      <c r="AS10" s="71"/>
      <c r="AT10" s="67">
        <f>データ!$V$6</f>
        <v>19.690000000000001</v>
      </c>
      <c r="AU10" s="68"/>
      <c r="AV10" s="68"/>
      <c r="AW10" s="68"/>
      <c r="AX10" s="68"/>
      <c r="AY10" s="68"/>
      <c r="AZ10" s="68"/>
      <c r="BA10" s="68"/>
      <c r="BB10" s="70">
        <f>データ!$W$6</f>
        <v>5080.8500000000004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password="9D77"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election activeCell="E43" sqref="E43"/>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472051</v>
      </c>
      <c r="D6" s="34">
        <f t="shared" si="3"/>
        <v>46</v>
      </c>
      <c r="E6" s="34">
        <f t="shared" si="3"/>
        <v>1</v>
      </c>
      <c r="F6" s="34">
        <f t="shared" si="3"/>
        <v>0</v>
      </c>
      <c r="G6" s="34">
        <f t="shared" si="3"/>
        <v>1</v>
      </c>
      <c r="H6" s="34" t="str">
        <f t="shared" si="3"/>
        <v>沖縄県　宜野湾市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94.71</v>
      </c>
      <c r="P6" s="35">
        <f t="shared" si="3"/>
        <v>100</v>
      </c>
      <c r="Q6" s="35">
        <f t="shared" si="3"/>
        <v>3420</v>
      </c>
      <c r="R6" s="35">
        <f t="shared" si="3"/>
        <v>100462</v>
      </c>
      <c r="S6" s="35">
        <f t="shared" si="3"/>
        <v>19.8</v>
      </c>
      <c r="T6" s="35">
        <f t="shared" si="3"/>
        <v>5073.84</v>
      </c>
      <c r="U6" s="35">
        <f t="shared" si="3"/>
        <v>100042</v>
      </c>
      <c r="V6" s="35">
        <f t="shared" si="3"/>
        <v>19.690000000000001</v>
      </c>
      <c r="W6" s="35">
        <f t="shared" si="3"/>
        <v>5080.8500000000004</v>
      </c>
      <c r="X6" s="36">
        <f>IF(X7="",NA(),X7)</f>
        <v>113.78</v>
      </c>
      <c r="Y6" s="36">
        <f t="shared" ref="Y6:AG6" si="4">IF(Y7="",NA(),Y7)</f>
        <v>114.67</v>
      </c>
      <c r="Z6" s="36">
        <f t="shared" si="4"/>
        <v>114.49</v>
      </c>
      <c r="AA6" s="36">
        <f t="shared" si="4"/>
        <v>111.19</v>
      </c>
      <c r="AB6" s="36">
        <f t="shared" si="4"/>
        <v>105.89</v>
      </c>
      <c r="AC6" s="36">
        <f t="shared" si="4"/>
        <v>113.16</v>
      </c>
      <c r="AD6" s="36">
        <f t="shared" si="4"/>
        <v>112.15</v>
      </c>
      <c r="AE6" s="36">
        <f t="shared" si="4"/>
        <v>111.44</v>
      </c>
      <c r="AF6" s="36">
        <f t="shared" si="4"/>
        <v>111.17</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5">
        <f t="shared" si="5"/>
        <v>0</v>
      </c>
      <c r="AS6" s="35" t="str">
        <f>IF(AS7="","",IF(AS7="-","【-】","【"&amp;SUBSTITUTE(TEXT(AS7,"#,##0.00"),"-","△")&amp;"】"))</f>
        <v>【1.15】</v>
      </c>
      <c r="AT6" s="36">
        <f>IF(AT7="",NA(),AT7)</f>
        <v>602.04</v>
      </c>
      <c r="AU6" s="36">
        <f t="shared" ref="AU6:BC6" si="6">IF(AU7="",NA(),AU7)</f>
        <v>785.9</v>
      </c>
      <c r="AV6" s="36">
        <f t="shared" si="6"/>
        <v>1096.3699999999999</v>
      </c>
      <c r="AW6" s="36">
        <f t="shared" si="6"/>
        <v>907.76</v>
      </c>
      <c r="AX6" s="36">
        <f t="shared" si="6"/>
        <v>1279.92</v>
      </c>
      <c r="AY6" s="36">
        <f t="shared" si="6"/>
        <v>357.82</v>
      </c>
      <c r="AZ6" s="36">
        <f t="shared" si="6"/>
        <v>355.5</v>
      </c>
      <c r="BA6" s="36">
        <f t="shared" si="6"/>
        <v>349.83</v>
      </c>
      <c r="BB6" s="36">
        <f t="shared" si="6"/>
        <v>360.86</v>
      </c>
      <c r="BC6" s="36">
        <f t="shared" si="6"/>
        <v>360.96</v>
      </c>
      <c r="BD6" s="35" t="str">
        <f>IF(BD7="","",IF(BD7="-","【-】","【"&amp;SUBSTITUTE(TEXT(BD7,"#,##0.00"),"-","△")&amp;"】"))</f>
        <v>【260.31】</v>
      </c>
      <c r="BE6" s="36">
        <f>IF(BE7="",NA(),BE7)</f>
        <v>16.68</v>
      </c>
      <c r="BF6" s="36">
        <f t="shared" ref="BF6:BN6" si="7">IF(BF7="",NA(),BF7)</f>
        <v>15.07</v>
      </c>
      <c r="BG6" s="36">
        <f t="shared" si="7"/>
        <v>13.86</v>
      </c>
      <c r="BH6" s="36">
        <f t="shared" si="7"/>
        <v>12.41</v>
      </c>
      <c r="BI6" s="36">
        <f t="shared" si="7"/>
        <v>12.1</v>
      </c>
      <c r="BJ6" s="36">
        <f t="shared" si="7"/>
        <v>307.45999999999998</v>
      </c>
      <c r="BK6" s="36">
        <f t="shared" si="7"/>
        <v>312.58</v>
      </c>
      <c r="BL6" s="36">
        <f t="shared" si="7"/>
        <v>314.87</v>
      </c>
      <c r="BM6" s="36">
        <f t="shared" si="7"/>
        <v>309.27999999999997</v>
      </c>
      <c r="BN6" s="36">
        <f t="shared" si="7"/>
        <v>239.18</v>
      </c>
      <c r="BO6" s="35" t="str">
        <f>IF(BO7="","",IF(BO7="-","【-】","【"&amp;SUBSTITUTE(TEXT(BO7,"#,##0.00"),"-","△")&amp;"】"))</f>
        <v>【275.67】</v>
      </c>
      <c r="BP6" s="36">
        <f>IF(BP7="",NA(),BP7)</f>
        <v>109.12</v>
      </c>
      <c r="BQ6" s="36">
        <f t="shared" ref="BQ6:BY6" si="8">IF(BQ7="",NA(),BQ7)</f>
        <v>109.9</v>
      </c>
      <c r="BR6" s="36">
        <f t="shared" si="8"/>
        <v>111.41</v>
      </c>
      <c r="BS6" s="36">
        <f t="shared" si="8"/>
        <v>108.36</v>
      </c>
      <c r="BT6" s="36">
        <f t="shared" si="8"/>
        <v>98.34</v>
      </c>
      <c r="BU6" s="36">
        <f t="shared" si="8"/>
        <v>106.01</v>
      </c>
      <c r="BV6" s="36">
        <f t="shared" si="8"/>
        <v>104.57</v>
      </c>
      <c r="BW6" s="36">
        <f t="shared" si="8"/>
        <v>103.54</v>
      </c>
      <c r="BX6" s="36">
        <f t="shared" si="8"/>
        <v>103.32</v>
      </c>
      <c r="BY6" s="36">
        <f t="shared" si="8"/>
        <v>101.89</v>
      </c>
      <c r="BZ6" s="35" t="str">
        <f>IF(BZ7="","",IF(BZ7="-","【-】","【"&amp;SUBSTITUTE(TEXT(BZ7,"#,##0.00"),"-","△")&amp;"】"))</f>
        <v>【100.05】</v>
      </c>
      <c r="CA6" s="36">
        <f>IF(CA7="",NA(),CA7)</f>
        <v>172.19</v>
      </c>
      <c r="CB6" s="36">
        <f t="shared" ref="CB6:CJ6" si="9">IF(CB7="",NA(),CB7)</f>
        <v>171.03</v>
      </c>
      <c r="CC6" s="36">
        <f t="shared" si="9"/>
        <v>167.87</v>
      </c>
      <c r="CD6" s="36">
        <f t="shared" si="9"/>
        <v>172.55</v>
      </c>
      <c r="CE6" s="36">
        <f t="shared" si="9"/>
        <v>170.06</v>
      </c>
      <c r="CF6" s="36">
        <f t="shared" si="9"/>
        <v>162.24</v>
      </c>
      <c r="CG6" s="36">
        <f t="shared" si="9"/>
        <v>165.47</v>
      </c>
      <c r="CH6" s="36">
        <f t="shared" si="9"/>
        <v>167.46</v>
      </c>
      <c r="CI6" s="36">
        <f t="shared" si="9"/>
        <v>168.56</v>
      </c>
      <c r="CJ6" s="36">
        <f t="shared" si="9"/>
        <v>156.32</v>
      </c>
      <c r="CK6" s="35" t="str">
        <f>IF(CK7="","",IF(CK7="-","【-】","【"&amp;SUBSTITUTE(TEXT(CK7,"#,##0.00"),"-","△")&amp;"】"))</f>
        <v>【166.40】</v>
      </c>
      <c r="CL6" s="36">
        <f>IF(CL7="",NA(),CL7)</f>
        <v>78.400000000000006</v>
      </c>
      <c r="CM6" s="36">
        <f t="shared" ref="CM6:CU6" si="10">IF(CM7="",NA(),CM7)</f>
        <v>78.680000000000007</v>
      </c>
      <c r="CN6" s="36">
        <f t="shared" si="10"/>
        <v>77.89</v>
      </c>
      <c r="CO6" s="36">
        <f t="shared" si="10"/>
        <v>78.650000000000006</v>
      </c>
      <c r="CP6" s="36">
        <f t="shared" si="10"/>
        <v>80.260000000000005</v>
      </c>
      <c r="CQ6" s="36">
        <f t="shared" si="10"/>
        <v>59.11</v>
      </c>
      <c r="CR6" s="36">
        <f t="shared" si="10"/>
        <v>59.74</v>
      </c>
      <c r="CS6" s="36">
        <f t="shared" si="10"/>
        <v>59.46</v>
      </c>
      <c r="CT6" s="36">
        <f t="shared" si="10"/>
        <v>59.51</v>
      </c>
      <c r="CU6" s="36">
        <f t="shared" si="10"/>
        <v>63.23</v>
      </c>
      <c r="CV6" s="35" t="str">
        <f>IF(CV7="","",IF(CV7="-","【-】","【"&amp;SUBSTITUTE(TEXT(CV7,"#,##0.00"),"-","△")&amp;"】"))</f>
        <v>【60.69】</v>
      </c>
      <c r="CW6" s="36">
        <f>IF(CW7="",NA(),CW7)</f>
        <v>96.72</v>
      </c>
      <c r="CX6" s="36">
        <f t="shared" ref="CX6:DF6" si="11">IF(CX7="",NA(),CX7)</f>
        <v>95.81</v>
      </c>
      <c r="CY6" s="36">
        <f t="shared" si="11"/>
        <v>95.54</v>
      </c>
      <c r="CZ6" s="36">
        <f t="shared" si="11"/>
        <v>95.49</v>
      </c>
      <c r="DA6" s="36">
        <f t="shared" si="11"/>
        <v>95.98</v>
      </c>
      <c r="DB6" s="36">
        <f t="shared" si="11"/>
        <v>87.91</v>
      </c>
      <c r="DC6" s="36">
        <f t="shared" si="11"/>
        <v>87.28</v>
      </c>
      <c r="DD6" s="36">
        <f t="shared" si="11"/>
        <v>87.41</v>
      </c>
      <c r="DE6" s="36">
        <f t="shared" si="11"/>
        <v>87.08</v>
      </c>
      <c r="DF6" s="36">
        <f t="shared" si="11"/>
        <v>89.35</v>
      </c>
      <c r="DG6" s="35" t="str">
        <f>IF(DG7="","",IF(DG7="-","【-】","【"&amp;SUBSTITUTE(TEXT(DG7,"#,##0.00"),"-","△")&amp;"】"))</f>
        <v>【89.82】</v>
      </c>
      <c r="DH6" s="36">
        <f>IF(DH7="",NA(),DH7)</f>
        <v>47.21</v>
      </c>
      <c r="DI6" s="36">
        <f t="shared" ref="DI6:DQ6" si="12">IF(DI7="",NA(),DI7)</f>
        <v>47.28</v>
      </c>
      <c r="DJ6" s="36">
        <f t="shared" si="12"/>
        <v>47.24</v>
      </c>
      <c r="DK6" s="36">
        <f t="shared" si="12"/>
        <v>47.53</v>
      </c>
      <c r="DL6" s="36">
        <f t="shared" si="12"/>
        <v>48.17</v>
      </c>
      <c r="DM6" s="36">
        <f t="shared" si="12"/>
        <v>46.88</v>
      </c>
      <c r="DN6" s="36">
        <f t="shared" si="12"/>
        <v>46.94</v>
      </c>
      <c r="DO6" s="36">
        <f t="shared" si="12"/>
        <v>47.62</v>
      </c>
      <c r="DP6" s="36">
        <f t="shared" si="12"/>
        <v>48.55</v>
      </c>
      <c r="DQ6" s="36">
        <f t="shared" si="12"/>
        <v>49.62</v>
      </c>
      <c r="DR6" s="35" t="str">
        <f>IF(DR7="","",IF(DR7="-","【-】","【"&amp;SUBSTITUTE(TEXT(DR7,"#,##0.00"),"-","△")&amp;"】"))</f>
        <v>【50.19】</v>
      </c>
      <c r="DS6" s="36">
        <f>IF(DS7="",NA(),DS7)</f>
        <v>1.23</v>
      </c>
      <c r="DT6" s="36">
        <f t="shared" ref="DT6:EB6" si="13">IF(DT7="",NA(),DT7)</f>
        <v>2.13</v>
      </c>
      <c r="DU6" s="36">
        <f t="shared" si="13"/>
        <v>4.91</v>
      </c>
      <c r="DV6" s="36">
        <f t="shared" si="13"/>
        <v>4.57</v>
      </c>
      <c r="DW6" s="36">
        <f t="shared" si="13"/>
        <v>9.92</v>
      </c>
      <c r="DX6" s="36">
        <f t="shared" si="13"/>
        <v>13.39</v>
      </c>
      <c r="DY6" s="36">
        <f t="shared" si="13"/>
        <v>14.48</v>
      </c>
      <c r="DZ6" s="36">
        <f t="shared" si="13"/>
        <v>16.27</v>
      </c>
      <c r="EA6" s="36">
        <f t="shared" si="13"/>
        <v>17.11</v>
      </c>
      <c r="EB6" s="36">
        <f t="shared" si="13"/>
        <v>19.510000000000002</v>
      </c>
      <c r="EC6" s="35" t="str">
        <f>IF(EC7="","",IF(EC7="-","【-】","【"&amp;SUBSTITUTE(TEXT(EC7,"#,##0.00"),"-","△")&amp;"】"))</f>
        <v>【20.63】</v>
      </c>
      <c r="ED6" s="36">
        <f>IF(ED7="",NA(),ED7)</f>
        <v>1.45</v>
      </c>
      <c r="EE6" s="36">
        <f t="shared" ref="EE6:EM6" si="14">IF(EE7="",NA(),EE7)</f>
        <v>2.38</v>
      </c>
      <c r="EF6" s="36">
        <f t="shared" si="14"/>
        <v>1.38</v>
      </c>
      <c r="EG6" s="36">
        <f t="shared" si="14"/>
        <v>1.29</v>
      </c>
      <c r="EH6" s="36">
        <f t="shared" si="14"/>
        <v>1.72</v>
      </c>
      <c r="EI6" s="36">
        <f t="shared" si="14"/>
        <v>0.71</v>
      </c>
      <c r="EJ6" s="36">
        <f t="shared" si="14"/>
        <v>0.75</v>
      </c>
      <c r="EK6" s="36">
        <f t="shared" si="14"/>
        <v>0.63</v>
      </c>
      <c r="EL6" s="36">
        <f t="shared" si="14"/>
        <v>0.63</v>
      </c>
      <c r="EM6" s="36">
        <f t="shared" si="14"/>
        <v>0.67</v>
      </c>
      <c r="EN6" s="35" t="str">
        <f>IF(EN7="","",IF(EN7="-","【-】","【"&amp;SUBSTITUTE(TEXT(EN7,"#,##0.00"),"-","△")&amp;"】"))</f>
        <v>【0.69】</v>
      </c>
    </row>
    <row r="7" spans="1:144" s="37" customFormat="1" x14ac:dyDescent="0.15">
      <c r="A7" s="29"/>
      <c r="B7" s="38">
        <v>2020</v>
      </c>
      <c r="C7" s="38">
        <v>472051</v>
      </c>
      <c r="D7" s="38">
        <v>46</v>
      </c>
      <c r="E7" s="38">
        <v>1</v>
      </c>
      <c r="F7" s="38">
        <v>0</v>
      </c>
      <c r="G7" s="38">
        <v>1</v>
      </c>
      <c r="H7" s="38" t="s">
        <v>93</v>
      </c>
      <c r="I7" s="38" t="s">
        <v>94</v>
      </c>
      <c r="J7" s="38" t="s">
        <v>95</v>
      </c>
      <c r="K7" s="38" t="s">
        <v>96</v>
      </c>
      <c r="L7" s="38" t="s">
        <v>97</v>
      </c>
      <c r="M7" s="38" t="s">
        <v>98</v>
      </c>
      <c r="N7" s="39" t="s">
        <v>99</v>
      </c>
      <c r="O7" s="39">
        <v>94.71</v>
      </c>
      <c r="P7" s="39">
        <v>100</v>
      </c>
      <c r="Q7" s="39">
        <v>3420</v>
      </c>
      <c r="R7" s="39">
        <v>100462</v>
      </c>
      <c r="S7" s="39">
        <v>19.8</v>
      </c>
      <c r="T7" s="39">
        <v>5073.84</v>
      </c>
      <c r="U7" s="39">
        <v>100042</v>
      </c>
      <c r="V7" s="39">
        <v>19.690000000000001</v>
      </c>
      <c r="W7" s="39">
        <v>5080.8500000000004</v>
      </c>
      <c r="X7" s="39">
        <v>113.78</v>
      </c>
      <c r="Y7" s="39">
        <v>114.67</v>
      </c>
      <c r="Z7" s="39">
        <v>114.49</v>
      </c>
      <c r="AA7" s="39">
        <v>111.19</v>
      </c>
      <c r="AB7" s="39">
        <v>105.89</v>
      </c>
      <c r="AC7" s="39">
        <v>113.16</v>
      </c>
      <c r="AD7" s="39">
        <v>112.15</v>
      </c>
      <c r="AE7" s="39">
        <v>111.44</v>
      </c>
      <c r="AF7" s="39">
        <v>111.17</v>
      </c>
      <c r="AG7" s="39">
        <v>111.21</v>
      </c>
      <c r="AH7" s="39">
        <v>110.27</v>
      </c>
      <c r="AI7" s="39">
        <v>0</v>
      </c>
      <c r="AJ7" s="39">
        <v>0</v>
      </c>
      <c r="AK7" s="39">
        <v>0</v>
      </c>
      <c r="AL7" s="39">
        <v>0</v>
      </c>
      <c r="AM7" s="39">
        <v>0</v>
      </c>
      <c r="AN7" s="39">
        <v>0.68</v>
      </c>
      <c r="AO7" s="39">
        <v>1</v>
      </c>
      <c r="AP7" s="39">
        <v>1.03</v>
      </c>
      <c r="AQ7" s="39">
        <v>0.78</v>
      </c>
      <c r="AR7" s="39">
        <v>0</v>
      </c>
      <c r="AS7" s="39">
        <v>1.1499999999999999</v>
      </c>
      <c r="AT7" s="39">
        <v>602.04</v>
      </c>
      <c r="AU7" s="39">
        <v>785.9</v>
      </c>
      <c r="AV7" s="39">
        <v>1096.3699999999999</v>
      </c>
      <c r="AW7" s="39">
        <v>907.76</v>
      </c>
      <c r="AX7" s="39">
        <v>1279.92</v>
      </c>
      <c r="AY7" s="39">
        <v>357.82</v>
      </c>
      <c r="AZ7" s="39">
        <v>355.5</v>
      </c>
      <c r="BA7" s="39">
        <v>349.83</v>
      </c>
      <c r="BB7" s="39">
        <v>360.86</v>
      </c>
      <c r="BC7" s="39">
        <v>360.96</v>
      </c>
      <c r="BD7" s="39">
        <v>260.31</v>
      </c>
      <c r="BE7" s="39">
        <v>16.68</v>
      </c>
      <c r="BF7" s="39">
        <v>15.07</v>
      </c>
      <c r="BG7" s="39">
        <v>13.86</v>
      </c>
      <c r="BH7" s="39">
        <v>12.41</v>
      </c>
      <c r="BI7" s="39">
        <v>12.1</v>
      </c>
      <c r="BJ7" s="39">
        <v>307.45999999999998</v>
      </c>
      <c r="BK7" s="39">
        <v>312.58</v>
      </c>
      <c r="BL7" s="39">
        <v>314.87</v>
      </c>
      <c r="BM7" s="39">
        <v>309.27999999999997</v>
      </c>
      <c r="BN7" s="39">
        <v>239.18</v>
      </c>
      <c r="BO7" s="39">
        <v>275.67</v>
      </c>
      <c r="BP7" s="39">
        <v>109.12</v>
      </c>
      <c r="BQ7" s="39">
        <v>109.9</v>
      </c>
      <c r="BR7" s="39">
        <v>111.41</v>
      </c>
      <c r="BS7" s="39">
        <v>108.36</v>
      </c>
      <c r="BT7" s="39">
        <v>98.34</v>
      </c>
      <c r="BU7" s="39">
        <v>106.01</v>
      </c>
      <c r="BV7" s="39">
        <v>104.57</v>
      </c>
      <c r="BW7" s="39">
        <v>103.54</v>
      </c>
      <c r="BX7" s="39">
        <v>103.32</v>
      </c>
      <c r="BY7" s="39">
        <v>101.89</v>
      </c>
      <c r="BZ7" s="39">
        <v>100.05</v>
      </c>
      <c r="CA7" s="39">
        <v>172.19</v>
      </c>
      <c r="CB7" s="39">
        <v>171.03</v>
      </c>
      <c r="CC7" s="39">
        <v>167.87</v>
      </c>
      <c r="CD7" s="39">
        <v>172.55</v>
      </c>
      <c r="CE7" s="39">
        <v>170.06</v>
      </c>
      <c r="CF7" s="39">
        <v>162.24</v>
      </c>
      <c r="CG7" s="39">
        <v>165.47</v>
      </c>
      <c r="CH7" s="39">
        <v>167.46</v>
      </c>
      <c r="CI7" s="39">
        <v>168.56</v>
      </c>
      <c r="CJ7" s="39">
        <v>156.32</v>
      </c>
      <c r="CK7" s="39">
        <v>166.4</v>
      </c>
      <c r="CL7" s="39">
        <v>78.400000000000006</v>
      </c>
      <c r="CM7" s="39">
        <v>78.680000000000007</v>
      </c>
      <c r="CN7" s="39">
        <v>77.89</v>
      </c>
      <c r="CO7" s="39">
        <v>78.650000000000006</v>
      </c>
      <c r="CP7" s="39">
        <v>80.260000000000005</v>
      </c>
      <c r="CQ7" s="39">
        <v>59.11</v>
      </c>
      <c r="CR7" s="39">
        <v>59.74</v>
      </c>
      <c r="CS7" s="39">
        <v>59.46</v>
      </c>
      <c r="CT7" s="39">
        <v>59.51</v>
      </c>
      <c r="CU7" s="39">
        <v>63.23</v>
      </c>
      <c r="CV7" s="39">
        <v>60.69</v>
      </c>
      <c r="CW7" s="39">
        <v>96.72</v>
      </c>
      <c r="CX7" s="39">
        <v>95.81</v>
      </c>
      <c r="CY7" s="39">
        <v>95.54</v>
      </c>
      <c r="CZ7" s="39">
        <v>95.49</v>
      </c>
      <c r="DA7" s="39">
        <v>95.98</v>
      </c>
      <c r="DB7" s="39">
        <v>87.91</v>
      </c>
      <c r="DC7" s="39">
        <v>87.28</v>
      </c>
      <c r="DD7" s="39">
        <v>87.41</v>
      </c>
      <c r="DE7" s="39">
        <v>87.08</v>
      </c>
      <c r="DF7" s="39">
        <v>89.35</v>
      </c>
      <c r="DG7" s="39">
        <v>89.82</v>
      </c>
      <c r="DH7" s="39">
        <v>47.21</v>
      </c>
      <c r="DI7" s="39">
        <v>47.28</v>
      </c>
      <c r="DJ7" s="39">
        <v>47.24</v>
      </c>
      <c r="DK7" s="39">
        <v>47.53</v>
      </c>
      <c r="DL7" s="39">
        <v>48.17</v>
      </c>
      <c r="DM7" s="39">
        <v>46.88</v>
      </c>
      <c r="DN7" s="39">
        <v>46.94</v>
      </c>
      <c r="DO7" s="39">
        <v>47.62</v>
      </c>
      <c r="DP7" s="39">
        <v>48.55</v>
      </c>
      <c r="DQ7" s="39">
        <v>49.62</v>
      </c>
      <c r="DR7" s="39">
        <v>50.19</v>
      </c>
      <c r="DS7" s="39">
        <v>1.23</v>
      </c>
      <c r="DT7" s="39">
        <v>2.13</v>
      </c>
      <c r="DU7" s="39">
        <v>4.91</v>
      </c>
      <c r="DV7" s="39">
        <v>4.57</v>
      </c>
      <c r="DW7" s="39">
        <v>9.92</v>
      </c>
      <c r="DX7" s="39">
        <v>13.39</v>
      </c>
      <c r="DY7" s="39">
        <v>14.48</v>
      </c>
      <c r="DZ7" s="39">
        <v>16.27</v>
      </c>
      <c r="EA7" s="39">
        <v>17.11</v>
      </c>
      <c r="EB7" s="39">
        <v>19.510000000000002</v>
      </c>
      <c r="EC7" s="39">
        <v>20.63</v>
      </c>
      <c r="ED7" s="39">
        <v>1.45</v>
      </c>
      <c r="EE7" s="39">
        <v>2.38</v>
      </c>
      <c r="EF7" s="39">
        <v>1.38</v>
      </c>
      <c r="EG7" s="39">
        <v>1.29</v>
      </c>
      <c r="EH7" s="39">
        <v>1.72</v>
      </c>
      <c r="EI7" s="39">
        <v>0.71</v>
      </c>
      <c r="EJ7" s="39">
        <v>0.75</v>
      </c>
      <c r="EK7" s="39">
        <v>0.63</v>
      </c>
      <c r="EL7" s="39">
        <v>0.63</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J9" s="40"/>
      <c r="CL9" s="40"/>
      <c r="CM9" s="40"/>
      <c r="CN9" s="40"/>
      <c r="CO9" s="40"/>
      <c r="CP9" s="40"/>
      <c r="CQ9" s="40"/>
      <c r="CR9" s="40"/>
      <c r="CS9" s="40"/>
      <c r="CT9" s="40"/>
      <c r="CU9" s="40"/>
      <c r="CW9" s="40"/>
      <c r="CX9" s="40"/>
      <c r="CY9" s="40"/>
      <c r="CZ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c r="DA10" s="40"/>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2021-12-03T07:00:02Z</dcterms:created>
  <dcterms:modified xsi:type="dcterms:W3CDTF">2022-01-28T07:23:53Z</dcterms:modified>
  <cp:category/>
</cp:coreProperties>
</file>