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1_事務局\01_企画G\20220113経営比較分析表R2\"/>
    </mc:Choice>
  </mc:AlternateContent>
  <workbookProtection workbookAlgorithmName="SHA-512" workbookHashValue="bXGfVw2jER5lXD796Zn7Rsg0YTWr8xCiLvZ0xbrF99lGKWxFsJhR/HbF54HrWHUJO4TNCSY+K89KK6vYZtdo3A==" workbookSaltValue="s5K5fmYZA5EoVD5mXK3zq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32" i="4"/>
  <c r="HM78" i="4"/>
  <c r="CS78" i="4"/>
  <c r="BX54" i="4"/>
  <c r="BX32" i="4"/>
  <c r="MN54" i="4"/>
  <c r="MN32" i="4"/>
  <c r="IZ54" i="4"/>
  <c r="FL54" i="4"/>
  <c r="FL32" i="4"/>
  <c r="C11" i="5"/>
  <c r="D11" i="5"/>
  <c r="E11" i="5"/>
  <c r="B11" i="5"/>
  <c r="AE32" i="4" l="1"/>
  <c r="KU32" i="4"/>
  <c r="KU54" i="4"/>
  <c r="KC78" i="4"/>
  <c r="HG54" i="4"/>
  <c r="HG32" i="4"/>
  <c r="FH78" i="4"/>
  <c r="DS54" i="4"/>
  <c r="DS32" i="4"/>
  <c r="AN78" i="4"/>
  <c r="AE54" i="4"/>
  <c r="IK32" i="4"/>
  <c r="EW54" i="4"/>
  <c r="EW32" i="4"/>
  <c r="LO78" i="4"/>
  <c r="IK54" i="4"/>
  <c r="GT78" i="4"/>
  <c r="BZ78" i="4"/>
  <c r="BI54" i="4"/>
  <c r="BI32" i="4"/>
  <c r="LY54" i="4"/>
  <c r="LY32" i="4"/>
  <c r="GR54" i="4"/>
  <c r="EO78" i="4"/>
  <c r="DD32" i="4"/>
  <c r="P32" i="4"/>
  <c r="KF54" i="4"/>
  <c r="KF32" i="4"/>
  <c r="JJ78" i="4"/>
  <c r="GR32" i="4"/>
  <c r="DD54" i="4"/>
  <c r="U78" i="4"/>
  <c r="P54" i="4"/>
  <c r="AT32" i="4"/>
  <c r="KV78" i="4"/>
  <c r="HV54" i="4"/>
  <c r="GA78" i="4"/>
  <c r="EH54" i="4"/>
  <c r="EH32" i="4"/>
  <c r="BG78" i="4"/>
  <c r="AT54" i="4"/>
  <c r="LJ54" i="4"/>
  <c r="LJ32" i="4"/>
  <c r="HV32" i="4"/>
</calcChain>
</file>

<file path=xl/sharedStrings.xml><?xml version="1.0" encoding="utf-8"?>
<sst xmlns="http://schemas.openxmlformats.org/spreadsheetml/2006/main" count="327" uniqueCount="181">
  <si>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</si>
  <si>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</si>
  <si>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</si>
  <si>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</si>
  <si>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</si>
  <si>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</si>
  <si>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</si>
  <si>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</si>
  <si>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</si>
  <si>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</si>
  <si>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</si>
  <si>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</si>
  <si>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</si>
  <si>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</si>
  <si>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</si>
  <si>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</si>
  <si>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</si>
  <si>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</si>
  <si>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</si>
  <si>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</si>
  <si>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</si>
  <si>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</si>
  <si>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</si>
  <si>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</si>
  <si>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</si>
  <si>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</si>
  <si>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</si>
  <si>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</si>
  <si>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</si>
  <si>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</si>
  <si>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</si>
  <si>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</si>
  <si>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</si>
  <si>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</si>
  <si>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</si>
  <si>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</si>
  <si>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</si>
  <si>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</si>
  <si>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</si>
  <si>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</si>
  <si>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</si>
  <si>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</si>
  <si>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</si>
  <si>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</si>
  <si>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</si>
  <si>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</si>
  <si>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</si>
  <si>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</si>
  <si>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</si>
  <si>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</si>
  <si>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</si>
  <si>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</si>
  <si>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</si>
  <si>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</si>
  <si>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</si>
  <si>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</si>
  <si>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</si>
  <si>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</si>
  <si>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</si>
  <si>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</si>
  <si>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</si>
  <si>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</si>
  <si>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</si>
  <si>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</si>
  <si>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</si>
  <si>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</si>
  <si>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</si>
  <si>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</si>
  <si>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</si>
  <si>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</si>
  <si>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</si>
  <si>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</si>
  <si>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</si>
  <si>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</si>
  <si>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</si>
  <si>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</si>
  <si>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</si>
  <si>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</si>
  <si>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</si>
  <si>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</si>
  <si>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</si>
  <si>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</si>
  <si>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</si>
  <si>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</si>
  <si>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</si>
  <si>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</si>
  <si>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</si>
  <si>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</si>
  <si>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</si>
  <si>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</si>
  <si>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</si>
  <si>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</si>
  <si>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</si>
  <si>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</si>
  <si>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</si>
  <si>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</si>
  <si>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</si>
  <si>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</si>
  <si>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</si>
  <si>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</si>
  <si>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</si>
  <si>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</si>
  <si>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</si>
  <si>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</si>
  <si>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</si>
  <si>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</si>
  <si>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</si>
  <si>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</si>
  <si>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</si>
  <si>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</si>
  <si>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</si>
  <si>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</si>
  <si>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</si>
  <si>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</si>
  <si>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</si>
  <si>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</si>
  <si>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</si>
  <si>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</si>
  <si>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</si>
  <si>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</si>
  <si>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</si>
  <si>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</si>
  <si>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</si>
  <si>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</si>
  <si>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</si>
  <si>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</si>
  <si>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</si>
  <si>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</si>
  <si>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</si>
  <si>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</si>
  <si>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</si>
  <si>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</si>
  <si>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</si>
  <si>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</si>
  <si>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</si>
  <si>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</si>
  <si>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</si>
  <si>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</si>
  <si>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</si>
  <si>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</si>
  <si>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</si>
  <si>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</si>
  <si>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</si>
  <si>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</si>
  <si>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</si>
  <si>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</si>
  <si>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</si>
  <si>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</si>
  <si>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</si>
  <si>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</si>
  <si>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</si>
  <si>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</si>
  <si>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</si>
  <si>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</si>
  <si>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</si>
  <si>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</si>
  <si>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</si>
  <si>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</si>
  <si>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</si>
  <si>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地方独立行政法人那覇市立病院</t>
  </si>
  <si>
    <t>那覇市立病院</t>
  </si>
  <si>
    <t>地方独立行政法人</t>
  </si>
  <si>
    <t>病院事業</t>
  </si>
  <si>
    <t>一般病院</t>
  </si>
  <si>
    <t>400床以上～500床未満</t>
  </si>
  <si>
    <t>非設置</t>
  </si>
  <si>
    <t>直営</t>
  </si>
  <si>
    <t>対象</t>
  </si>
  <si>
    <t>ド 透 I 未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</si>
  <si>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</si>
  <si>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</si>
  <si>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</si>
  <si>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</si>
  <si>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</si>
  <si>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</si>
  <si>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</si>
  <si>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</si>
  <si>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地域中核病院の機能として、専門的症例や救急患者等受入れ、地域の医療機関との連携による総合的な医療の提供を行っている。
 二次医療圏においては、主にがん診療、小児・周産期医療、救急医療を担っており、救急医療においては、365日24時間体制で救急患者の受入を行っている。なかでも小児救急は当院小児科医に加え、市医師会および大学医学部等の応援をうけ小児科医が常駐する救急医療を提供している。</t>
    <phoneticPr fontId="5"/>
  </si>
  <si>
    <t xml:space="preserve">　効率性については、診療単価の向上を目指し目標設定を行い、診療報酬制度への適切な対応に努めている。また、重症度の高い患者と幅広い症例の受け入れ、精緻で適切なDPCコーディングや効率的な入院医療を実践し、DPC制度の機能評価係数を高める対策を講じている。
　健全性においては、新型コロナウイルスの影響を大きく受けており、医業収支比率はは92.3％とマイナスであるが、経常収支比率はコロナ患者受け入れに伴う補助金等により108.4％と大幅なプラスとなった。全て平均値以上であり概ね良好な経営状況である。
</t>
    <rPh sb="1" eb="4">
      <t>コウリツセイ</t>
    </rPh>
    <rPh sb="128" eb="131">
      <t>ケンゼンセイ</t>
    </rPh>
    <rPh sb="137" eb="139">
      <t>シンガタ</t>
    </rPh>
    <rPh sb="147" eb="149">
      <t>エイキョウ</t>
    </rPh>
    <rPh sb="150" eb="151">
      <t>オオ</t>
    </rPh>
    <rPh sb="153" eb="154">
      <t>ウ</t>
    </rPh>
    <rPh sb="159" eb="161">
      <t>イギョウ</t>
    </rPh>
    <rPh sb="161" eb="163">
      <t>シュウシ</t>
    </rPh>
    <rPh sb="163" eb="165">
      <t>ヒリツ</t>
    </rPh>
    <rPh sb="182" eb="184">
      <t>ケイジョウ</t>
    </rPh>
    <rPh sb="184" eb="186">
      <t>シュウシ</t>
    </rPh>
    <rPh sb="186" eb="188">
      <t>ヒリツ</t>
    </rPh>
    <rPh sb="192" eb="194">
      <t>カンジャ</t>
    </rPh>
    <rPh sb="199" eb="200">
      <t>トモナ</t>
    </rPh>
    <rPh sb="201" eb="204">
      <t>ホジョキン</t>
    </rPh>
    <rPh sb="204" eb="205">
      <t>トウ</t>
    </rPh>
    <rPh sb="215" eb="217">
      <t>オオハバ</t>
    </rPh>
    <rPh sb="226" eb="227">
      <t>スベ</t>
    </rPh>
    <rPh sb="228" eb="231">
      <t>ヘイキンチ</t>
    </rPh>
    <rPh sb="231" eb="233">
      <t>イジョウ</t>
    </rPh>
    <rPh sb="236" eb="237">
      <t>オオム</t>
    </rPh>
    <rPh sb="238" eb="240">
      <t>リョウコウ</t>
    </rPh>
    <rPh sb="241" eb="243">
      <t>ケイエイ</t>
    </rPh>
    <rPh sb="243" eb="245">
      <t>ジョウキョウ</t>
    </rPh>
    <phoneticPr fontId="5"/>
  </si>
  <si>
    <t xml:space="preserve">　令和2年度は、新型コロナウイルス感染症の影響により診療制限やコロナ病床確保等により、大幅に病床利用率が低下し医業収益も大幅な減収となっている。コロナ後の対策として、引き続き地域の医療機関との連携強化を図り、効率的な病床運営を行い収益確保に努めていく。
　新病院建設においては、新型コロナの影響により建築資材が高騰し、新病院建築費が当初予定より大幅に増加している。今後、診療費の伸びがそれほど期待できない状況から、設備投資や建築費償還等が課題となるため、より一層の経営努力と様々な社会情勢の変化に対応した病院経営が課題となる。
</t>
    <rPh sb="1" eb="3">
      <t>レイワ</t>
    </rPh>
    <rPh sb="4" eb="6">
      <t>ネンド</t>
    </rPh>
    <rPh sb="8" eb="10">
      <t>シンガタ</t>
    </rPh>
    <rPh sb="17" eb="20">
      <t>カンセンショウ</t>
    </rPh>
    <rPh sb="21" eb="23">
      <t>エイキョウ</t>
    </rPh>
    <rPh sb="26" eb="28">
      <t>シンリョウ</t>
    </rPh>
    <rPh sb="28" eb="30">
      <t>セイゲン</t>
    </rPh>
    <rPh sb="34" eb="36">
      <t>ビョウショウ</t>
    </rPh>
    <rPh sb="36" eb="38">
      <t>カクホ</t>
    </rPh>
    <rPh sb="38" eb="39">
      <t>トウ</t>
    </rPh>
    <rPh sb="43" eb="45">
      <t>オオハバ</t>
    </rPh>
    <rPh sb="46" eb="48">
      <t>ビョウショウ</t>
    </rPh>
    <rPh sb="48" eb="51">
      <t>リヨウリツ</t>
    </rPh>
    <rPh sb="52" eb="54">
      <t>テイカ</t>
    </rPh>
    <rPh sb="55" eb="57">
      <t>イギョウ</t>
    </rPh>
    <rPh sb="57" eb="59">
      <t>シュウエキ</t>
    </rPh>
    <rPh sb="60" eb="62">
      <t>オオハバ</t>
    </rPh>
    <rPh sb="63" eb="65">
      <t>ゲンシュウ</t>
    </rPh>
    <rPh sb="75" eb="76">
      <t>アト</t>
    </rPh>
    <rPh sb="77" eb="79">
      <t>タイサク</t>
    </rPh>
    <rPh sb="83" eb="84">
      <t>ヒ</t>
    </rPh>
    <rPh sb="85" eb="86">
      <t>ツヅ</t>
    </rPh>
    <rPh sb="87" eb="89">
      <t>チイキ</t>
    </rPh>
    <rPh sb="90" eb="94">
      <t>イリョウキカン</t>
    </rPh>
    <rPh sb="96" eb="98">
      <t>レンケイ</t>
    </rPh>
    <rPh sb="98" eb="100">
      <t>キョウカ</t>
    </rPh>
    <rPh sb="101" eb="102">
      <t>ハカ</t>
    </rPh>
    <rPh sb="104" eb="107">
      <t>コウリツテキ</t>
    </rPh>
    <rPh sb="108" eb="110">
      <t>ビョウショウ</t>
    </rPh>
    <rPh sb="110" eb="112">
      <t>ウンエイ</t>
    </rPh>
    <rPh sb="113" eb="114">
      <t>オコナ</t>
    </rPh>
    <rPh sb="115" eb="117">
      <t>シュウエキ</t>
    </rPh>
    <rPh sb="117" eb="119">
      <t>カクホ</t>
    </rPh>
    <rPh sb="120" eb="121">
      <t>ツト</t>
    </rPh>
    <rPh sb="128" eb="129">
      <t>シン</t>
    </rPh>
    <rPh sb="129" eb="131">
      <t>ビョウイン</t>
    </rPh>
    <rPh sb="131" eb="133">
      <t>ケンセツ</t>
    </rPh>
    <rPh sb="139" eb="141">
      <t>シンガタ</t>
    </rPh>
    <rPh sb="150" eb="152">
      <t>ケンチク</t>
    </rPh>
    <rPh sb="152" eb="154">
      <t>シザイ</t>
    </rPh>
    <rPh sb="155" eb="157">
      <t>コウトウ</t>
    </rPh>
    <rPh sb="159" eb="160">
      <t>シン</t>
    </rPh>
    <rPh sb="166" eb="168">
      <t>トウショ</t>
    </rPh>
    <rPh sb="168" eb="170">
      <t>ヨテイ</t>
    </rPh>
    <rPh sb="172" eb="174">
      <t>オオハバ</t>
    </rPh>
    <rPh sb="175" eb="177">
      <t>ゾウカ</t>
    </rPh>
    <rPh sb="237" eb="239">
      <t>サマザマ</t>
    </rPh>
    <rPh sb="240" eb="242">
      <t>シャカイ</t>
    </rPh>
    <rPh sb="242" eb="244">
      <t>ジョウセイ</t>
    </rPh>
    <phoneticPr fontId="5"/>
  </si>
  <si>
    <t>築40年以上経過しており施設設備は老朽化が著しいため①有形固定資産減価償却率は平均値を大きく上回っている。現在、2025年の開院に向け新病院建設事業を進めており、令和3年度より本体建設の着工を予定している。
　②機械備品減価償却率についても、新病院へ新たに医療機器等を整備する必要があるため、現病院においての高額及び大型の医療機器等の更新は、様々な状況判断のうえ行っているため、償却率が高くなる傾向にある。
　③の1床当たりの有形固定資産は、建物の償却が終了しているため低い状況にある。</t>
    <rPh sb="4" eb="6">
      <t>イジョウ</t>
    </rPh>
    <rPh sb="21" eb="22">
      <t>イチジル</t>
    </rPh>
    <rPh sb="27" eb="29">
      <t>ユウケイ</t>
    </rPh>
    <rPh sb="29" eb="33">
      <t>コテイシサン</t>
    </rPh>
    <rPh sb="33" eb="35">
      <t>ゲンカ</t>
    </rPh>
    <rPh sb="35" eb="38">
      <t>ショウキャクリツ</t>
    </rPh>
    <rPh sb="39" eb="41">
      <t>ヘイキン</t>
    </rPh>
    <rPh sb="41" eb="42">
      <t>アタイ</t>
    </rPh>
    <rPh sb="43" eb="44">
      <t>オオ</t>
    </rPh>
    <rPh sb="46" eb="48">
      <t>ウワマワ</t>
    </rPh>
    <rPh sb="53" eb="55">
      <t>ゲンザイ</t>
    </rPh>
    <rPh sb="60" eb="61">
      <t>ネン</t>
    </rPh>
    <rPh sb="62" eb="64">
      <t>カイイン</t>
    </rPh>
    <rPh sb="65" eb="66">
      <t>ム</t>
    </rPh>
    <rPh sb="67" eb="68">
      <t>シン</t>
    </rPh>
    <rPh sb="68" eb="70">
      <t>ビョウイン</t>
    </rPh>
    <rPh sb="70" eb="72">
      <t>ケンセツ</t>
    </rPh>
    <rPh sb="72" eb="74">
      <t>ジギョウ</t>
    </rPh>
    <rPh sb="75" eb="76">
      <t>スス</t>
    </rPh>
    <rPh sb="106" eb="108">
      <t>キカイ</t>
    </rPh>
    <rPh sb="108" eb="110">
      <t>ビヒン</t>
    </rPh>
    <rPh sb="110" eb="112">
      <t>ゲンカ</t>
    </rPh>
    <rPh sb="112" eb="115">
      <t>ショウキャクリツ</t>
    </rPh>
    <rPh sb="121" eb="122">
      <t>シン</t>
    </rPh>
    <rPh sb="122" eb="124">
      <t>ビョウイン</t>
    </rPh>
    <rPh sb="125" eb="126">
      <t>アラ</t>
    </rPh>
    <rPh sb="128" eb="132">
      <t>イリョウキキ</t>
    </rPh>
    <rPh sb="132" eb="133">
      <t>トウ</t>
    </rPh>
    <rPh sb="134" eb="136">
      <t>セイビ</t>
    </rPh>
    <rPh sb="138" eb="140">
      <t>ヒツヨウ</t>
    </rPh>
    <rPh sb="146" eb="147">
      <t>ゲン</t>
    </rPh>
    <rPh sb="147" eb="149">
      <t>ビョウイン</t>
    </rPh>
    <rPh sb="167" eb="169">
      <t>コウシン</t>
    </rPh>
    <rPh sb="171" eb="173">
      <t>サマザマ</t>
    </rPh>
    <rPh sb="174" eb="176">
      <t>ジョウキョウ</t>
    </rPh>
    <rPh sb="176" eb="178">
      <t>ハンダン</t>
    </rPh>
    <rPh sb="181" eb="182">
      <t>オコナ</t>
    </rPh>
    <rPh sb="189" eb="192">
      <t>ショウキャクリツ</t>
    </rPh>
    <rPh sb="193" eb="194">
      <t>タカ</t>
    </rPh>
    <rPh sb="197" eb="199">
      <t>ケイコウ</t>
    </rPh>
    <rPh sb="208" eb="209">
      <t>ユカ</t>
    </rPh>
    <rPh sb="209" eb="210">
      <t>ア</t>
    </rPh>
    <rPh sb="213" eb="215">
      <t>ユウケイ</t>
    </rPh>
    <rPh sb="215" eb="219">
      <t>コテイシサン</t>
    </rPh>
    <rPh sb="221" eb="223">
      <t>タテモノ</t>
    </rPh>
    <rPh sb="224" eb="226">
      <t>ショウキャク</t>
    </rPh>
    <rPh sb="227" eb="229">
      <t>シュウリョウ</t>
    </rPh>
    <rPh sb="235" eb="236">
      <t>ヒク</t>
    </rPh>
    <rPh sb="237" eb="239">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</si>
</sst>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89.9</c:v>
                </c:pt>
                <c:pt idx="1">
                  <c:v>89.1</c:v>
                </c:pt>
                <c:pt idx="2">
                  <c:v>94.2</c:v>
                </c:pt>
                <c:pt idx="3">
                  <c:v>93.7</c:v>
                </c:pt>
                <c:pt idx="4">
                  <c:v>79.5</c:v>
                </c:pt>
              </c:numCache>
            </c:numRef>
          </c:val>
          <c:extLst xmlns:c16r2="http://schemas.microsoft.com/office/drawing/2015/06/chart">
            <c:ext xmlns:c16="http://schemas.microsoft.com/office/drawing/2014/chart" uri="{C3380CC4-5D6E-409C-BE32-E72D297353CC}">
              <c16:uniqueId val="{00000000-CE0B-4F2B-8AC6-4A3F5E1E5F80}"/>
            </c:ext>
          </c:extLst>
        </c:ser>
        <c:dLbls>
          <c:showLegendKey val="0"/>
          <c:showVal val="0"/>
          <c:showCatName val="0"/>
          <c:showSerName val="0"/>
          <c:showPercent val="0"/>
          <c:showBubbleSize val="0"/>
        </c:dLbls>
        <c:gapWidth val="150"/>
        <c:axId val="341873120"/>
        <c:axId val="34187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xmlns:c16r2="http://schemas.microsoft.com/office/drawing/2015/06/chart">
            <c:ext xmlns:c16="http://schemas.microsoft.com/office/drawing/2014/chart" uri="{C3380CC4-5D6E-409C-BE32-E72D297353CC}">
              <c16:uniqueId val="{00000001-CE0B-4F2B-8AC6-4A3F5E1E5F80}"/>
            </c:ext>
          </c:extLst>
        </c:ser>
        <c:dLbls>
          <c:showLegendKey val="0"/>
          <c:showVal val="0"/>
          <c:showCatName val="0"/>
          <c:showSerName val="0"/>
          <c:showPercent val="0"/>
          <c:showBubbleSize val="0"/>
        </c:dLbls>
        <c:marker val="1"/>
        <c:smooth val="0"/>
        <c:axId val="341873120"/>
        <c:axId val="341871944"/>
      </c:lineChart>
      <c:catAx>
        <c:axId val="341873120"/>
        <c:scaling>
          <c:orientation val="minMax"/>
        </c:scaling>
        <c:delete val="1"/>
        <c:axPos val="b"/>
        <c:numFmt formatCode="General" sourceLinked="1"/>
        <c:majorTickMark val="none"/>
        <c:minorTickMark val="none"/>
        <c:tickLblPos val="none"/>
        <c:crossAx val="341871944"/>
        <c:crosses val="autoZero"/>
        <c:auto val="1"/>
        <c:lblAlgn val="ctr"/>
        <c:lblOffset val="100"/>
        <c:noMultiLvlLbl val="1"/>
      </c:catAx>
      <c:valAx>
        <c:axId val="341871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87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16646</c:v>
                </c:pt>
                <c:pt idx="1">
                  <c:v>18146</c:v>
                </c:pt>
                <c:pt idx="2">
                  <c:v>18779</c:v>
                </c:pt>
                <c:pt idx="3">
                  <c:v>19477</c:v>
                </c:pt>
                <c:pt idx="4">
                  <c:v>24235</c:v>
                </c:pt>
              </c:numCache>
            </c:numRef>
          </c:val>
          <c:extLst xmlns:c16r2="http://schemas.microsoft.com/office/drawing/2015/06/chart">
            <c:ext xmlns:c16="http://schemas.microsoft.com/office/drawing/2014/chart" uri="{C3380CC4-5D6E-409C-BE32-E72D297353CC}">
              <c16:uniqueId val="{00000000-5BC4-45A2-9514-4CD47715FD12}"/>
            </c:ext>
          </c:extLst>
        </c:ser>
        <c:dLbls>
          <c:showLegendKey val="0"/>
          <c:showVal val="0"/>
          <c:showCatName val="0"/>
          <c:showSerName val="0"/>
          <c:showPercent val="0"/>
          <c:showBubbleSize val="0"/>
        </c:dLbls>
        <c:gapWidth val="150"/>
        <c:axId val="467407008"/>
        <c:axId val="46740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xmlns:c16r2="http://schemas.microsoft.com/office/drawing/2015/06/chart">
            <c:ext xmlns:c16="http://schemas.microsoft.com/office/drawing/2014/chart" uri="{C3380CC4-5D6E-409C-BE32-E72D297353CC}">
              <c16:uniqueId val="{00000001-5BC4-45A2-9514-4CD47715FD12}"/>
            </c:ext>
          </c:extLst>
        </c:ser>
        <c:dLbls>
          <c:showLegendKey val="0"/>
          <c:showVal val="0"/>
          <c:showCatName val="0"/>
          <c:showSerName val="0"/>
          <c:showPercent val="0"/>
          <c:showBubbleSize val="0"/>
        </c:dLbls>
        <c:marker val="1"/>
        <c:smooth val="0"/>
        <c:axId val="467407008"/>
        <c:axId val="467406616"/>
      </c:lineChart>
      <c:catAx>
        <c:axId val="467407008"/>
        <c:scaling>
          <c:orientation val="minMax"/>
        </c:scaling>
        <c:delete val="1"/>
        <c:axPos val="b"/>
        <c:numFmt formatCode="General" sourceLinked="1"/>
        <c:majorTickMark val="none"/>
        <c:minorTickMark val="none"/>
        <c:tickLblPos val="none"/>
        <c:crossAx val="467406616"/>
        <c:crosses val="autoZero"/>
        <c:auto val="1"/>
        <c:lblAlgn val="ctr"/>
        <c:lblOffset val="100"/>
        <c:noMultiLvlLbl val="1"/>
      </c:catAx>
      <c:valAx>
        <c:axId val="467406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40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57388</c:v>
                </c:pt>
                <c:pt idx="1">
                  <c:v>59446</c:v>
                </c:pt>
                <c:pt idx="2">
                  <c:v>61266</c:v>
                </c:pt>
                <c:pt idx="3">
                  <c:v>62397</c:v>
                </c:pt>
                <c:pt idx="4">
                  <c:v>68028</c:v>
                </c:pt>
              </c:numCache>
            </c:numRef>
          </c:val>
          <c:extLst xmlns:c16r2="http://schemas.microsoft.com/office/drawing/2015/06/chart">
            <c:ext xmlns:c16="http://schemas.microsoft.com/office/drawing/2014/chart" uri="{C3380CC4-5D6E-409C-BE32-E72D297353CC}">
              <c16:uniqueId val="{00000000-1F62-4554-BCCA-C20E91F73B8E}"/>
            </c:ext>
          </c:extLst>
        </c:ser>
        <c:dLbls>
          <c:showLegendKey val="0"/>
          <c:showVal val="0"/>
          <c:showCatName val="0"/>
          <c:showSerName val="0"/>
          <c:showPercent val="0"/>
          <c:showBubbleSize val="0"/>
        </c:dLbls>
        <c:gapWidth val="150"/>
        <c:axId val="467406224"/>
        <c:axId val="46740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xmlns:c16r2="http://schemas.microsoft.com/office/drawing/2015/06/chart">
            <c:ext xmlns:c16="http://schemas.microsoft.com/office/drawing/2014/chart" uri="{C3380CC4-5D6E-409C-BE32-E72D297353CC}">
              <c16:uniqueId val="{00000001-1F62-4554-BCCA-C20E91F73B8E}"/>
            </c:ext>
          </c:extLst>
        </c:ser>
        <c:dLbls>
          <c:showLegendKey val="0"/>
          <c:showVal val="0"/>
          <c:showCatName val="0"/>
          <c:showSerName val="0"/>
          <c:showPercent val="0"/>
          <c:showBubbleSize val="0"/>
        </c:dLbls>
        <c:marker val="1"/>
        <c:smooth val="0"/>
        <c:axId val="467406224"/>
        <c:axId val="467407400"/>
      </c:lineChart>
      <c:catAx>
        <c:axId val="467406224"/>
        <c:scaling>
          <c:orientation val="minMax"/>
        </c:scaling>
        <c:delete val="1"/>
        <c:axPos val="b"/>
        <c:numFmt formatCode="General" sourceLinked="1"/>
        <c:majorTickMark val="none"/>
        <c:minorTickMark val="none"/>
        <c:tickLblPos val="none"/>
        <c:crossAx val="467407400"/>
        <c:crosses val="autoZero"/>
        <c:auto val="1"/>
        <c:lblAlgn val="ctr"/>
        <c:lblOffset val="100"/>
        <c:noMultiLvlLbl val="1"/>
      </c:catAx>
      <c:valAx>
        <c:axId val="467407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40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3F-4C84-B4CF-B5A6BDACBBF9}"/>
            </c:ext>
          </c:extLst>
        </c:ser>
        <c:dLbls>
          <c:showLegendKey val="0"/>
          <c:showVal val="0"/>
          <c:showCatName val="0"/>
          <c:showSerName val="0"/>
          <c:showPercent val="0"/>
          <c:showBubbleSize val="0"/>
        </c:dLbls>
        <c:gapWidth val="150"/>
        <c:axId val="341874296"/>
        <c:axId val="34187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xmlns:c16r2="http://schemas.microsoft.com/office/drawing/2015/06/chart">
            <c:ext xmlns:c16="http://schemas.microsoft.com/office/drawing/2014/chart" uri="{C3380CC4-5D6E-409C-BE32-E72D297353CC}">
              <c16:uniqueId val="{00000001-833F-4C84-B4CF-B5A6BDACBBF9}"/>
            </c:ext>
          </c:extLst>
        </c:ser>
        <c:dLbls>
          <c:showLegendKey val="0"/>
          <c:showVal val="0"/>
          <c:showCatName val="0"/>
          <c:showSerName val="0"/>
          <c:showPercent val="0"/>
          <c:showBubbleSize val="0"/>
        </c:dLbls>
        <c:marker val="1"/>
        <c:smooth val="0"/>
        <c:axId val="341874296"/>
        <c:axId val="341873512"/>
      </c:lineChart>
      <c:catAx>
        <c:axId val="341874296"/>
        <c:scaling>
          <c:orientation val="minMax"/>
        </c:scaling>
        <c:delete val="1"/>
        <c:axPos val="b"/>
        <c:numFmt formatCode="General" sourceLinked="1"/>
        <c:majorTickMark val="none"/>
        <c:minorTickMark val="none"/>
        <c:tickLblPos val="none"/>
        <c:crossAx val="341873512"/>
        <c:crosses val="autoZero"/>
        <c:auto val="1"/>
        <c:lblAlgn val="ctr"/>
        <c:lblOffset val="100"/>
        <c:noMultiLvlLbl val="1"/>
      </c:catAx>
      <c:valAx>
        <c:axId val="341873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87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97.6</c:v>
                </c:pt>
                <c:pt idx="1">
                  <c:v>98.5</c:v>
                </c:pt>
                <c:pt idx="2">
                  <c:v>101.7</c:v>
                </c:pt>
                <c:pt idx="3">
                  <c:v>101</c:v>
                </c:pt>
                <c:pt idx="4">
                  <c:v>92.3</c:v>
                </c:pt>
              </c:numCache>
            </c:numRef>
          </c:val>
          <c:extLst xmlns:c16r2="http://schemas.microsoft.com/office/drawing/2015/06/chart">
            <c:ext xmlns:c16="http://schemas.microsoft.com/office/drawing/2014/chart" uri="{C3380CC4-5D6E-409C-BE32-E72D297353CC}">
              <c16:uniqueId val="{00000000-2B87-4085-A05B-98FCF6EDA0D8}"/>
            </c:ext>
          </c:extLst>
        </c:ser>
        <c:dLbls>
          <c:showLegendKey val="0"/>
          <c:showVal val="0"/>
          <c:showCatName val="0"/>
          <c:showSerName val="0"/>
          <c:showPercent val="0"/>
          <c:showBubbleSize val="0"/>
        </c:dLbls>
        <c:gapWidth val="150"/>
        <c:axId val="341871160"/>
        <c:axId val="46757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xmlns:c16r2="http://schemas.microsoft.com/office/drawing/2015/06/chart">
            <c:ext xmlns:c16="http://schemas.microsoft.com/office/drawing/2014/chart" uri="{C3380CC4-5D6E-409C-BE32-E72D297353CC}">
              <c16:uniqueId val="{00000001-2B87-4085-A05B-98FCF6EDA0D8}"/>
            </c:ext>
          </c:extLst>
        </c:ser>
        <c:dLbls>
          <c:showLegendKey val="0"/>
          <c:showVal val="0"/>
          <c:showCatName val="0"/>
          <c:showSerName val="0"/>
          <c:showPercent val="0"/>
          <c:showBubbleSize val="0"/>
        </c:dLbls>
        <c:marker val="1"/>
        <c:smooth val="0"/>
        <c:axId val="341871160"/>
        <c:axId val="467571288"/>
      </c:lineChart>
      <c:catAx>
        <c:axId val="341871160"/>
        <c:scaling>
          <c:orientation val="minMax"/>
        </c:scaling>
        <c:delete val="1"/>
        <c:axPos val="b"/>
        <c:numFmt formatCode="General" sourceLinked="1"/>
        <c:majorTickMark val="none"/>
        <c:minorTickMark val="none"/>
        <c:tickLblPos val="none"/>
        <c:crossAx val="467571288"/>
        <c:crosses val="autoZero"/>
        <c:auto val="1"/>
        <c:lblAlgn val="ctr"/>
        <c:lblOffset val="100"/>
        <c:noMultiLvlLbl val="1"/>
      </c:catAx>
      <c:valAx>
        <c:axId val="467571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87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100.1</c:v>
                </c:pt>
                <c:pt idx="1">
                  <c:v>101.5</c:v>
                </c:pt>
                <c:pt idx="2">
                  <c:v>104.4</c:v>
                </c:pt>
                <c:pt idx="3">
                  <c:v>103.7</c:v>
                </c:pt>
                <c:pt idx="4">
                  <c:v>108.4</c:v>
                </c:pt>
              </c:numCache>
            </c:numRef>
          </c:val>
          <c:extLst xmlns:c16r2="http://schemas.microsoft.com/office/drawing/2015/06/chart">
            <c:ext xmlns:c16="http://schemas.microsoft.com/office/drawing/2014/chart" uri="{C3380CC4-5D6E-409C-BE32-E72D297353CC}">
              <c16:uniqueId val="{00000000-183A-41EA-83E4-3B88458FAE80}"/>
            </c:ext>
          </c:extLst>
        </c:ser>
        <c:dLbls>
          <c:showLegendKey val="0"/>
          <c:showVal val="0"/>
          <c:showCatName val="0"/>
          <c:showSerName val="0"/>
          <c:showPercent val="0"/>
          <c:showBubbleSize val="0"/>
        </c:dLbls>
        <c:gapWidth val="150"/>
        <c:axId val="467568936"/>
        <c:axId val="46757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xmlns:c16r2="http://schemas.microsoft.com/office/drawing/2015/06/chart">
            <c:ext xmlns:c16="http://schemas.microsoft.com/office/drawing/2014/chart" uri="{C3380CC4-5D6E-409C-BE32-E72D297353CC}">
              <c16:uniqueId val="{00000001-183A-41EA-83E4-3B88458FAE80}"/>
            </c:ext>
          </c:extLst>
        </c:ser>
        <c:dLbls>
          <c:showLegendKey val="0"/>
          <c:showVal val="0"/>
          <c:showCatName val="0"/>
          <c:showSerName val="0"/>
          <c:showPercent val="0"/>
          <c:showBubbleSize val="0"/>
        </c:dLbls>
        <c:marker val="1"/>
        <c:smooth val="0"/>
        <c:axId val="467568936"/>
        <c:axId val="467570896"/>
      </c:lineChart>
      <c:catAx>
        <c:axId val="467568936"/>
        <c:scaling>
          <c:orientation val="minMax"/>
        </c:scaling>
        <c:delete val="1"/>
        <c:axPos val="b"/>
        <c:numFmt formatCode="General" sourceLinked="1"/>
        <c:majorTickMark val="none"/>
        <c:minorTickMark val="none"/>
        <c:tickLblPos val="none"/>
        <c:crossAx val="467570896"/>
        <c:crosses val="autoZero"/>
        <c:auto val="1"/>
        <c:lblAlgn val="ctr"/>
        <c:lblOffset val="100"/>
        <c:noMultiLvlLbl val="1"/>
      </c:catAx>
      <c:valAx>
        <c:axId val="46757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67568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75.900000000000006</c:v>
                </c:pt>
                <c:pt idx="1">
                  <c:v>81.8</c:v>
                </c:pt>
                <c:pt idx="2">
                  <c:v>86.1</c:v>
                </c:pt>
                <c:pt idx="3">
                  <c:v>87</c:v>
                </c:pt>
                <c:pt idx="4">
                  <c:v>84.9</c:v>
                </c:pt>
              </c:numCache>
            </c:numRef>
          </c:val>
          <c:extLst xmlns:c16r2="http://schemas.microsoft.com/office/drawing/2015/06/chart">
            <c:ext xmlns:c16="http://schemas.microsoft.com/office/drawing/2014/chart" uri="{C3380CC4-5D6E-409C-BE32-E72D297353CC}">
              <c16:uniqueId val="{00000000-060B-4EBE-9B57-5BE715A1A888}"/>
            </c:ext>
          </c:extLst>
        </c:ser>
        <c:dLbls>
          <c:showLegendKey val="0"/>
          <c:showVal val="0"/>
          <c:showCatName val="0"/>
          <c:showSerName val="0"/>
          <c:showPercent val="0"/>
          <c:showBubbleSize val="0"/>
        </c:dLbls>
        <c:gapWidth val="150"/>
        <c:axId val="467568152"/>
        <c:axId val="46757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xmlns:c16r2="http://schemas.microsoft.com/office/drawing/2015/06/chart">
            <c:ext xmlns:c16="http://schemas.microsoft.com/office/drawing/2014/chart" uri="{C3380CC4-5D6E-409C-BE32-E72D297353CC}">
              <c16:uniqueId val="{00000001-060B-4EBE-9B57-5BE715A1A888}"/>
            </c:ext>
          </c:extLst>
        </c:ser>
        <c:dLbls>
          <c:showLegendKey val="0"/>
          <c:showVal val="0"/>
          <c:showCatName val="0"/>
          <c:showSerName val="0"/>
          <c:showPercent val="0"/>
          <c:showBubbleSize val="0"/>
        </c:dLbls>
        <c:marker val="1"/>
        <c:smooth val="0"/>
        <c:axId val="467568152"/>
        <c:axId val="467570504"/>
      </c:lineChart>
      <c:catAx>
        <c:axId val="467568152"/>
        <c:scaling>
          <c:orientation val="minMax"/>
        </c:scaling>
        <c:delete val="1"/>
        <c:axPos val="b"/>
        <c:numFmt formatCode="General" sourceLinked="1"/>
        <c:majorTickMark val="none"/>
        <c:minorTickMark val="none"/>
        <c:tickLblPos val="none"/>
        <c:crossAx val="467570504"/>
        <c:crosses val="autoZero"/>
        <c:auto val="1"/>
        <c:lblAlgn val="ctr"/>
        <c:lblOffset val="100"/>
        <c:noMultiLvlLbl val="1"/>
      </c:catAx>
      <c:valAx>
        <c:axId val="467570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56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74.8</c:v>
                </c:pt>
                <c:pt idx="1">
                  <c:v>79</c:v>
                </c:pt>
                <c:pt idx="2">
                  <c:v>80.2</c:v>
                </c:pt>
                <c:pt idx="3">
                  <c:v>82.1</c:v>
                </c:pt>
                <c:pt idx="4">
                  <c:v>78.2</c:v>
                </c:pt>
              </c:numCache>
            </c:numRef>
          </c:val>
          <c:extLst xmlns:c16r2="http://schemas.microsoft.com/office/drawing/2015/06/chart">
            <c:ext xmlns:c16="http://schemas.microsoft.com/office/drawing/2014/chart" uri="{C3380CC4-5D6E-409C-BE32-E72D297353CC}">
              <c16:uniqueId val="{00000000-157E-4E0F-A992-AF71F8019587}"/>
            </c:ext>
          </c:extLst>
        </c:ser>
        <c:dLbls>
          <c:showLegendKey val="0"/>
          <c:showVal val="0"/>
          <c:showCatName val="0"/>
          <c:showSerName val="0"/>
          <c:showPercent val="0"/>
          <c:showBubbleSize val="0"/>
        </c:dLbls>
        <c:gapWidth val="150"/>
        <c:axId val="467568544"/>
        <c:axId val="46778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xmlns:c16r2="http://schemas.microsoft.com/office/drawing/2015/06/chart">
            <c:ext xmlns:c16="http://schemas.microsoft.com/office/drawing/2014/chart" uri="{C3380CC4-5D6E-409C-BE32-E72D297353CC}">
              <c16:uniqueId val="{00000001-157E-4E0F-A992-AF71F8019587}"/>
            </c:ext>
          </c:extLst>
        </c:ser>
        <c:dLbls>
          <c:showLegendKey val="0"/>
          <c:showVal val="0"/>
          <c:showCatName val="0"/>
          <c:showSerName val="0"/>
          <c:showPercent val="0"/>
          <c:showBubbleSize val="0"/>
        </c:dLbls>
        <c:marker val="1"/>
        <c:smooth val="0"/>
        <c:axId val="467568544"/>
        <c:axId val="467783064"/>
      </c:lineChart>
      <c:catAx>
        <c:axId val="467568544"/>
        <c:scaling>
          <c:orientation val="minMax"/>
        </c:scaling>
        <c:delete val="1"/>
        <c:axPos val="b"/>
        <c:numFmt formatCode="General" sourceLinked="1"/>
        <c:majorTickMark val="none"/>
        <c:minorTickMark val="none"/>
        <c:tickLblPos val="none"/>
        <c:crossAx val="467783064"/>
        <c:crosses val="autoZero"/>
        <c:auto val="1"/>
        <c:lblAlgn val="ctr"/>
        <c:lblOffset val="100"/>
        <c:noMultiLvlLbl val="1"/>
      </c:catAx>
      <c:valAx>
        <c:axId val="467783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56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12578315</c:v>
                </c:pt>
                <c:pt idx="1">
                  <c:v>12884860</c:v>
                </c:pt>
                <c:pt idx="2">
                  <c:v>13132996</c:v>
                </c:pt>
                <c:pt idx="3">
                  <c:v>13530983</c:v>
                </c:pt>
                <c:pt idx="4">
                  <c:v>13945281</c:v>
                </c:pt>
              </c:numCache>
            </c:numRef>
          </c:val>
          <c:extLst xmlns:c16r2="http://schemas.microsoft.com/office/drawing/2015/06/chart">
            <c:ext xmlns:c16="http://schemas.microsoft.com/office/drawing/2014/chart" uri="{C3380CC4-5D6E-409C-BE32-E72D297353CC}">
              <c16:uniqueId val="{00000000-44AE-4D5E-BF64-03A945F023DC}"/>
            </c:ext>
          </c:extLst>
        </c:ser>
        <c:dLbls>
          <c:showLegendKey val="0"/>
          <c:showVal val="0"/>
          <c:showCatName val="0"/>
          <c:showSerName val="0"/>
          <c:showPercent val="0"/>
          <c:showBubbleSize val="0"/>
        </c:dLbls>
        <c:gapWidth val="150"/>
        <c:axId val="467784632"/>
        <c:axId val="4677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xmlns:c16r2="http://schemas.microsoft.com/office/drawing/2015/06/chart">
            <c:ext xmlns:c16="http://schemas.microsoft.com/office/drawing/2014/chart" uri="{C3380CC4-5D6E-409C-BE32-E72D297353CC}">
              <c16:uniqueId val="{00000001-44AE-4D5E-BF64-03A945F023DC}"/>
            </c:ext>
          </c:extLst>
        </c:ser>
        <c:dLbls>
          <c:showLegendKey val="0"/>
          <c:showVal val="0"/>
          <c:showCatName val="0"/>
          <c:showSerName val="0"/>
          <c:showPercent val="0"/>
          <c:showBubbleSize val="0"/>
        </c:dLbls>
        <c:marker val="1"/>
        <c:smooth val="0"/>
        <c:axId val="467784632"/>
        <c:axId val="467785024"/>
      </c:lineChart>
      <c:catAx>
        <c:axId val="467784632"/>
        <c:scaling>
          <c:orientation val="minMax"/>
        </c:scaling>
        <c:delete val="1"/>
        <c:axPos val="b"/>
        <c:numFmt formatCode="General" sourceLinked="1"/>
        <c:majorTickMark val="none"/>
        <c:minorTickMark val="none"/>
        <c:tickLblPos val="none"/>
        <c:crossAx val="467785024"/>
        <c:crosses val="autoZero"/>
        <c:auto val="1"/>
        <c:lblAlgn val="ctr"/>
        <c:lblOffset val="100"/>
        <c:noMultiLvlLbl val="1"/>
      </c:catAx>
      <c:valAx>
        <c:axId val="467785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78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21.8</c:v>
                </c:pt>
                <c:pt idx="1">
                  <c:v>22.5</c:v>
                </c:pt>
                <c:pt idx="2">
                  <c:v>23.3</c:v>
                </c:pt>
                <c:pt idx="3">
                  <c:v>24.1</c:v>
                </c:pt>
                <c:pt idx="4">
                  <c:v>22.1</c:v>
                </c:pt>
              </c:numCache>
            </c:numRef>
          </c:val>
          <c:extLst xmlns:c16r2="http://schemas.microsoft.com/office/drawing/2015/06/chart">
            <c:ext xmlns:c16="http://schemas.microsoft.com/office/drawing/2014/chart" uri="{C3380CC4-5D6E-409C-BE32-E72D297353CC}">
              <c16:uniqueId val="{00000000-4CF8-46E1-9A07-FE09AB7015E7}"/>
            </c:ext>
          </c:extLst>
        </c:ser>
        <c:dLbls>
          <c:showLegendKey val="0"/>
          <c:showVal val="0"/>
          <c:showCatName val="0"/>
          <c:showSerName val="0"/>
          <c:showPercent val="0"/>
          <c:showBubbleSize val="0"/>
        </c:dLbls>
        <c:gapWidth val="150"/>
        <c:axId val="467785416"/>
        <c:axId val="46778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xmlns:c16r2="http://schemas.microsoft.com/office/drawing/2015/06/chart">
            <c:ext xmlns:c16="http://schemas.microsoft.com/office/drawing/2014/chart" uri="{C3380CC4-5D6E-409C-BE32-E72D297353CC}">
              <c16:uniqueId val="{00000001-4CF8-46E1-9A07-FE09AB7015E7}"/>
            </c:ext>
          </c:extLst>
        </c:ser>
        <c:dLbls>
          <c:showLegendKey val="0"/>
          <c:showVal val="0"/>
          <c:showCatName val="0"/>
          <c:showSerName val="0"/>
          <c:showPercent val="0"/>
          <c:showBubbleSize val="0"/>
        </c:dLbls>
        <c:marker val="1"/>
        <c:smooth val="0"/>
        <c:axId val="467785416"/>
        <c:axId val="467783848"/>
      </c:lineChart>
      <c:catAx>
        <c:axId val="467785416"/>
        <c:scaling>
          <c:orientation val="minMax"/>
        </c:scaling>
        <c:delete val="1"/>
        <c:axPos val="b"/>
        <c:numFmt formatCode="General" sourceLinked="1"/>
        <c:majorTickMark val="none"/>
        <c:minorTickMark val="none"/>
        <c:tickLblPos val="none"/>
        <c:crossAx val="467783848"/>
        <c:crosses val="autoZero"/>
        <c:auto val="1"/>
        <c:lblAlgn val="ctr"/>
        <c:lblOffset val="100"/>
        <c:noMultiLvlLbl val="1"/>
      </c:catAx>
      <c:valAx>
        <c:axId val="46778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785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c:v>
                </c:pt>
                <c:pt idx="1">
                  <c:v>55.8</c:v>
                </c:pt>
                <c:pt idx="2">
                  <c:v>52.9</c:v>
                </c:pt>
                <c:pt idx="3">
                  <c:v>53.9</c:v>
                </c:pt>
                <c:pt idx="4">
                  <c:v>52.5</c:v>
                </c:pt>
              </c:numCache>
            </c:numRef>
          </c:val>
          <c:extLst xmlns:c16r2="http://schemas.microsoft.com/office/drawing/2015/06/chart">
            <c:ext xmlns:c16="http://schemas.microsoft.com/office/drawing/2014/chart" uri="{C3380CC4-5D6E-409C-BE32-E72D297353CC}">
              <c16:uniqueId val="{00000000-8A9E-439E-ADDD-6D48FEDECA4A}"/>
            </c:ext>
          </c:extLst>
        </c:ser>
        <c:dLbls>
          <c:showLegendKey val="0"/>
          <c:showVal val="0"/>
          <c:showCatName val="0"/>
          <c:showSerName val="0"/>
          <c:showPercent val="0"/>
          <c:showBubbleSize val="0"/>
        </c:dLbls>
        <c:gapWidth val="150"/>
        <c:axId val="467786200"/>
        <c:axId val="46778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xmlns:c16r2="http://schemas.microsoft.com/office/drawing/2015/06/chart">
            <c:ext xmlns:c16="http://schemas.microsoft.com/office/drawing/2014/chart" uri="{C3380CC4-5D6E-409C-BE32-E72D297353CC}">
              <c16:uniqueId val="{00000001-8A9E-439E-ADDD-6D48FEDECA4A}"/>
            </c:ext>
          </c:extLst>
        </c:ser>
        <c:dLbls>
          <c:showLegendKey val="0"/>
          <c:showVal val="0"/>
          <c:showCatName val="0"/>
          <c:showSerName val="0"/>
          <c:showPercent val="0"/>
          <c:showBubbleSize val="0"/>
        </c:dLbls>
        <c:marker val="1"/>
        <c:smooth val="0"/>
        <c:axId val="467786200"/>
        <c:axId val="467784240"/>
      </c:lineChart>
      <c:catAx>
        <c:axId val="467786200"/>
        <c:scaling>
          <c:orientation val="minMax"/>
        </c:scaling>
        <c:delete val="1"/>
        <c:axPos val="b"/>
        <c:numFmt formatCode="General" sourceLinked="1"/>
        <c:majorTickMark val="none"/>
        <c:minorTickMark val="none"/>
        <c:tickLblPos val="none"/>
        <c:crossAx val="467784240"/>
        <c:crosses val="autoZero"/>
        <c:auto val="1"/>
        <c:lblAlgn val="ctr"/>
        <c:lblOffset val="100"/>
        <c:noMultiLvlLbl val="1"/>
      </c:catAx>
      <c:valAx>
        <c:axId val="46778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78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25" zoomScale="80" zoomScaleNormal="8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沖縄県地方独立行政法人那覇市立病院　那覇市立病院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470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470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31452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455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66</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100.1</v>
      </c>
      <c r="Q33" s="130"/>
      <c r="R33" s="130"/>
      <c r="S33" s="130"/>
      <c r="T33" s="130"/>
      <c r="U33" s="130"/>
      <c r="V33" s="130"/>
      <c r="W33" s="130"/>
      <c r="X33" s="130"/>
      <c r="Y33" s="130"/>
      <c r="Z33" s="130"/>
      <c r="AA33" s="130"/>
      <c r="AB33" s="130"/>
      <c r="AC33" s="130"/>
      <c r="AD33" s="131"/>
      <c r="AE33" s="129">
        <f>データ!AJ7</f>
        <v>101.5</v>
      </c>
      <c r="AF33" s="130"/>
      <c r="AG33" s="130"/>
      <c r="AH33" s="130"/>
      <c r="AI33" s="130"/>
      <c r="AJ33" s="130"/>
      <c r="AK33" s="130"/>
      <c r="AL33" s="130"/>
      <c r="AM33" s="130"/>
      <c r="AN33" s="130"/>
      <c r="AO33" s="130"/>
      <c r="AP33" s="130"/>
      <c r="AQ33" s="130"/>
      <c r="AR33" s="130"/>
      <c r="AS33" s="131"/>
      <c r="AT33" s="129">
        <f>データ!AK7</f>
        <v>104.4</v>
      </c>
      <c r="AU33" s="130"/>
      <c r="AV33" s="130"/>
      <c r="AW33" s="130"/>
      <c r="AX33" s="130"/>
      <c r="AY33" s="130"/>
      <c r="AZ33" s="130"/>
      <c r="BA33" s="130"/>
      <c r="BB33" s="130"/>
      <c r="BC33" s="130"/>
      <c r="BD33" s="130"/>
      <c r="BE33" s="130"/>
      <c r="BF33" s="130"/>
      <c r="BG33" s="130"/>
      <c r="BH33" s="131"/>
      <c r="BI33" s="129">
        <f>データ!AL7</f>
        <v>103.7</v>
      </c>
      <c r="BJ33" s="130"/>
      <c r="BK33" s="130"/>
      <c r="BL33" s="130"/>
      <c r="BM33" s="130"/>
      <c r="BN33" s="130"/>
      <c r="BO33" s="130"/>
      <c r="BP33" s="130"/>
      <c r="BQ33" s="130"/>
      <c r="BR33" s="130"/>
      <c r="BS33" s="130"/>
      <c r="BT33" s="130"/>
      <c r="BU33" s="130"/>
      <c r="BV33" s="130"/>
      <c r="BW33" s="131"/>
      <c r="BX33" s="129">
        <f>データ!AM7</f>
        <v>108.4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97.6</v>
      </c>
      <c r="DE33" s="130"/>
      <c r="DF33" s="130"/>
      <c r="DG33" s="130"/>
      <c r="DH33" s="130"/>
      <c r="DI33" s="130"/>
      <c r="DJ33" s="130"/>
      <c r="DK33" s="130"/>
      <c r="DL33" s="130"/>
      <c r="DM33" s="130"/>
      <c r="DN33" s="130"/>
      <c r="DO33" s="130"/>
      <c r="DP33" s="130"/>
      <c r="DQ33" s="130"/>
      <c r="DR33" s="131"/>
      <c r="DS33" s="129">
        <f>データ!AU7</f>
        <v>98.5</v>
      </c>
      <c r="DT33" s="130"/>
      <c r="DU33" s="130"/>
      <c r="DV33" s="130"/>
      <c r="DW33" s="130"/>
      <c r="DX33" s="130"/>
      <c r="DY33" s="130"/>
      <c r="DZ33" s="130"/>
      <c r="EA33" s="130"/>
      <c r="EB33" s="130"/>
      <c r="EC33" s="130"/>
      <c r="ED33" s="130"/>
      <c r="EE33" s="130"/>
      <c r="EF33" s="130"/>
      <c r="EG33" s="131"/>
      <c r="EH33" s="129">
        <f>データ!AV7</f>
        <v>101.7</v>
      </c>
      <c r="EI33" s="130"/>
      <c r="EJ33" s="130"/>
      <c r="EK33" s="130"/>
      <c r="EL33" s="130"/>
      <c r="EM33" s="130"/>
      <c r="EN33" s="130"/>
      <c r="EO33" s="130"/>
      <c r="EP33" s="130"/>
      <c r="EQ33" s="130"/>
      <c r="ER33" s="130"/>
      <c r="ES33" s="130"/>
      <c r="ET33" s="130"/>
      <c r="EU33" s="130"/>
      <c r="EV33" s="131"/>
      <c r="EW33" s="129">
        <f>データ!AW7</f>
        <v>101</v>
      </c>
      <c r="EX33" s="130"/>
      <c r="EY33" s="130"/>
      <c r="EZ33" s="130"/>
      <c r="FA33" s="130"/>
      <c r="FB33" s="130"/>
      <c r="FC33" s="130"/>
      <c r="FD33" s="130"/>
      <c r="FE33" s="130"/>
      <c r="FF33" s="130"/>
      <c r="FG33" s="130"/>
      <c r="FH33" s="130"/>
      <c r="FI33" s="130"/>
      <c r="FJ33" s="130"/>
      <c r="FK33" s="131"/>
      <c r="FL33" s="129">
        <f>データ!AX7</f>
        <v>92.3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0.1</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89.9</v>
      </c>
      <c r="KG33" s="130"/>
      <c r="KH33" s="130"/>
      <c r="KI33" s="130"/>
      <c r="KJ33" s="130"/>
      <c r="KK33" s="130"/>
      <c r="KL33" s="130"/>
      <c r="KM33" s="130"/>
      <c r="KN33" s="130"/>
      <c r="KO33" s="130"/>
      <c r="KP33" s="130"/>
      <c r="KQ33" s="130"/>
      <c r="KR33" s="130"/>
      <c r="KS33" s="130"/>
      <c r="KT33" s="131"/>
      <c r="KU33" s="129">
        <f>データ!BQ7</f>
        <v>89.1</v>
      </c>
      <c r="KV33" s="130"/>
      <c r="KW33" s="130"/>
      <c r="KX33" s="130"/>
      <c r="KY33" s="130"/>
      <c r="KZ33" s="130"/>
      <c r="LA33" s="130"/>
      <c r="LB33" s="130"/>
      <c r="LC33" s="130"/>
      <c r="LD33" s="130"/>
      <c r="LE33" s="130"/>
      <c r="LF33" s="130"/>
      <c r="LG33" s="130"/>
      <c r="LH33" s="130"/>
      <c r="LI33" s="131"/>
      <c r="LJ33" s="129">
        <f>データ!BR7</f>
        <v>94.2</v>
      </c>
      <c r="LK33" s="130"/>
      <c r="LL33" s="130"/>
      <c r="LM33" s="130"/>
      <c r="LN33" s="130"/>
      <c r="LO33" s="130"/>
      <c r="LP33" s="130"/>
      <c r="LQ33" s="130"/>
      <c r="LR33" s="130"/>
      <c r="LS33" s="130"/>
      <c r="LT33" s="130"/>
      <c r="LU33" s="130"/>
      <c r="LV33" s="130"/>
      <c r="LW33" s="130"/>
      <c r="LX33" s="131"/>
      <c r="LY33" s="129">
        <f>データ!BS7</f>
        <v>93.7</v>
      </c>
      <c r="LZ33" s="130"/>
      <c r="MA33" s="130"/>
      <c r="MB33" s="130"/>
      <c r="MC33" s="130"/>
      <c r="MD33" s="130"/>
      <c r="ME33" s="130"/>
      <c r="MF33" s="130"/>
      <c r="MG33" s="130"/>
      <c r="MH33" s="130"/>
      <c r="MI33" s="130"/>
      <c r="MJ33" s="130"/>
      <c r="MK33" s="130"/>
      <c r="ML33" s="130"/>
      <c r="MM33" s="131"/>
      <c r="MN33" s="129">
        <f>データ!BT7</f>
        <v>79.5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57388</v>
      </c>
      <c r="Q55" s="139"/>
      <c r="R55" s="139"/>
      <c r="S55" s="139"/>
      <c r="T55" s="139"/>
      <c r="U55" s="139"/>
      <c r="V55" s="139"/>
      <c r="W55" s="139"/>
      <c r="X55" s="139"/>
      <c r="Y55" s="139"/>
      <c r="Z55" s="139"/>
      <c r="AA55" s="139"/>
      <c r="AB55" s="139"/>
      <c r="AC55" s="139"/>
      <c r="AD55" s="140"/>
      <c r="AE55" s="138">
        <f>データ!CB7</f>
        <v>59446</v>
      </c>
      <c r="AF55" s="139"/>
      <c r="AG55" s="139"/>
      <c r="AH55" s="139"/>
      <c r="AI55" s="139"/>
      <c r="AJ55" s="139"/>
      <c r="AK55" s="139"/>
      <c r="AL55" s="139"/>
      <c r="AM55" s="139"/>
      <c r="AN55" s="139"/>
      <c r="AO55" s="139"/>
      <c r="AP55" s="139"/>
      <c r="AQ55" s="139"/>
      <c r="AR55" s="139"/>
      <c r="AS55" s="140"/>
      <c r="AT55" s="138">
        <f>データ!CC7</f>
        <v>61266</v>
      </c>
      <c r="AU55" s="139"/>
      <c r="AV55" s="139"/>
      <c r="AW55" s="139"/>
      <c r="AX55" s="139"/>
      <c r="AY55" s="139"/>
      <c r="AZ55" s="139"/>
      <c r="BA55" s="139"/>
      <c r="BB55" s="139"/>
      <c r="BC55" s="139"/>
      <c r="BD55" s="139"/>
      <c r="BE55" s="139"/>
      <c r="BF55" s="139"/>
      <c r="BG55" s="139"/>
      <c r="BH55" s="140"/>
      <c r="BI55" s="138">
        <f>データ!CD7</f>
        <v>62397</v>
      </c>
      <c r="BJ55" s="139"/>
      <c r="BK55" s="139"/>
      <c r="BL55" s="139"/>
      <c r="BM55" s="139"/>
      <c r="BN55" s="139"/>
      <c r="BO55" s="139"/>
      <c r="BP55" s="139"/>
      <c r="BQ55" s="139"/>
      <c r="BR55" s="139"/>
      <c r="BS55" s="139"/>
      <c r="BT55" s="139"/>
      <c r="BU55" s="139"/>
      <c r="BV55" s="139"/>
      <c r="BW55" s="140"/>
      <c r="BX55" s="138">
        <f>データ!CE7</f>
        <v>68028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16646</v>
      </c>
      <c r="DE55" s="139"/>
      <c r="DF55" s="139"/>
      <c r="DG55" s="139"/>
      <c r="DH55" s="139"/>
      <c r="DI55" s="139"/>
      <c r="DJ55" s="139"/>
      <c r="DK55" s="139"/>
      <c r="DL55" s="139"/>
      <c r="DM55" s="139"/>
      <c r="DN55" s="139"/>
      <c r="DO55" s="139"/>
      <c r="DP55" s="139"/>
      <c r="DQ55" s="139"/>
      <c r="DR55" s="140"/>
      <c r="DS55" s="138">
        <f>データ!CM7</f>
        <v>18146</v>
      </c>
      <c r="DT55" s="139"/>
      <c r="DU55" s="139"/>
      <c r="DV55" s="139"/>
      <c r="DW55" s="139"/>
      <c r="DX55" s="139"/>
      <c r="DY55" s="139"/>
      <c r="DZ55" s="139"/>
      <c r="EA55" s="139"/>
      <c r="EB55" s="139"/>
      <c r="EC55" s="139"/>
      <c r="ED55" s="139"/>
      <c r="EE55" s="139"/>
      <c r="EF55" s="139"/>
      <c r="EG55" s="140"/>
      <c r="EH55" s="138">
        <f>データ!CN7</f>
        <v>18779</v>
      </c>
      <c r="EI55" s="139"/>
      <c r="EJ55" s="139"/>
      <c r="EK55" s="139"/>
      <c r="EL55" s="139"/>
      <c r="EM55" s="139"/>
      <c r="EN55" s="139"/>
      <c r="EO55" s="139"/>
      <c r="EP55" s="139"/>
      <c r="EQ55" s="139"/>
      <c r="ER55" s="139"/>
      <c r="ES55" s="139"/>
      <c r="ET55" s="139"/>
      <c r="EU55" s="139"/>
      <c r="EV55" s="140"/>
      <c r="EW55" s="138">
        <f>データ!CO7</f>
        <v>19477</v>
      </c>
      <c r="EX55" s="139"/>
      <c r="EY55" s="139"/>
      <c r="EZ55" s="139"/>
      <c r="FA55" s="139"/>
      <c r="FB55" s="139"/>
      <c r="FC55" s="139"/>
      <c r="FD55" s="139"/>
      <c r="FE55" s="139"/>
      <c r="FF55" s="139"/>
      <c r="FG55" s="139"/>
      <c r="FH55" s="139"/>
      <c r="FI55" s="139"/>
      <c r="FJ55" s="139"/>
      <c r="FK55" s="140"/>
      <c r="FL55" s="138">
        <f>データ!CP7</f>
        <v>24235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56</v>
      </c>
      <c r="GS55" s="130"/>
      <c r="GT55" s="130"/>
      <c r="GU55" s="130"/>
      <c r="GV55" s="130"/>
      <c r="GW55" s="130"/>
      <c r="GX55" s="130"/>
      <c r="GY55" s="130"/>
      <c r="GZ55" s="130"/>
      <c r="HA55" s="130"/>
      <c r="HB55" s="130"/>
      <c r="HC55" s="130"/>
      <c r="HD55" s="130"/>
      <c r="HE55" s="130"/>
      <c r="HF55" s="131"/>
      <c r="HG55" s="129">
        <f>データ!CX7</f>
        <v>55.8</v>
      </c>
      <c r="HH55" s="130"/>
      <c r="HI55" s="130"/>
      <c r="HJ55" s="130"/>
      <c r="HK55" s="130"/>
      <c r="HL55" s="130"/>
      <c r="HM55" s="130"/>
      <c r="HN55" s="130"/>
      <c r="HO55" s="130"/>
      <c r="HP55" s="130"/>
      <c r="HQ55" s="130"/>
      <c r="HR55" s="130"/>
      <c r="HS55" s="130"/>
      <c r="HT55" s="130"/>
      <c r="HU55" s="131"/>
      <c r="HV55" s="129">
        <f>データ!CY7</f>
        <v>52.9</v>
      </c>
      <c r="HW55" s="130"/>
      <c r="HX55" s="130"/>
      <c r="HY55" s="130"/>
      <c r="HZ55" s="130"/>
      <c r="IA55" s="130"/>
      <c r="IB55" s="130"/>
      <c r="IC55" s="130"/>
      <c r="ID55" s="130"/>
      <c r="IE55" s="130"/>
      <c r="IF55" s="130"/>
      <c r="IG55" s="130"/>
      <c r="IH55" s="130"/>
      <c r="II55" s="130"/>
      <c r="IJ55" s="131"/>
      <c r="IK55" s="129">
        <f>データ!CZ7</f>
        <v>53.9</v>
      </c>
      <c r="IL55" s="130"/>
      <c r="IM55" s="130"/>
      <c r="IN55" s="130"/>
      <c r="IO55" s="130"/>
      <c r="IP55" s="130"/>
      <c r="IQ55" s="130"/>
      <c r="IR55" s="130"/>
      <c r="IS55" s="130"/>
      <c r="IT55" s="130"/>
      <c r="IU55" s="130"/>
      <c r="IV55" s="130"/>
      <c r="IW55" s="130"/>
      <c r="IX55" s="130"/>
      <c r="IY55" s="131"/>
      <c r="IZ55" s="129">
        <f>データ!DA7</f>
        <v>52.5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21.8</v>
      </c>
      <c r="KG55" s="130"/>
      <c r="KH55" s="130"/>
      <c r="KI55" s="130"/>
      <c r="KJ55" s="130"/>
      <c r="KK55" s="130"/>
      <c r="KL55" s="130"/>
      <c r="KM55" s="130"/>
      <c r="KN55" s="130"/>
      <c r="KO55" s="130"/>
      <c r="KP55" s="130"/>
      <c r="KQ55" s="130"/>
      <c r="KR55" s="130"/>
      <c r="KS55" s="130"/>
      <c r="KT55" s="131"/>
      <c r="KU55" s="129">
        <f>データ!DI7</f>
        <v>22.5</v>
      </c>
      <c r="KV55" s="130"/>
      <c r="KW55" s="130"/>
      <c r="KX55" s="130"/>
      <c r="KY55" s="130"/>
      <c r="KZ55" s="130"/>
      <c r="LA55" s="130"/>
      <c r="LB55" s="130"/>
      <c r="LC55" s="130"/>
      <c r="LD55" s="130"/>
      <c r="LE55" s="130"/>
      <c r="LF55" s="130"/>
      <c r="LG55" s="130"/>
      <c r="LH55" s="130"/>
      <c r="LI55" s="131"/>
      <c r="LJ55" s="129">
        <f>データ!DJ7</f>
        <v>23.3</v>
      </c>
      <c r="LK55" s="130"/>
      <c r="LL55" s="130"/>
      <c r="LM55" s="130"/>
      <c r="LN55" s="130"/>
      <c r="LO55" s="130"/>
      <c r="LP55" s="130"/>
      <c r="LQ55" s="130"/>
      <c r="LR55" s="130"/>
      <c r="LS55" s="130"/>
      <c r="LT55" s="130"/>
      <c r="LU55" s="130"/>
      <c r="LV55" s="130"/>
      <c r="LW55" s="130"/>
      <c r="LX55" s="131"/>
      <c r="LY55" s="129">
        <f>データ!DK7</f>
        <v>24.1</v>
      </c>
      <c r="LZ55" s="130"/>
      <c r="MA55" s="130"/>
      <c r="MB55" s="130"/>
      <c r="MC55" s="130"/>
      <c r="MD55" s="130"/>
      <c r="ME55" s="130"/>
      <c r="MF55" s="130"/>
      <c r="MG55" s="130"/>
      <c r="MH55" s="130"/>
      <c r="MI55" s="130"/>
      <c r="MJ55" s="130"/>
      <c r="MK55" s="130"/>
      <c r="ML55" s="130"/>
      <c r="MM55" s="131"/>
      <c r="MN55" s="129">
        <f>データ!DL7</f>
        <v>22.1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55265</v>
      </c>
      <c r="Q56" s="139"/>
      <c r="R56" s="139"/>
      <c r="S56" s="139"/>
      <c r="T56" s="139"/>
      <c r="U56" s="139"/>
      <c r="V56" s="139"/>
      <c r="W56" s="139"/>
      <c r="X56" s="139"/>
      <c r="Y56" s="139"/>
      <c r="Z56" s="139"/>
      <c r="AA56" s="139"/>
      <c r="AB56" s="139"/>
      <c r="AC56" s="139"/>
      <c r="AD56" s="140"/>
      <c r="AE56" s="138">
        <f>データ!CG7</f>
        <v>56892</v>
      </c>
      <c r="AF56" s="139"/>
      <c r="AG56" s="139"/>
      <c r="AH56" s="139"/>
      <c r="AI56" s="139"/>
      <c r="AJ56" s="139"/>
      <c r="AK56" s="139"/>
      <c r="AL56" s="139"/>
      <c r="AM56" s="139"/>
      <c r="AN56" s="139"/>
      <c r="AO56" s="139"/>
      <c r="AP56" s="139"/>
      <c r="AQ56" s="139"/>
      <c r="AR56" s="139"/>
      <c r="AS56" s="140"/>
      <c r="AT56" s="138">
        <f>データ!CH7</f>
        <v>59108</v>
      </c>
      <c r="AU56" s="139"/>
      <c r="AV56" s="139"/>
      <c r="AW56" s="139"/>
      <c r="AX56" s="139"/>
      <c r="AY56" s="139"/>
      <c r="AZ56" s="139"/>
      <c r="BA56" s="139"/>
      <c r="BB56" s="139"/>
      <c r="BC56" s="139"/>
      <c r="BD56" s="139"/>
      <c r="BE56" s="139"/>
      <c r="BF56" s="139"/>
      <c r="BG56" s="139"/>
      <c r="BH56" s="140"/>
      <c r="BI56" s="138">
        <f>データ!CI7</f>
        <v>60271</v>
      </c>
      <c r="BJ56" s="139"/>
      <c r="BK56" s="139"/>
      <c r="BL56" s="139"/>
      <c r="BM56" s="139"/>
      <c r="BN56" s="139"/>
      <c r="BO56" s="139"/>
      <c r="BP56" s="139"/>
      <c r="BQ56" s="139"/>
      <c r="BR56" s="139"/>
      <c r="BS56" s="139"/>
      <c r="BT56" s="139"/>
      <c r="BU56" s="139"/>
      <c r="BV56" s="139"/>
      <c r="BW56" s="140"/>
      <c r="BX56" s="138">
        <f>データ!CJ7</f>
        <v>63766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14455</v>
      </c>
      <c r="DE56" s="139"/>
      <c r="DF56" s="139"/>
      <c r="DG56" s="139"/>
      <c r="DH56" s="139"/>
      <c r="DI56" s="139"/>
      <c r="DJ56" s="139"/>
      <c r="DK56" s="139"/>
      <c r="DL56" s="139"/>
      <c r="DM56" s="139"/>
      <c r="DN56" s="139"/>
      <c r="DO56" s="139"/>
      <c r="DP56" s="139"/>
      <c r="DQ56" s="139"/>
      <c r="DR56" s="140"/>
      <c r="DS56" s="138">
        <f>データ!CR7</f>
        <v>15171</v>
      </c>
      <c r="DT56" s="139"/>
      <c r="DU56" s="139"/>
      <c r="DV56" s="139"/>
      <c r="DW56" s="139"/>
      <c r="DX56" s="139"/>
      <c r="DY56" s="139"/>
      <c r="DZ56" s="139"/>
      <c r="EA56" s="139"/>
      <c r="EB56" s="139"/>
      <c r="EC56" s="139"/>
      <c r="ED56" s="139"/>
      <c r="EE56" s="139"/>
      <c r="EF56" s="139"/>
      <c r="EG56" s="140"/>
      <c r="EH56" s="138">
        <f>データ!CS7</f>
        <v>15887</v>
      </c>
      <c r="EI56" s="139"/>
      <c r="EJ56" s="139"/>
      <c r="EK56" s="139"/>
      <c r="EL56" s="139"/>
      <c r="EM56" s="139"/>
      <c r="EN56" s="139"/>
      <c r="EO56" s="139"/>
      <c r="EP56" s="139"/>
      <c r="EQ56" s="139"/>
      <c r="ER56" s="139"/>
      <c r="ES56" s="139"/>
      <c r="ET56" s="139"/>
      <c r="EU56" s="139"/>
      <c r="EV56" s="140"/>
      <c r="EW56" s="138">
        <f>データ!CT7</f>
        <v>16979</v>
      </c>
      <c r="EX56" s="139"/>
      <c r="EY56" s="139"/>
      <c r="EZ56" s="139"/>
      <c r="FA56" s="139"/>
      <c r="FB56" s="139"/>
      <c r="FC56" s="139"/>
      <c r="FD56" s="139"/>
      <c r="FE56" s="139"/>
      <c r="FF56" s="139"/>
      <c r="FG56" s="139"/>
      <c r="FH56" s="139"/>
      <c r="FI56" s="139"/>
      <c r="FJ56" s="139"/>
      <c r="FK56" s="140"/>
      <c r="FL56" s="138">
        <f>データ!CU7</f>
        <v>18423</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75.900000000000006</v>
      </c>
      <c r="V79" s="151"/>
      <c r="W79" s="151"/>
      <c r="X79" s="151"/>
      <c r="Y79" s="151"/>
      <c r="Z79" s="151"/>
      <c r="AA79" s="151"/>
      <c r="AB79" s="151"/>
      <c r="AC79" s="151"/>
      <c r="AD79" s="151"/>
      <c r="AE79" s="151"/>
      <c r="AF79" s="151"/>
      <c r="AG79" s="151"/>
      <c r="AH79" s="151"/>
      <c r="AI79" s="151"/>
      <c r="AJ79" s="151"/>
      <c r="AK79" s="151"/>
      <c r="AL79" s="151"/>
      <c r="AM79" s="151"/>
      <c r="AN79" s="151">
        <f>データ!DT7</f>
        <v>81.8</v>
      </c>
      <c r="AO79" s="151"/>
      <c r="AP79" s="151"/>
      <c r="AQ79" s="151"/>
      <c r="AR79" s="151"/>
      <c r="AS79" s="151"/>
      <c r="AT79" s="151"/>
      <c r="AU79" s="151"/>
      <c r="AV79" s="151"/>
      <c r="AW79" s="151"/>
      <c r="AX79" s="151"/>
      <c r="AY79" s="151"/>
      <c r="AZ79" s="151"/>
      <c r="BA79" s="151"/>
      <c r="BB79" s="151"/>
      <c r="BC79" s="151"/>
      <c r="BD79" s="151"/>
      <c r="BE79" s="151"/>
      <c r="BF79" s="151"/>
      <c r="BG79" s="151">
        <f>データ!DU7</f>
        <v>86.1</v>
      </c>
      <c r="BH79" s="151"/>
      <c r="BI79" s="151"/>
      <c r="BJ79" s="151"/>
      <c r="BK79" s="151"/>
      <c r="BL79" s="151"/>
      <c r="BM79" s="151"/>
      <c r="BN79" s="151"/>
      <c r="BO79" s="151"/>
      <c r="BP79" s="151"/>
      <c r="BQ79" s="151"/>
      <c r="BR79" s="151"/>
      <c r="BS79" s="151"/>
      <c r="BT79" s="151"/>
      <c r="BU79" s="151"/>
      <c r="BV79" s="151"/>
      <c r="BW79" s="151"/>
      <c r="BX79" s="151"/>
      <c r="BY79" s="151"/>
      <c r="BZ79" s="151">
        <f>データ!DV7</f>
        <v>87</v>
      </c>
      <c r="CA79" s="151"/>
      <c r="CB79" s="151"/>
      <c r="CC79" s="151"/>
      <c r="CD79" s="151"/>
      <c r="CE79" s="151"/>
      <c r="CF79" s="151"/>
      <c r="CG79" s="151"/>
      <c r="CH79" s="151"/>
      <c r="CI79" s="151"/>
      <c r="CJ79" s="151"/>
      <c r="CK79" s="151"/>
      <c r="CL79" s="151"/>
      <c r="CM79" s="151"/>
      <c r="CN79" s="151"/>
      <c r="CO79" s="151"/>
      <c r="CP79" s="151"/>
      <c r="CQ79" s="151"/>
      <c r="CR79" s="151"/>
      <c r="CS79" s="151">
        <f>データ!DW7</f>
        <v>84.9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74.8</v>
      </c>
      <c r="EP79" s="151"/>
      <c r="EQ79" s="151"/>
      <c r="ER79" s="151"/>
      <c r="ES79" s="151"/>
      <c r="ET79" s="151"/>
      <c r="EU79" s="151"/>
      <c r="EV79" s="151"/>
      <c r="EW79" s="151"/>
      <c r="EX79" s="151"/>
      <c r="EY79" s="151"/>
      <c r="EZ79" s="151"/>
      <c r="FA79" s="151"/>
      <c r="FB79" s="151"/>
      <c r="FC79" s="151"/>
      <c r="FD79" s="151"/>
      <c r="FE79" s="151"/>
      <c r="FF79" s="151"/>
      <c r="FG79" s="151"/>
      <c r="FH79" s="151">
        <f>データ!EE7</f>
        <v>79</v>
      </c>
      <c r="FI79" s="151"/>
      <c r="FJ79" s="151"/>
      <c r="FK79" s="151"/>
      <c r="FL79" s="151"/>
      <c r="FM79" s="151"/>
      <c r="FN79" s="151"/>
      <c r="FO79" s="151"/>
      <c r="FP79" s="151"/>
      <c r="FQ79" s="151"/>
      <c r="FR79" s="151"/>
      <c r="FS79" s="151"/>
      <c r="FT79" s="151"/>
      <c r="FU79" s="151"/>
      <c r="FV79" s="151"/>
      <c r="FW79" s="151"/>
      <c r="FX79" s="151"/>
      <c r="FY79" s="151"/>
      <c r="FZ79" s="151"/>
      <c r="GA79" s="151">
        <f>データ!EF7</f>
        <v>80.2</v>
      </c>
      <c r="GB79" s="151"/>
      <c r="GC79" s="151"/>
      <c r="GD79" s="151"/>
      <c r="GE79" s="151"/>
      <c r="GF79" s="151"/>
      <c r="GG79" s="151"/>
      <c r="GH79" s="151"/>
      <c r="GI79" s="151"/>
      <c r="GJ79" s="151"/>
      <c r="GK79" s="151"/>
      <c r="GL79" s="151"/>
      <c r="GM79" s="151"/>
      <c r="GN79" s="151"/>
      <c r="GO79" s="151"/>
      <c r="GP79" s="151"/>
      <c r="GQ79" s="151"/>
      <c r="GR79" s="151"/>
      <c r="GS79" s="151"/>
      <c r="GT79" s="151">
        <f>データ!EG7</f>
        <v>82.1</v>
      </c>
      <c r="GU79" s="151"/>
      <c r="GV79" s="151"/>
      <c r="GW79" s="151"/>
      <c r="GX79" s="151"/>
      <c r="GY79" s="151"/>
      <c r="GZ79" s="151"/>
      <c r="HA79" s="151"/>
      <c r="HB79" s="151"/>
      <c r="HC79" s="151"/>
      <c r="HD79" s="151"/>
      <c r="HE79" s="151"/>
      <c r="HF79" s="151"/>
      <c r="HG79" s="151"/>
      <c r="HH79" s="151"/>
      <c r="HI79" s="151"/>
      <c r="HJ79" s="151"/>
      <c r="HK79" s="151"/>
      <c r="HL79" s="151"/>
      <c r="HM79" s="151">
        <f>データ!EH7</f>
        <v>78.2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12578315</v>
      </c>
      <c r="JK79" s="152"/>
      <c r="JL79" s="152"/>
      <c r="JM79" s="152"/>
      <c r="JN79" s="152"/>
      <c r="JO79" s="152"/>
      <c r="JP79" s="152"/>
      <c r="JQ79" s="152"/>
      <c r="JR79" s="152"/>
      <c r="JS79" s="152"/>
      <c r="JT79" s="152"/>
      <c r="JU79" s="152"/>
      <c r="JV79" s="152"/>
      <c r="JW79" s="152"/>
      <c r="JX79" s="152"/>
      <c r="JY79" s="152"/>
      <c r="JZ79" s="152"/>
      <c r="KA79" s="152"/>
      <c r="KB79" s="152"/>
      <c r="KC79" s="152">
        <f>データ!EP7</f>
        <v>12884860</v>
      </c>
      <c r="KD79" s="152"/>
      <c r="KE79" s="152"/>
      <c r="KF79" s="152"/>
      <c r="KG79" s="152"/>
      <c r="KH79" s="152"/>
      <c r="KI79" s="152"/>
      <c r="KJ79" s="152"/>
      <c r="KK79" s="152"/>
      <c r="KL79" s="152"/>
      <c r="KM79" s="152"/>
      <c r="KN79" s="152"/>
      <c r="KO79" s="152"/>
      <c r="KP79" s="152"/>
      <c r="KQ79" s="152"/>
      <c r="KR79" s="152"/>
      <c r="KS79" s="152"/>
      <c r="KT79" s="152"/>
      <c r="KU79" s="152"/>
      <c r="KV79" s="152">
        <f>データ!EQ7</f>
        <v>13132996</v>
      </c>
      <c r="KW79" s="152"/>
      <c r="KX79" s="152"/>
      <c r="KY79" s="152"/>
      <c r="KZ79" s="152"/>
      <c r="LA79" s="152"/>
      <c r="LB79" s="152"/>
      <c r="LC79" s="152"/>
      <c r="LD79" s="152"/>
      <c r="LE79" s="152"/>
      <c r="LF79" s="152"/>
      <c r="LG79" s="152"/>
      <c r="LH79" s="152"/>
      <c r="LI79" s="152"/>
      <c r="LJ79" s="152"/>
      <c r="LK79" s="152"/>
      <c r="LL79" s="152"/>
      <c r="LM79" s="152"/>
      <c r="LN79" s="152"/>
      <c r="LO79" s="152">
        <f>データ!ER7</f>
        <v>13530983</v>
      </c>
      <c r="LP79" s="152"/>
      <c r="LQ79" s="152"/>
      <c r="LR79" s="152"/>
      <c r="LS79" s="152"/>
      <c r="LT79" s="152"/>
      <c r="LU79" s="152"/>
      <c r="LV79" s="152"/>
      <c r="LW79" s="152"/>
      <c r="LX79" s="152"/>
      <c r="LY79" s="152"/>
      <c r="LZ79" s="152"/>
      <c r="MA79" s="152"/>
      <c r="MB79" s="152"/>
      <c r="MC79" s="152"/>
      <c r="MD79" s="152"/>
      <c r="ME79" s="152"/>
      <c r="MF79" s="152"/>
      <c r="MG79" s="152"/>
      <c r="MH79" s="152">
        <f>データ!ES7</f>
        <v>13945281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52.7</v>
      </c>
      <c r="AO80" s="151"/>
      <c r="AP80" s="151"/>
      <c r="AQ80" s="151"/>
      <c r="AR80" s="151"/>
      <c r="AS80" s="151"/>
      <c r="AT80" s="151"/>
      <c r="AU80" s="151"/>
      <c r="AV80" s="151"/>
      <c r="AW80" s="151"/>
      <c r="AX80" s="151"/>
      <c r="AY80" s="151"/>
      <c r="AZ80" s="151"/>
      <c r="BA80" s="151"/>
      <c r="BB80" s="151"/>
      <c r="BC80" s="151"/>
      <c r="BD80" s="151"/>
      <c r="BE80" s="151"/>
      <c r="BF80" s="151"/>
      <c r="BG80" s="151">
        <f>データ!DZ7</f>
        <v>53.7</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66.099999999999994</v>
      </c>
      <c r="EP80" s="151"/>
      <c r="EQ80" s="151"/>
      <c r="ER80" s="151"/>
      <c r="ES80" s="151"/>
      <c r="ET80" s="151"/>
      <c r="EU80" s="151"/>
      <c r="EV80" s="151"/>
      <c r="EW80" s="151"/>
      <c r="EX80" s="151"/>
      <c r="EY80" s="151"/>
      <c r="EZ80" s="151"/>
      <c r="FA80" s="151"/>
      <c r="FB80" s="151"/>
      <c r="FC80" s="151"/>
      <c r="FD80" s="151"/>
      <c r="FE80" s="151"/>
      <c r="FF80" s="151"/>
      <c r="FG80" s="151"/>
      <c r="FH80" s="151">
        <f>データ!EJ7</f>
        <v>68.400000000000006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69.3</v>
      </c>
      <c r="GB80" s="151"/>
      <c r="GC80" s="151"/>
      <c r="GD80" s="151"/>
      <c r="GE80" s="151"/>
      <c r="GF80" s="151"/>
      <c r="GG80" s="151"/>
      <c r="GH80" s="151"/>
      <c r="GI80" s="151"/>
      <c r="GJ80" s="151"/>
      <c r="GK80" s="151"/>
      <c r="GL80" s="151"/>
      <c r="GM80" s="151"/>
      <c r="GN80" s="151"/>
      <c r="GO80" s="151"/>
      <c r="GP80" s="151"/>
      <c r="GQ80" s="151"/>
      <c r="GR80" s="151"/>
      <c r="GS80" s="151"/>
      <c r="GT80" s="151">
        <f>データ!EL7</f>
        <v>71.099999999999994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69.8</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44446754</v>
      </c>
      <c r="JK80" s="152"/>
      <c r="JL80" s="152"/>
      <c r="JM80" s="152"/>
      <c r="JN80" s="152"/>
      <c r="JO80" s="152"/>
      <c r="JP80" s="152"/>
      <c r="JQ80" s="152"/>
      <c r="JR80" s="152"/>
      <c r="JS80" s="152"/>
      <c r="JT80" s="152"/>
      <c r="JU80" s="152"/>
      <c r="JV80" s="152"/>
      <c r="JW80" s="152"/>
      <c r="JX80" s="152"/>
      <c r="JY80" s="152"/>
      <c r="JZ80" s="152"/>
      <c r="KA80" s="152"/>
      <c r="KB80" s="152"/>
      <c r="KC80" s="152">
        <f>データ!EU7</f>
        <v>45729936</v>
      </c>
      <c r="KD80" s="152"/>
      <c r="KE80" s="152"/>
      <c r="KF80" s="152"/>
      <c r="KG80" s="152"/>
      <c r="KH80" s="152"/>
      <c r="KI80" s="152"/>
      <c r="KJ80" s="152"/>
      <c r="KK80" s="152"/>
      <c r="KL80" s="152"/>
      <c r="KM80" s="152"/>
      <c r="KN80" s="152"/>
      <c r="KO80" s="152"/>
      <c r="KP80" s="152"/>
      <c r="KQ80" s="152"/>
      <c r="KR80" s="152"/>
      <c r="KS80" s="152"/>
      <c r="KT80" s="152"/>
      <c r="KU80" s="152"/>
      <c r="KV80" s="152">
        <f>データ!EV7</f>
        <v>47442477</v>
      </c>
      <c r="KW80" s="152"/>
      <c r="KX80" s="152"/>
      <c r="KY80" s="152"/>
      <c r="KZ80" s="152"/>
      <c r="LA80" s="152"/>
      <c r="LB80" s="152"/>
      <c r="LC80" s="152"/>
      <c r="LD80" s="152"/>
      <c r="LE80" s="152"/>
      <c r="LF80" s="152"/>
      <c r="LG80" s="152"/>
      <c r="LH80" s="152"/>
      <c r="LI80" s="152"/>
      <c r="LJ80" s="152"/>
      <c r="LK80" s="152"/>
      <c r="LL80" s="152"/>
      <c r="LM80" s="152"/>
      <c r="LN80" s="152"/>
      <c r="LO80" s="152">
        <f>データ!EW7</f>
        <v>48164556</v>
      </c>
      <c r="LP80" s="152"/>
      <c r="LQ80" s="152"/>
      <c r="LR80" s="152"/>
      <c r="LS80" s="152"/>
      <c r="LT80" s="152"/>
      <c r="LU80" s="152"/>
      <c r="LV80" s="152"/>
      <c r="LW80" s="152"/>
      <c r="LX80" s="152"/>
      <c r="LY80" s="152"/>
      <c r="LZ80" s="152"/>
      <c r="MA80" s="152"/>
      <c r="MB80" s="152"/>
      <c r="MC80" s="152"/>
      <c r="MD80" s="152"/>
      <c r="ME80" s="152"/>
      <c r="MF80" s="152"/>
      <c r="MG80" s="152"/>
      <c r="MH80" s="152">
        <f>データ!EX7</f>
        <v>49637382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5/CNUl8yHejUYw2bDFhcO9gmjF48o9gWTMIQ+y0H2OoBvengyfd8hXjobaZXVpUQlFk6fhq/cye4V1KwLWDjQ==" saltValue="cgEJvbk4fKpDlS6GdZ+fE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145</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155</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c r="A6" s="48" t="s">
        <v>156</v>
      </c>
      <c r="B6" s="63">
        <f>B8</f>
        <v>2020</v>
      </c>
      <c r="C6" s="63">
        <f t="shared" ref="C6:M6" si="2">C8</f>
        <v>477500</v>
      </c>
      <c r="D6" s="63">
        <f t="shared" si="2"/>
        <v>46</v>
      </c>
      <c r="E6" s="63">
        <f t="shared" si="2"/>
        <v>6</v>
      </c>
      <c r="F6" s="63">
        <f t="shared" si="2"/>
        <v>0</v>
      </c>
      <c r="G6" s="63">
        <f t="shared" si="2"/>
        <v>1</v>
      </c>
      <c r="H6" s="155" t="str">
        <f>IF(H8&lt;&gt;I8,H8,"")&amp;IF(I8&lt;&gt;J8,I8,"")&amp;"　"&amp;J8</f>
        <v>沖縄県地方独立行政法人那覇市立病院　那覇市立病院</v>
      </c>
      <c r="I6" s="156"/>
      <c r="J6" s="157"/>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H6" si="3">Q8</f>
        <v>33</v>
      </c>
      <c r="R6" s="63" t="str">
        <f t="shared" si="3"/>
        <v>対象</v>
      </c>
      <c r="S6" s="63" t="str">
        <f t="shared" si="3"/>
        <v>ド 透 I 未 訓 ガ</v>
      </c>
      <c r="T6" s="63" t="str">
        <f t="shared" si="3"/>
        <v>救 臨 が 地 輪</v>
      </c>
      <c r="U6" s="64" t="str">
        <f>U8</f>
        <v>-</v>
      </c>
      <c r="V6" s="64">
        <f>V8</f>
        <v>31452</v>
      </c>
      <c r="W6" s="63" t="str">
        <f>W8</f>
        <v>非該当</v>
      </c>
      <c r="X6" s="63" t="str">
        <f t="shared" ref="X6" si="4">X8</f>
        <v>非該当</v>
      </c>
      <c r="Y6" s="63" t="str">
        <f t="shared" si="3"/>
        <v>７：１</v>
      </c>
      <c r="Z6" s="64">
        <f t="shared" si="3"/>
        <v>470</v>
      </c>
      <c r="AA6" s="64" t="str">
        <f t="shared" si="3"/>
        <v>-</v>
      </c>
      <c r="AB6" s="64" t="str">
        <f t="shared" si="3"/>
        <v>-</v>
      </c>
      <c r="AC6" s="64" t="str">
        <f t="shared" si="3"/>
        <v>-</v>
      </c>
      <c r="AD6" s="64" t="str">
        <f t="shared" si="3"/>
        <v>-</v>
      </c>
      <c r="AE6" s="64">
        <f t="shared" si="3"/>
        <v>470</v>
      </c>
      <c r="AF6" s="64">
        <f t="shared" si="3"/>
        <v>455</v>
      </c>
      <c r="AG6" s="64" t="str">
        <f t="shared" si="3"/>
        <v>-</v>
      </c>
      <c r="AH6" s="64">
        <f t="shared" si="3"/>
        <v>455</v>
      </c>
      <c r="AI6" s="65">
        <f>IF(AI8="-",NA(),AI8)</f>
        <v>100.1</v>
      </c>
      <c r="AJ6" s="65">
        <f t="shared" ref="AJ6:AR6" si="5">IF(AJ8="-",NA(),AJ8)</f>
        <v>101.5</v>
      </c>
      <c r="AK6" s="65">
        <f t="shared" si="5"/>
        <v>104.4</v>
      </c>
      <c r="AL6" s="65">
        <f t="shared" si="5"/>
        <v>103.7</v>
      </c>
      <c r="AM6" s="65">
        <f t="shared" si="5"/>
        <v>108.4</v>
      </c>
      <c r="AN6" s="65">
        <f t="shared" si="5"/>
        <v>98.5</v>
      </c>
      <c r="AO6" s="65">
        <f t="shared" si="5"/>
        <v>98.7</v>
      </c>
      <c r="AP6" s="65">
        <f t="shared" si="5"/>
        <v>99</v>
      </c>
      <c r="AQ6" s="65">
        <f t="shared" si="5"/>
        <v>99</v>
      </c>
      <c r="AR6" s="65">
        <f t="shared" si="5"/>
        <v>103.9</v>
      </c>
      <c r="AS6" s="65" t="str">
        <f>IF(AS8="-","【-】","【"&amp;SUBSTITUTE(TEXT(AS8,"#,##0.0"),"-","△")&amp;"】")</f>
        <v>【102.5】</v>
      </c>
      <c r="AT6" s="65">
        <f>IF(AT8="-",NA(),AT8)</f>
        <v>97.6</v>
      </c>
      <c r="AU6" s="65">
        <f t="shared" ref="AU6:BC6" si="6">IF(AU8="-",NA(),AU8)</f>
        <v>98.5</v>
      </c>
      <c r="AV6" s="65">
        <f t="shared" si="6"/>
        <v>101.7</v>
      </c>
      <c r="AW6" s="65">
        <f t="shared" si="6"/>
        <v>101</v>
      </c>
      <c r="AX6" s="65">
        <f t="shared" si="6"/>
        <v>92.3</v>
      </c>
      <c r="AY6" s="65">
        <f t="shared" si="6"/>
        <v>91.6</v>
      </c>
      <c r="AZ6" s="65">
        <f t="shared" si="6"/>
        <v>92.1</v>
      </c>
      <c r="BA6" s="65">
        <f t="shared" si="6"/>
        <v>92.3</v>
      </c>
      <c r="BB6" s="65">
        <f t="shared" si="6"/>
        <v>92.4</v>
      </c>
      <c r="BC6" s="65">
        <f t="shared" si="6"/>
        <v>87.5</v>
      </c>
      <c r="BD6" s="65" t="str">
        <f>IF(BD8="-","【-】","【"&amp;SUBSTITUTE(TEXT(BD8,"#,##0.0"),"-","△")&amp;"】")</f>
        <v>【84.7】</v>
      </c>
      <c r="BE6" s="65">
        <f>IF(BE8="-",NA(),BE8)</f>
        <v>0.1</v>
      </c>
      <c r="BF6" s="65">
        <f t="shared" ref="BF6:BN6" si="7">IF(BF8="-",NA(),BF8)</f>
        <v>0</v>
      </c>
      <c r="BG6" s="65">
        <f t="shared" si="7"/>
        <v>0</v>
      </c>
      <c r="BH6" s="65">
        <f t="shared" si="7"/>
        <v>0</v>
      </c>
      <c r="BI6" s="65">
        <f t="shared" si="7"/>
        <v>0</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89.9</v>
      </c>
      <c r="BQ6" s="65">
        <f t="shared" ref="BQ6:BY6" si="8">IF(BQ8="-",NA(),BQ8)</f>
        <v>89.1</v>
      </c>
      <c r="BR6" s="65">
        <f t="shared" si="8"/>
        <v>94.2</v>
      </c>
      <c r="BS6" s="65">
        <f t="shared" si="8"/>
        <v>93.7</v>
      </c>
      <c r="BT6" s="65">
        <f t="shared" si="8"/>
        <v>79.5</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57388</v>
      </c>
      <c r="CB6" s="66">
        <f t="shared" ref="CB6:CJ6" si="9">IF(CB8="-",NA(),CB8)</f>
        <v>59446</v>
      </c>
      <c r="CC6" s="66">
        <f t="shared" si="9"/>
        <v>61266</v>
      </c>
      <c r="CD6" s="66">
        <f t="shared" si="9"/>
        <v>62397</v>
      </c>
      <c r="CE6" s="66">
        <f t="shared" si="9"/>
        <v>68028</v>
      </c>
      <c r="CF6" s="66">
        <f t="shared" si="9"/>
        <v>55265</v>
      </c>
      <c r="CG6" s="66">
        <f t="shared" si="9"/>
        <v>56892</v>
      </c>
      <c r="CH6" s="66">
        <f t="shared" si="9"/>
        <v>59108</v>
      </c>
      <c r="CI6" s="66">
        <f t="shared" si="9"/>
        <v>60271</v>
      </c>
      <c r="CJ6" s="66">
        <f t="shared" si="9"/>
        <v>63766</v>
      </c>
      <c r="CK6" s="65" t="str">
        <f>IF(CK8="-","【-】","【"&amp;SUBSTITUTE(TEXT(CK8,"#,##0"),"-","△")&amp;"】")</f>
        <v>【56,733】</v>
      </c>
      <c r="CL6" s="66">
        <f>IF(CL8="-",NA(),CL8)</f>
        <v>16646</v>
      </c>
      <c r="CM6" s="66">
        <f t="shared" ref="CM6:CU6" si="10">IF(CM8="-",NA(),CM8)</f>
        <v>18146</v>
      </c>
      <c r="CN6" s="66">
        <f t="shared" si="10"/>
        <v>18779</v>
      </c>
      <c r="CO6" s="66">
        <f t="shared" si="10"/>
        <v>19477</v>
      </c>
      <c r="CP6" s="66">
        <f t="shared" si="10"/>
        <v>24235</v>
      </c>
      <c r="CQ6" s="66">
        <f t="shared" si="10"/>
        <v>14455</v>
      </c>
      <c r="CR6" s="66">
        <f t="shared" si="10"/>
        <v>15171</v>
      </c>
      <c r="CS6" s="66">
        <f t="shared" si="10"/>
        <v>15887</v>
      </c>
      <c r="CT6" s="66">
        <f t="shared" si="10"/>
        <v>16979</v>
      </c>
      <c r="CU6" s="66">
        <f t="shared" si="10"/>
        <v>18423</v>
      </c>
      <c r="CV6" s="65" t="str">
        <f>IF(CV8="-","【-】","【"&amp;SUBSTITUTE(TEXT(CV8,"#,##0"),"-","△")&amp;"】")</f>
        <v>【16,778】</v>
      </c>
      <c r="CW6" s="65">
        <f>IF(CW8="-",NA(),CW8)</f>
        <v>56</v>
      </c>
      <c r="CX6" s="65">
        <f t="shared" ref="CX6:DF6" si="11">IF(CX8="-",NA(),CX8)</f>
        <v>55.8</v>
      </c>
      <c r="CY6" s="65">
        <f t="shared" si="11"/>
        <v>52.9</v>
      </c>
      <c r="CZ6" s="65">
        <f t="shared" si="11"/>
        <v>53.9</v>
      </c>
      <c r="DA6" s="65">
        <f t="shared" si="11"/>
        <v>52.5</v>
      </c>
      <c r="DB6" s="65">
        <f t="shared" si="11"/>
        <v>54.1</v>
      </c>
      <c r="DC6" s="65">
        <f t="shared" si="11"/>
        <v>53.8</v>
      </c>
      <c r="DD6" s="65">
        <f t="shared" si="11"/>
        <v>53</v>
      </c>
      <c r="DE6" s="65">
        <f t="shared" si="11"/>
        <v>53</v>
      </c>
      <c r="DF6" s="65">
        <f t="shared" si="11"/>
        <v>56.7</v>
      </c>
      <c r="DG6" s="65" t="str">
        <f>IF(DG8="-","【-】","【"&amp;SUBSTITUTE(TEXT(DG8,"#,##0.0"),"-","△")&amp;"】")</f>
        <v>【58.8】</v>
      </c>
      <c r="DH6" s="65">
        <f>IF(DH8="-",NA(),DH8)</f>
        <v>21.8</v>
      </c>
      <c r="DI6" s="65">
        <f t="shared" ref="DI6:DQ6" si="12">IF(DI8="-",NA(),DI8)</f>
        <v>22.5</v>
      </c>
      <c r="DJ6" s="65">
        <f t="shared" si="12"/>
        <v>23.3</v>
      </c>
      <c r="DK6" s="65">
        <f t="shared" si="12"/>
        <v>24.1</v>
      </c>
      <c r="DL6" s="65">
        <f t="shared" si="12"/>
        <v>22.1</v>
      </c>
      <c r="DM6" s="65">
        <f t="shared" si="12"/>
        <v>25.2</v>
      </c>
      <c r="DN6" s="65">
        <f t="shared" si="12"/>
        <v>25.4</v>
      </c>
      <c r="DO6" s="65">
        <f t="shared" si="12"/>
        <v>25.8</v>
      </c>
      <c r="DP6" s="65">
        <f t="shared" si="12"/>
        <v>26.4</v>
      </c>
      <c r="DQ6" s="65">
        <f t="shared" si="12"/>
        <v>26.2</v>
      </c>
      <c r="DR6" s="65" t="str">
        <f>IF(DR8="-","【-】","【"&amp;SUBSTITUTE(TEXT(DR8,"#,##0.0"),"-","△")&amp;"】")</f>
        <v>【24.8】</v>
      </c>
      <c r="DS6" s="65">
        <f>IF(DS8="-",NA(),DS8)</f>
        <v>75.900000000000006</v>
      </c>
      <c r="DT6" s="65">
        <f t="shared" ref="DT6:EB6" si="13">IF(DT8="-",NA(),DT8)</f>
        <v>81.8</v>
      </c>
      <c r="DU6" s="65">
        <f t="shared" si="13"/>
        <v>86.1</v>
      </c>
      <c r="DV6" s="65">
        <f t="shared" si="13"/>
        <v>87</v>
      </c>
      <c r="DW6" s="65">
        <f t="shared" si="13"/>
        <v>84.9</v>
      </c>
      <c r="DX6" s="65">
        <f t="shared" si="13"/>
        <v>52.5</v>
      </c>
      <c r="DY6" s="65">
        <f t="shared" si="13"/>
        <v>52.7</v>
      </c>
      <c r="DZ6" s="65">
        <f t="shared" si="13"/>
        <v>53.7</v>
      </c>
      <c r="EA6" s="65">
        <f t="shared" si="13"/>
        <v>56.4</v>
      </c>
      <c r="EB6" s="65">
        <f t="shared" si="13"/>
        <v>56.8</v>
      </c>
      <c r="EC6" s="65" t="str">
        <f>IF(EC8="-","【-】","【"&amp;SUBSTITUTE(TEXT(EC8,"#,##0.0"),"-","△")&amp;"】")</f>
        <v>【54.8】</v>
      </c>
      <c r="ED6" s="65">
        <f>IF(ED8="-",NA(),ED8)</f>
        <v>74.8</v>
      </c>
      <c r="EE6" s="65">
        <f t="shared" ref="EE6:EM6" si="14">IF(EE8="-",NA(),EE8)</f>
        <v>79</v>
      </c>
      <c r="EF6" s="65">
        <f t="shared" si="14"/>
        <v>80.2</v>
      </c>
      <c r="EG6" s="65">
        <f t="shared" si="14"/>
        <v>82.1</v>
      </c>
      <c r="EH6" s="65">
        <f t="shared" si="14"/>
        <v>78.2</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12578315</v>
      </c>
      <c r="EP6" s="66">
        <f t="shared" ref="EP6:EX6" si="15">IF(EP8="-",NA(),EP8)</f>
        <v>12884860</v>
      </c>
      <c r="EQ6" s="66">
        <f t="shared" si="15"/>
        <v>13132996</v>
      </c>
      <c r="ER6" s="66">
        <f t="shared" si="15"/>
        <v>13530983</v>
      </c>
      <c r="ES6" s="66">
        <f t="shared" si="15"/>
        <v>13945281</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157</v>
      </c>
      <c r="B7" s="63">
        <f t="shared" ref="B7:AH7" si="16">B8</f>
        <v>2020</v>
      </c>
      <c r="C7" s="63">
        <f t="shared" si="16"/>
        <v>477500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400床以上～500床未満</v>
      </c>
      <c r="O7" s="63" t="str">
        <f>O8</f>
        <v>非設置</v>
      </c>
      <c r="P7" s="63" t="str">
        <f>P8</f>
        <v>直営</v>
      </c>
      <c r="Q7" s="64">
        <f t="shared" si="16"/>
        <v>33</v>
      </c>
      <c r="R7" s="63" t="str">
        <f t="shared" si="16"/>
        <v>対象</v>
      </c>
      <c r="S7" s="63" t="str">
        <f t="shared" si="16"/>
        <v>ド 透 I 未 訓 ガ</v>
      </c>
      <c r="T7" s="63" t="str">
        <f t="shared" si="16"/>
        <v>救 臨 が 地 輪</v>
      </c>
      <c r="U7" s="64" t="str">
        <f>U8</f>
        <v>-</v>
      </c>
      <c r="V7" s="64">
        <f>V8</f>
        <v>31452</v>
      </c>
      <c r="W7" s="63" t="str">
        <f>W8</f>
        <v>非該当</v>
      </c>
      <c r="X7" s="63" t="str">
        <f t="shared" si="16"/>
        <v>非該当</v>
      </c>
      <c r="Y7" s="63" t="str">
        <f t="shared" si="16"/>
        <v>７：１</v>
      </c>
      <c r="Z7" s="64">
        <f t="shared" si="16"/>
        <v>470</v>
      </c>
      <c r="AA7" s="64" t="str">
        <f t="shared" si="16"/>
        <v>-</v>
      </c>
      <c r="AB7" s="64" t="str">
        <f t="shared" si="16"/>
        <v>-</v>
      </c>
      <c r="AC7" s="64" t="str">
        <f t="shared" si="16"/>
        <v>-</v>
      </c>
      <c r="AD7" s="64" t="str">
        <f t="shared" si="16"/>
        <v>-</v>
      </c>
      <c r="AE7" s="64">
        <f t="shared" si="16"/>
        <v>470</v>
      </c>
      <c r="AF7" s="64">
        <f t="shared" si="16"/>
        <v>455</v>
      </c>
      <c r="AG7" s="64" t="str">
        <f t="shared" si="16"/>
        <v>-</v>
      </c>
      <c r="AH7" s="64">
        <f t="shared" si="16"/>
        <v>455</v>
      </c>
      <c r="AI7" s="65">
        <f>AI8</f>
        <v>100.1</v>
      </c>
      <c r="AJ7" s="65">
        <f t="shared" ref="AJ7:AR7" si="17">AJ8</f>
        <v>101.5</v>
      </c>
      <c r="AK7" s="65">
        <f t="shared" si="17"/>
        <v>104.4</v>
      </c>
      <c r="AL7" s="65">
        <f t="shared" si="17"/>
        <v>103.7</v>
      </c>
      <c r="AM7" s="65">
        <f t="shared" si="17"/>
        <v>108.4</v>
      </c>
      <c r="AN7" s="65">
        <f t="shared" si="17"/>
        <v>98.5</v>
      </c>
      <c r="AO7" s="65">
        <f t="shared" si="17"/>
        <v>98.7</v>
      </c>
      <c r="AP7" s="65">
        <f t="shared" si="17"/>
        <v>99</v>
      </c>
      <c r="AQ7" s="65">
        <f t="shared" si="17"/>
        <v>99</v>
      </c>
      <c r="AR7" s="65">
        <f t="shared" si="17"/>
        <v>103.9</v>
      </c>
      <c r="AS7" s="65"/>
      <c r="AT7" s="65">
        <f>AT8</f>
        <v>97.6</v>
      </c>
      <c r="AU7" s="65">
        <f t="shared" ref="AU7:BC7" si="18">AU8</f>
        <v>98.5</v>
      </c>
      <c r="AV7" s="65">
        <f t="shared" si="18"/>
        <v>101.7</v>
      </c>
      <c r="AW7" s="65">
        <f t="shared" si="18"/>
        <v>101</v>
      </c>
      <c r="AX7" s="65">
        <f t="shared" si="18"/>
        <v>92.3</v>
      </c>
      <c r="AY7" s="65">
        <f t="shared" si="18"/>
        <v>91.6</v>
      </c>
      <c r="AZ7" s="65">
        <f t="shared" si="18"/>
        <v>92.1</v>
      </c>
      <c r="BA7" s="65">
        <f t="shared" si="18"/>
        <v>92.3</v>
      </c>
      <c r="BB7" s="65">
        <f t="shared" si="18"/>
        <v>92.4</v>
      </c>
      <c r="BC7" s="65">
        <f t="shared" si="18"/>
        <v>87.5</v>
      </c>
      <c r="BD7" s="65"/>
      <c r="BE7" s="65">
        <f>BE8</f>
        <v>0.1</v>
      </c>
      <c r="BF7" s="65">
        <f t="shared" ref="BF7:BN7" si="19">BF8</f>
        <v>0</v>
      </c>
      <c r="BG7" s="65">
        <f t="shared" si="19"/>
        <v>0</v>
      </c>
      <c r="BH7" s="65">
        <f t="shared" si="19"/>
        <v>0</v>
      </c>
      <c r="BI7" s="65">
        <f t="shared" si="19"/>
        <v>0</v>
      </c>
      <c r="BJ7" s="65">
        <f t="shared" si="19"/>
        <v>42.9</v>
      </c>
      <c r="BK7" s="65">
        <f t="shared" si="19"/>
        <v>40.200000000000003</v>
      </c>
      <c r="BL7" s="65">
        <f t="shared" si="19"/>
        <v>40.4</v>
      </c>
      <c r="BM7" s="65">
        <f t="shared" si="19"/>
        <v>40.1</v>
      </c>
      <c r="BN7" s="65">
        <f t="shared" si="19"/>
        <v>40.799999999999997</v>
      </c>
      <c r="BO7" s="65"/>
      <c r="BP7" s="65">
        <f>BP8</f>
        <v>89.9</v>
      </c>
      <c r="BQ7" s="65">
        <f t="shared" ref="BQ7:BY7" si="20">BQ8</f>
        <v>89.1</v>
      </c>
      <c r="BR7" s="65">
        <f t="shared" si="20"/>
        <v>94.2</v>
      </c>
      <c r="BS7" s="65">
        <f t="shared" si="20"/>
        <v>93.7</v>
      </c>
      <c r="BT7" s="65">
        <f t="shared" si="20"/>
        <v>79.5</v>
      </c>
      <c r="BU7" s="65">
        <f t="shared" si="20"/>
        <v>76.099999999999994</v>
      </c>
      <c r="BV7" s="65">
        <f t="shared" si="20"/>
        <v>77</v>
      </c>
      <c r="BW7" s="65">
        <f t="shared" si="20"/>
        <v>77.599999999999994</v>
      </c>
      <c r="BX7" s="65">
        <f t="shared" si="20"/>
        <v>77</v>
      </c>
      <c r="BY7" s="65">
        <f t="shared" si="20"/>
        <v>68.400000000000006</v>
      </c>
      <c r="BZ7" s="65"/>
      <c r="CA7" s="66">
        <f>CA8</f>
        <v>57388</v>
      </c>
      <c r="CB7" s="66">
        <f t="shared" ref="CB7:CJ7" si="21">CB8</f>
        <v>59446</v>
      </c>
      <c r="CC7" s="66">
        <f t="shared" si="21"/>
        <v>61266</v>
      </c>
      <c r="CD7" s="66">
        <f t="shared" si="21"/>
        <v>62397</v>
      </c>
      <c r="CE7" s="66">
        <f t="shared" si="21"/>
        <v>68028</v>
      </c>
      <c r="CF7" s="66">
        <f t="shared" si="21"/>
        <v>55265</v>
      </c>
      <c r="CG7" s="66">
        <f t="shared" si="21"/>
        <v>56892</v>
      </c>
      <c r="CH7" s="66">
        <f t="shared" si="21"/>
        <v>59108</v>
      </c>
      <c r="CI7" s="66">
        <f t="shared" si="21"/>
        <v>60271</v>
      </c>
      <c r="CJ7" s="66">
        <f t="shared" si="21"/>
        <v>63766</v>
      </c>
      <c r="CK7" s="65"/>
      <c r="CL7" s="66">
        <f>CL8</f>
        <v>16646</v>
      </c>
      <c r="CM7" s="66">
        <f t="shared" ref="CM7:CU7" si="22">CM8</f>
        <v>18146</v>
      </c>
      <c r="CN7" s="66">
        <f t="shared" si="22"/>
        <v>18779</v>
      </c>
      <c r="CO7" s="66">
        <f t="shared" si="22"/>
        <v>19477</v>
      </c>
      <c r="CP7" s="66">
        <f t="shared" si="22"/>
        <v>24235</v>
      </c>
      <c r="CQ7" s="66">
        <f t="shared" si="22"/>
        <v>14455</v>
      </c>
      <c r="CR7" s="66">
        <f t="shared" si="22"/>
        <v>15171</v>
      </c>
      <c r="CS7" s="66">
        <f t="shared" si="22"/>
        <v>15887</v>
      </c>
      <c r="CT7" s="66">
        <f t="shared" si="22"/>
        <v>16979</v>
      </c>
      <c r="CU7" s="66">
        <f t="shared" si="22"/>
        <v>18423</v>
      </c>
      <c r="CV7" s="65"/>
      <c r="CW7" s="65">
        <f>CW8</f>
        <v>56</v>
      </c>
      <c r="CX7" s="65">
        <f t="shared" ref="CX7:DF7" si="23">CX8</f>
        <v>55.8</v>
      </c>
      <c r="CY7" s="65">
        <f t="shared" si="23"/>
        <v>52.9</v>
      </c>
      <c r="CZ7" s="65">
        <f t="shared" si="23"/>
        <v>53.9</v>
      </c>
      <c r="DA7" s="65">
        <f t="shared" si="23"/>
        <v>52.5</v>
      </c>
      <c r="DB7" s="65">
        <f t="shared" si="23"/>
        <v>54.1</v>
      </c>
      <c r="DC7" s="65">
        <f t="shared" si="23"/>
        <v>53.8</v>
      </c>
      <c r="DD7" s="65">
        <f t="shared" si="23"/>
        <v>53</v>
      </c>
      <c r="DE7" s="65">
        <f t="shared" si="23"/>
        <v>53</v>
      </c>
      <c r="DF7" s="65">
        <f t="shared" si="23"/>
        <v>56.7</v>
      </c>
      <c r="DG7" s="65"/>
      <c r="DH7" s="65">
        <f>DH8</f>
        <v>21.8</v>
      </c>
      <c r="DI7" s="65">
        <f t="shared" ref="DI7:DQ7" si="24">DI8</f>
        <v>22.5</v>
      </c>
      <c r="DJ7" s="65">
        <f t="shared" si="24"/>
        <v>23.3</v>
      </c>
      <c r="DK7" s="65">
        <f t="shared" si="24"/>
        <v>24.1</v>
      </c>
      <c r="DL7" s="65">
        <f t="shared" si="24"/>
        <v>22.1</v>
      </c>
      <c r="DM7" s="65">
        <f t="shared" si="24"/>
        <v>25.2</v>
      </c>
      <c r="DN7" s="65">
        <f t="shared" si="24"/>
        <v>25.4</v>
      </c>
      <c r="DO7" s="65">
        <f t="shared" si="24"/>
        <v>25.8</v>
      </c>
      <c r="DP7" s="65">
        <f t="shared" si="24"/>
        <v>26.4</v>
      </c>
      <c r="DQ7" s="65">
        <f t="shared" si="24"/>
        <v>26.2</v>
      </c>
      <c r="DR7" s="65"/>
      <c r="DS7" s="65">
        <f>DS8</f>
        <v>75.900000000000006</v>
      </c>
      <c r="DT7" s="65">
        <f t="shared" ref="DT7:EB7" si="25">DT8</f>
        <v>81.8</v>
      </c>
      <c r="DU7" s="65">
        <f t="shared" si="25"/>
        <v>86.1</v>
      </c>
      <c r="DV7" s="65">
        <f t="shared" si="25"/>
        <v>87</v>
      </c>
      <c r="DW7" s="65">
        <f t="shared" si="25"/>
        <v>84.9</v>
      </c>
      <c r="DX7" s="65">
        <f t="shared" si="25"/>
        <v>52.5</v>
      </c>
      <c r="DY7" s="65">
        <f t="shared" si="25"/>
        <v>52.7</v>
      </c>
      <c r="DZ7" s="65">
        <f t="shared" si="25"/>
        <v>53.7</v>
      </c>
      <c r="EA7" s="65">
        <f t="shared" si="25"/>
        <v>56.4</v>
      </c>
      <c r="EB7" s="65">
        <f t="shared" si="25"/>
        <v>56.8</v>
      </c>
      <c r="EC7" s="65"/>
      <c r="ED7" s="65">
        <f>ED8</f>
        <v>74.8</v>
      </c>
      <c r="EE7" s="65">
        <f t="shared" ref="EE7:EM7" si="26">EE8</f>
        <v>79</v>
      </c>
      <c r="EF7" s="65">
        <f t="shared" si="26"/>
        <v>80.2</v>
      </c>
      <c r="EG7" s="65">
        <f t="shared" si="26"/>
        <v>82.1</v>
      </c>
      <c r="EH7" s="65">
        <f t="shared" si="26"/>
        <v>78.2</v>
      </c>
      <c r="EI7" s="65">
        <f t="shared" si="26"/>
        <v>66.099999999999994</v>
      </c>
      <c r="EJ7" s="65">
        <f t="shared" si="26"/>
        <v>68.400000000000006</v>
      </c>
      <c r="EK7" s="65">
        <f t="shared" si="26"/>
        <v>69.3</v>
      </c>
      <c r="EL7" s="65">
        <f t="shared" si="26"/>
        <v>71.099999999999994</v>
      </c>
      <c r="EM7" s="65">
        <f t="shared" si="26"/>
        <v>69.8</v>
      </c>
      <c r="EN7" s="65"/>
      <c r="EO7" s="66">
        <f>EO8</f>
        <v>12578315</v>
      </c>
      <c r="EP7" s="66">
        <f t="shared" ref="EP7:EX7" si="27">EP8</f>
        <v>12884860</v>
      </c>
      <c r="EQ7" s="66">
        <f t="shared" si="27"/>
        <v>13132996</v>
      </c>
      <c r="ER7" s="66">
        <f t="shared" si="27"/>
        <v>13530983</v>
      </c>
      <c r="ES7" s="66">
        <f t="shared" si="27"/>
        <v>13945281</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477500</v>
      </c>
      <c r="D8" s="68">
        <v>46</v>
      </c>
      <c r="E8" s="68">
        <v>6</v>
      </c>
      <c r="F8" s="68">
        <v>0</v>
      </c>
      <c r="G8" s="68">
        <v>1</v>
      </c>
      <c r="H8" s="68" t="s">
        <v>158</v>
      </c>
      <c r="I8" s="68" t="s">
        <v>159</v>
      </c>
      <c r="J8" s="68" t="s">
        <v>160</v>
      </c>
      <c r="K8" s="68" t="s">
        <v>161</v>
      </c>
      <c r="L8" s="68" t="s">
        <v>162</v>
      </c>
      <c r="M8" s="68" t="s">
        <v>163</v>
      </c>
      <c r="N8" s="68" t="s">
        <v>164</v>
      </c>
      <c r="O8" s="68" t="s">
        <v>165</v>
      </c>
      <c r="P8" s="68" t="s">
        <v>166</v>
      </c>
      <c r="Q8" s="69">
        <v>33</v>
      </c>
      <c r="R8" s="68" t="s">
        <v>167</v>
      </c>
      <c r="S8" s="68" t="s">
        <v>168</v>
      </c>
      <c r="T8" s="68" t="s">
        <v>169</v>
      </c>
      <c r="U8" s="69" t="s">
        <v>39</v>
      </c>
      <c r="V8" s="69">
        <v>31452</v>
      </c>
      <c r="W8" s="68" t="s">
        <v>170</v>
      </c>
      <c r="X8" s="68" t="s">
        <v>170</v>
      </c>
      <c r="Y8" s="70" t="s">
        <v>171</v>
      </c>
      <c r="Z8" s="69">
        <v>470</v>
      </c>
      <c r="AA8" s="69" t="s">
        <v>39</v>
      </c>
      <c r="AB8" s="69" t="s">
        <v>39</v>
      </c>
      <c r="AC8" s="69" t="s">
        <v>39</v>
      </c>
      <c r="AD8" s="69" t="s">
        <v>39</v>
      </c>
      <c r="AE8" s="69">
        <v>470</v>
      </c>
      <c r="AF8" s="69">
        <v>455</v>
      </c>
      <c r="AG8" s="69" t="s">
        <v>39</v>
      </c>
      <c r="AH8" s="69">
        <v>455</v>
      </c>
      <c r="AI8" s="71">
        <v>100.1</v>
      </c>
      <c r="AJ8" s="71">
        <v>101.5</v>
      </c>
      <c r="AK8" s="71">
        <v>104.4</v>
      </c>
      <c r="AL8" s="71">
        <v>103.7</v>
      </c>
      <c r="AM8" s="71">
        <v>108.4</v>
      </c>
      <c r="AN8" s="71">
        <v>98.5</v>
      </c>
      <c r="AO8" s="71">
        <v>98.7</v>
      </c>
      <c r="AP8" s="71">
        <v>99</v>
      </c>
      <c r="AQ8" s="71">
        <v>99</v>
      </c>
      <c r="AR8" s="71">
        <v>103.9</v>
      </c>
      <c r="AS8" s="71">
        <v>102.5</v>
      </c>
      <c r="AT8" s="71">
        <v>97.6</v>
      </c>
      <c r="AU8" s="71">
        <v>98.5</v>
      </c>
      <c r="AV8" s="71">
        <v>101.7</v>
      </c>
      <c r="AW8" s="71">
        <v>101</v>
      </c>
      <c r="AX8" s="71">
        <v>92.3</v>
      </c>
      <c r="AY8" s="71">
        <v>91.6</v>
      </c>
      <c r="AZ8" s="71">
        <v>92.1</v>
      </c>
      <c r="BA8" s="71">
        <v>92.3</v>
      </c>
      <c r="BB8" s="71">
        <v>92.4</v>
      </c>
      <c r="BC8" s="71">
        <v>87.5</v>
      </c>
      <c r="BD8" s="71">
        <v>84.7</v>
      </c>
      <c r="BE8" s="72">
        <v>0.1</v>
      </c>
      <c r="BF8" s="72">
        <v>0</v>
      </c>
      <c r="BG8" s="72">
        <v>0</v>
      </c>
      <c r="BH8" s="72">
        <v>0</v>
      </c>
      <c r="BI8" s="72">
        <v>0</v>
      </c>
      <c r="BJ8" s="72">
        <v>42.9</v>
      </c>
      <c r="BK8" s="72">
        <v>40.200000000000003</v>
      </c>
      <c r="BL8" s="72">
        <v>40.4</v>
      </c>
      <c r="BM8" s="72">
        <v>40.1</v>
      </c>
      <c r="BN8" s="72">
        <v>40.799999999999997</v>
      </c>
      <c r="BO8" s="72">
        <v>69.3</v>
      </c>
      <c r="BP8" s="71">
        <v>89.9</v>
      </c>
      <c r="BQ8" s="71">
        <v>89.1</v>
      </c>
      <c r="BR8" s="71">
        <v>94.2</v>
      </c>
      <c r="BS8" s="71">
        <v>93.7</v>
      </c>
      <c r="BT8" s="71">
        <v>79.5</v>
      </c>
      <c r="BU8" s="71">
        <v>76.099999999999994</v>
      </c>
      <c r="BV8" s="71">
        <v>77</v>
      </c>
      <c r="BW8" s="71">
        <v>77.599999999999994</v>
      </c>
      <c r="BX8" s="71">
        <v>77</v>
      </c>
      <c r="BY8" s="71">
        <v>68.400000000000006</v>
      </c>
      <c r="BZ8" s="71">
        <v>67.2</v>
      </c>
      <c r="CA8" s="72">
        <v>57388</v>
      </c>
      <c r="CB8" s="72">
        <v>59446</v>
      </c>
      <c r="CC8" s="72">
        <v>61266</v>
      </c>
      <c r="CD8" s="72">
        <v>62397</v>
      </c>
      <c r="CE8" s="72">
        <v>68028</v>
      </c>
      <c r="CF8" s="72">
        <v>55265</v>
      </c>
      <c r="CG8" s="72">
        <v>56892</v>
      </c>
      <c r="CH8" s="72">
        <v>59108</v>
      </c>
      <c r="CI8" s="72">
        <v>60271</v>
      </c>
      <c r="CJ8" s="72">
        <v>63766</v>
      </c>
      <c r="CK8" s="71">
        <v>56733</v>
      </c>
      <c r="CL8" s="72">
        <v>16646</v>
      </c>
      <c r="CM8" s="72">
        <v>18146</v>
      </c>
      <c r="CN8" s="72">
        <v>18779</v>
      </c>
      <c r="CO8" s="72">
        <v>19477</v>
      </c>
      <c r="CP8" s="72">
        <v>24235</v>
      </c>
      <c r="CQ8" s="72">
        <v>14455</v>
      </c>
      <c r="CR8" s="72">
        <v>15171</v>
      </c>
      <c r="CS8" s="72">
        <v>15887</v>
      </c>
      <c r="CT8" s="72">
        <v>16979</v>
      </c>
      <c r="CU8" s="72">
        <v>18423</v>
      </c>
      <c r="CV8" s="71">
        <v>16778</v>
      </c>
      <c r="CW8" s="72">
        <v>56</v>
      </c>
      <c r="CX8" s="72">
        <v>55.8</v>
      </c>
      <c r="CY8" s="72">
        <v>52.9</v>
      </c>
      <c r="CZ8" s="72">
        <v>53.9</v>
      </c>
      <c r="DA8" s="72">
        <v>52.5</v>
      </c>
      <c r="DB8" s="72">
        <v>54.1</v>
      </c>
      <c r="DC8" s="72">
        <v>53.8</v>
      </c>
      <c r="DD8" s="72">
        <v>53</v>
      </c>
      <c r="DE8" s="72">
        <v>53</v>
      </c>
      <c r="DF8" s="72">
        <v>56.7</v>
      </c>
      <c r="DG8" s="72">
        <v>58.8</v>
      </c>
      <c r="DH8" s="72">
        <v>21.8</v>
      </c>
      <c r="DI8" s="72">
        <v>22.5</v>
      </c>
      <c r="DJ8" s="72">
        <v>23.3</v>
      </c>
      <c r="DK8" s="72">
        <v>24.1</v>
      </c>
      <c r="DL8" s="72">
        <v>22.1</v>
      </c>
      <c r="DM8" s="72">
        <v>25.2</v>
      </c>
      <c r="DN8" s="72">
        <v>25.4</v>
      </c>
      <c r="DO8" s="72">
        <v>25.8</v>
      </c>
      <c r="DP8" s="72">
        <v>26.4</v>
      </c>
      <c r="DQ8" s="72">
        <v>26.2</v>
      </c>
      <c r="DR8" s="72">
        <v>24.8</v>
      </c>
      <c r="DS8" s="71">
        <v>75.900000000000006</v>
      </c>
      <c r="DT8" s="71">
        <v>81.8</v>
      </c>
      <c r="DU8" s="71">
        <v>86.1</v>
      </c>
      <c r="DV8" s="71">
        <v>87</v>
      </c>
      <c r="DW8" s="71">
        <v>84.9</v>
      </c>
      <c r="DX8" s="71">
        <v>52.5</v>
      </c>
      <c r="DY8" s="71">
        <v>52.7</v>
      </c>
      <c r="DZ8" s="71">
        <v>53.7</v>
      </c>
      <c r="EA8" s="71">
        <v>56.4</v>
      </c>
      <c r="EB8" s="71">
        <v>56.8</v>
      </c>
      <c r="EC8" s="71">
        <v>54.8</v>
      </c>
      <c r="ED8" s="71">
        <v>74.8</v>
      </c>
      <c r="EE8" s="71">
        <v>79</v>
      </c>
      <c r="EF8" s="71">
        <v>80.2</v>
      </c>
      <c r="EG8" s="71">
        <v>82.1</v>
      </c>
      <c r="EH8" s="71">
        <v>78.2</v>
      </c>
      <c r="EI8" s="71">
        <v>66.099999999999994</v>
      </c>
      <c r="EJ8" s="71">
        <v>68.400000000000006</v>
      </c>
      <c r="EK8" s="71">
        <v>69.3</v>
      </c>
      <c r="EL8" s="71">
        <v>71.099999999999994</v>
      </c>
      <c r="EM8" s="71">
        <v>69.8</v>
      </c>
      <c r="EN8" s="71">
        <v>70.3</v>
      </c>
      <c r="EO8" s="72">
        <v>12578315</v>
      </c>
      <c r="EP8" s="72">
        <v>12884860</v>
      </c>
      <c r="EQ8" s="72">
        <v>13132996</v>
      </c>
      <c r="ER8" s="72">
        <v>13530983</v>
      </c>
      <c r="ES8" s="72">
        <v>13945281</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