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fs01\企画経営課\企画経営課共用\s庶務\依頼・回答・文書整理簿\令和3年度\局外文書\市長事務部局\財政課\220112_公営企業に係る経営比較分析表（令和２年度決算）の分析等について（依頼）\回答\"/>
    </mc:Choice>
  </mc:AlternateContent>
  <xr:revisionPtr revIDLastSave="0" documentId="13_ncr:1_{303C810D-32CD-4201-A59E-4A48081DE017}" xr6:coauthVersionLast="36" xr6:coauthVersionMax="36" xr10:uidLastSave="{00000000-0000-0000-0000-000000000000}"/>
  <workbookProtection workbookAlgorithmName="SHA-512" workbookHashValue="cJtH8r9Fpomw4mxrwGjwoNH0nB/ie1JbM1/nsmbYFKln8909q155Fi425cmjHOn9Gq+IH8SIgaY8SsEBR18muQ==" workbookSaltValue="P4Ld8VLDD0h6LYeIPXfIjw==" workbookSpinCount="100000" lockStructure="1"/>
  <bookViews>
    <workbookView xWindow="0" yWindow="0" windowWidth="15360" windowHeight="763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BB10" i="4" s="1"/>
  <c r="W6" i="5"/>
  <c r="V6" i="5"/>
  <c r="U6" i="5"/>
  <c r="T6" i="5"/>
  <c r="AT8" i="4" s="1"/>
  <c r="S6" i="5"/>
  <c r="R6" i="5"/>
  <c r="AD10" i="4" s="1"/>
  <c r="Q6" i="5"/>
  <c r="P6" i="5"/>
  <c r="P10" i="4" s="1"/>
  <c r="O6" i="5"/>
  <c r="N6" i="5"/>
  <c r="M6" i="5"/>
  <c r="L6" i="5"/>
  <c r="K6" i="5"/>
  <c r="P8" i="4" s="1"/>
  <c r="J6" i="5"/>
  <c r="I8" i="4" s="1"/>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I85" i="4"/>
  <c r="G85" i="4"/>
  <c r="F85" i="4"/>
  <c r="AT10" i="4"/>
  <c r="AL10" i="4"/>
  <c r="W10" i="4"/>
  <c r="I10" i="4"/>
  <c r="B10" i="4"/>
  <c r="BB8" i="4"/>
  <c r="AL8" i="4"/>
  <c r="AD8" i="4"/>
  <c r="W8" i="4"/>
  <c r="B8" i="4"/>
</calcChain>
</file>

<file path=xl/sharedStrings.xml><?xml version="1.0" encoding="utf-8"?>
<sst xmlns="http://schemas.openxmlformats.org/spreadsheetml/2006/main" count="236" uniqueCount="116">
  <si>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</si>
  <si>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</si>
  <si>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</si>
  <si>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</si>
  <si>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</si>
  <si>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</si>
  <si>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</si>
  <si>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</si>
  <si>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</si>
  <si>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</si>
  <si>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</si>
  <si>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</si>
  <si>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</si>
  <si>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</si>
  <si>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</si>
  <si>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</si>
  <si>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</si>
  <si>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</si>
  <si>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</si>
  <si>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</si>
  <si>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</si>
  <si>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</si>
  <si>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</si>
  <si>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</si>
  <si>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</si>
  <si>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</si>
  <si>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</si>
  <si>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</si>
  <si>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</si>
  <si>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</si>
  <si>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</si>
  <si>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</si>
  <si>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</si>
  <si>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</si>
  <si>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</si>
  <si>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</si>
  <si>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</si>
  <si>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</si>
  <si>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</si>
  <si>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</si>
  <si>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</si>
  <si>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</si>
  <si>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</si>
  <si>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</si>
  <si>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</si>
  <si>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</si>
  <si>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</si>
  <si>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</si>
  <si>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</si>
  <si>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</si>
  <si>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</si>
  <si>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</si>
  <si>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</si>
  <si>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</si>
  <si>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</si>
  <si>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</si>
  <si>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</si>
  <si>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</si>
  <si>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</si>
  <si>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</si>
  <si>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</si>
  <si>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</si>
  <si>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</si>
  <si>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</si>
  <si>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</si>
  <si>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</si>
  <si>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</si>
  <si>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</si>
  <si>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</si>
  <si>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</si>
  <si>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</si>
  <si>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</si>
  <si>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</si>
  <si>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</si>
  <si>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</si>
  <si>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</si>
  <si>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</si>
  <si>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</si>
  <si>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</si>
  <si>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</si>
  <si>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</si>
  <si>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</si>
  <si>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</si>
  <si>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</si>
  <si>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</si>
  <si>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</si>
  <si>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</si>
  <si>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</si>
  <si>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</si>
  <si>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</si>
  <si>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</si>
  <si>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</si>
  <si>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</si>
  <si>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</si>
  <si>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</si>
  <si>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</si>
  <si>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沖縄県　那覇市</t>
  </si>
  <si>
    <t>法適用</t>
  </si>
  <si>
    <t>下水道事業</t>
  </si>
  <si>
    <t>公共下水道</t>
  </si>
  <si>
    <t>Ab</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</si>
  <si>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</si>
  <si>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</si>
  <si>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</si>
  <si>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</si>
  <si>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</si>
  <si>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</si>
  <si>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</si>
  <si>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</si>
  <si>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</si>
  <si>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</si>
  <si>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</si>
  <si>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</si>
  <si>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①新型コロナウイルス感染症の影響による下水道使
　用水量の減少により、経常収支比率は令和元年度
　と比べ約7ポイント減少しているが、100％以上を
　維持している。
③短期的な債務に対する支払能力を表す指標の流動
　比率は300％を上回っており、支払能力は十分な
　状況である。
④企業債残高対事業規模比率は使用料収入に対する　
　企業債残高の割合で、類似団体平均値より低い値
　となっている。
⑤使用料で回収すべき経費をどの程度使用料で賄え
　ているかを表した指標である経費回収率は、新型
　コロナウイルス感染症の影響等により、100％を
　下回っており、適正な使用料収入の確保を図る必
　要がある。
⑥汚水処理に係るコストを表した指標である汚水処
　理原価は、県の流域下水道を利用しており終末処
　理場がないことから、類似団体平均値より低い値
　となっている。
⑧水洗化率は、類似団体平均値と比較すると低い値
　であるものの毎年増加傾向にあり、今後も継続し
　て水洗化の促進に努める。</t>
    <rPh sb="42" eb="44">
      <t>レイワ</t>
    </rPh>
    <rPh sb="44" eb="45">
      <t>モト</t>
    </rPh>
    <rPh sb="45" eb="47">
      <t>ネンド</t>
    </rPh>
    <rPh sb="70" eb="72">
      <t>イジョウ</t>
    </rPh>
    <rPh sb="75" eb="77">
      <t>イジ</t>
    </rPh>
    <rPh sb="85" eb="88">
      <t>タンキテキ</t>
    </rPh>
    <rPh sb="89" eb="91">
      <t>サイム</t>
    </rPh>
    <rPh sb="92" eb="93">
      <t>タイ</t>
    </rPh>
    <rPh sb="100" eb="101">
      <t>アラワ</t>
    </rPh>
    <rPh sb="102" eb="104">
      <t>シヒョウ</t>
    </rPh>
    <rPh sb="202" eb="205">
      <t>シヨウリョウ</t>
    </rPh>
    <rPh sb="206" eb="208">
      <t>カイシュウ</t>
    </rPh>
    <rPh sb="211" eb="213">
      <t>ケイヒ</t>
    </rPh>
    <rPh sb="216" eb="218">
      <t>テイド</t>
    </rPh>
    <rPh sb="218" eb="221">
      <t>シヨウリョウ</t>
    </rPh>
    <rPh sb="222" eb="223">
      <t>マカナ</t>
    </rPh>
    <rPh sb="231" eb="232">
      <t>アラワ</t>
    </rPh>
    <rPh sb="234" eb="236">
      <t>シヒョウ</t>
    </rPh>
    <rPh sb="261" eb="263">
      <t>エイキョウ</t>
    </rPh>
    <rPh sb="263" eb="264">
      <t>トウ</t>
    </rPh>
    <rPh sb="282" eb="284">
      <t>テキセイ</t>
    </rPh>
    <rPh sb="285" eb="288">
      <t>シヨウリョウ</t>
    </rPh>
    <rPh sb="288" eb="290">
      <t>シュウニュウ</t>
    </rPh>
    <rPh sb="291" eb="293">
      <t>カクホ</t>
    </rPh>
    <rPh sb="294" eb="295">
      <t>ハカ</t>
    </rPh>
    <rPh sb="307" eb="311">
      <t>オスイショリ</t>
    </rPh>
    <rPh sb="312" eb="313">
      <t>カカ</t>
    </rPh>
    <rPh sb="318" eb="319">
      <t>アラワ</t>
    </rPh>
    <rPh sb="321" eb="323">
      <t>シヒョウ</t>
    </rPh>
    <rPh sb="403" eb="405">
      <t>ヒカク</t>
    </rPh>
    <rPh sb="408" eb="409">
      <t>ヒク</t>
    </rPh>
    <rPh sb="410" eb="411">
      <t>アタイ</t>
    </rPh>
    <rPh sb="419" eb="421">
      <t>マイトシ</t>
    </rPh>
    <rPh sb="421" eb="425">
      <t>ゾウカケイコウ</t>
    </rPh>
    <rPh sb="429" eb="431">
      <t>コンゴ</t>
    </rPh>
    <rPh sb="432" eb="434">
      <t>ケイゾク</t>
    </rPh>
    <rPh sb="438" eb="441">
      <t>スイセンカ</t>
    </rPh>
    <rPh sb="442" eb="444">
      <t>ソクシン</t>
    </rPh>
    <rPh sb="445" eb="446">
      <t>ツト</t>
    </rPh>
    <phoneticPr fontId="4"/>
  </si>
  <si>
    <t>①有形固定資産のうち償却対象資産の減価償却がど
　の程度進んでいるかを表す指標で、資産の老朽化
　度合いを示している。類似団体平均値より高い値
　で増加傾向となっていることから、法定耐用年数
　に近い資産が多いことを示している。
②法定耐用年数を超えた管渠延長の割合を表した指
　標で、管渠の老朽化度合いを示している。類似団
　体平均値より高い値となっており、法定耐用年数
　を超えた管渠延長は増加傾向にある。
③当該年度に更新した管渠延長の割合を表した指標
　で、管渠の更新ペースや状況を把握できる。類似
　団体平均値より低い値となっており、管路の老朽
　化度合いを確認しながら計画的に更新を行ってい
　く。</t>
    <rPh sb="128" eb="129">
      <t>キョ</t>
    </rPh>
    <rPh sb="144" eb="146">
      <t>カンキョ</t>
    </rPh>
    <rPh sb="193" eb="195">
      <t>カンキョ</t>
    </rPh>
    <rPh sb="218" eb="220">
      <t>カンキョ</t>
    </rPh>
    <rPh sb="235" eb="237">
      <t>カンキョ</t>
    </rPh>
    <rPh sb="299" eb="300">
      <t>オコナ</t>
    </rPh>
    <phoneticPr fontId="4"/>
  </si>
  <si>
    <t>　新型コロナウイルス感染症の影響により下水道使用料の減少があったものの経常収支比率は100％を上回り、収支バランスが取れた良好な状態を維持している。支払能力を示す流動比率も高い水準で推移し、また、企業債残高対事業規模比率も類似団体平均値より低い値で推移しており、健全経営を維持している。
　しかし、今後多くの管路が法定耐用年数を迎え更新費用が増加することから、適正な下水道使用料の検討が求められる。
　令和３年３月に策定した「那覇市下水道事業経営戦略」に示すように、下水道ストックマネジメント計画で必要な投資を試算するとともに、それを賄うための財源を均衡させた「投資・財政計画」を中心として、経営基盤の強化と財政マネジメントの向上に取り組む。</t>
    <rPh sb="19" eb="25">
      <t>ゲスイドウシヨウリョウ</t>
    </rPh>
    <rPh sb="47" eb="49">
      <t>ウワマワ</t>
    </rPh>
    <rPh sb="74" eb="76">
      <t>シハラ</t>
    </rPh>
    <rPh sb="76" eb="78">
      <t>ノウリョク</t>
    </rPh>
    <rPh sb="79" eb="80">
      <t>シメ</t>
    </rPh>
    <rPh sb="98" eb="103">
      <t>キギョウサイザンダカ</t>
    </rPh>
    <rPh sb="103" eb="104">
      <t>タイ</t>
    </rPh>
    <rPh sb="104" eb="108">
      <t>ジギョウキボ</t>
    </rPh>
    <rPh sb="108" eb="110">
      <t>ヒリツ</t>
    </rPh>
    <rPh sb="111" eb="118">
      <t>ルイジダンタイヘイキンチ</t>
    </rPh>
    <rPh sb="120" eb="121">
      <t>ヒク</t>
    </rPh>
    <rPh sb="122" eb="123">
      <t>アタイ</t>
    </rPh>
    <rPh sb="124" eb="126">
      <t>スイイ</t>
    </rPh>
    <rPh sb="131" eb="135">
      <t>ケンゼンケイエイ</t>
    </rPh>
    <rPh sb="136" eb="138">
      <t>イジ</t>
    </rPh>
    <rPh sb="149" eb="151">
      <t>コンゴ</t>
    </rPh>
    <rPh sb="151" eb="152">
      <t>オオ</t>
    </rPh>
    <rPh sb="154" eb="156">
      <t>カンロ</t>
    </rPh>
    <rPh sb="157" eb="163">
      <t>ホウテイタイヨウネンスウ</t>
    </rPh>
    <rPh sb="164" eb="165">
      <t>ムカ</t>
    </rPh>
    <rPh sb="166" eb="170">
      <t>コウシンヒヨウ</t>
    </rPh>
    <rPh sb="171" eb="173">
      <t>ゾウカ</t>
    </rPh>
    <rPh sb="180" eb="182">
      <t>テキセイ</t>
    </rPh>
    <rPh sb="183" eb="189">
      <t>ゲスイドウシヨウリョウ</t>
    </rPh>
    <rPh sb="190" eb="192">
      <t>ケントウ</t>
    </rPh>
    <rPh sb="193" eb="194">
      <t>モト</t>
    </rPh>
    <rPh sb="201" eb="203">
      <t>レイワ</t>
    </rPh>
    <rPh sb="208" eb="210">
      <t>サクテイ</t>
    </rPh>
    <rPh sb="213" eb="216">
      <t>ナハシ</t>
    </rPh>
    <rPh sb="216" eb="219">
      <t>ゲスイドウ</t>
    </rPh>
    <rPh sb="219" eb="221">
      <t>ジギョウ</t>
    </rPh>
    <rPh sb="221" eb="225">
      <t>ケイエイセンリャク</t>
    </rPh>
    <rPh sb="227" eb="228">
      <t>シメ</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</si>
</sst>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0.32</c:v>
                </c:pt>
                <c:pt idx="1">
                  <c:v>0.08</c:v>
                </c:pt>
                <c:pt idx="2">
                  <c:v>7.0000000000000007E-2</c:v>
                </c:pt>
                <c:pt idx="3">
                  <c:v>0.05</c:v>
                </c:pt>
                <c:pt idx="4">
                  <c:v>7.0000000000000007E-2</c:v>
                </c:pt>
              </c:numCache>
            </c:numRef>
          </c:val>
          <c:extLst>
            <c:ext xmlns:c16="http://schemas.microsoft.com/office/drawing/2014/chart" uri="{C3380CC4-5D6E-409C-BE32-E72D297353CC}">
              <c16:uniqueId val="{00000000-E1FF-4FDC-97F0-D3F86F54DBBB}"/>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0.13</c:v>
                </c:pt>
                <c:pt idx="1">
                  <c:v>0.1</c:v>
                </c:pt>
                <c:pt idx="2">
                  <c:v>0.12</c:v>
                </c:pt>
                <c:pt idx="3">
                  <c:v>0.19</c:v>
                </c:pt>
                <c:pt idx="4">
                  <c:v>0.19</c:v>
                </c:pt>
              </c:numCache>
            </c:numRef>
          </c:val>
          <c:smooth val="0"/>
          <c:extLst>
            <c:ext xmlns:c16="http://schemas.microsoft.com/office/drawing/2014/chart" uri="{C3380CC4-5D6E-409C-BE32-E72D297353CC}">
              <c16:uniqueId val="{00000001-E1FF-4FDC-97F0-D3F86F54DBBB}"/>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671-4198-83E8-5560246CD43B}"/>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69.23</c:v>
                </c:pt>
                <c:pt idx="1">
                  <c:v>70.37</c:v>
                </c:pt>
                <c:pt idx="2">
                  <c:v>68.3</c:v>
                </c:pt>
                <c:pt idx="3">
                  <c:v>67.37</c:v>
                </c:pt>
                <c:pt idx="4">
                  <c:v>67.709999999999994</c:v>
                </c:pt>
              </c:numCache>
            </c:numRef>
          </c:val>
          <c:smooth val="0"/>
          <c:extLst>
            <c:ext xmlns:c16="http://schemas.microsoft.com/office/drawing/2014/chart" uri="{C3380CC4-5D6E-409C-BE32-E72D297353CC}">
              <c16:uniqueId val="{00000001-8671-4198-83E8-5560246CD43B}"/>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95.49</c:v>
                </c:pt>
                <c:pt idx="1">
                  <c:v>95.72</c:v>
                </c:pt>
                <c:pt idx="2">
                  <c:v>95.95</c:v>
                </c:pt>
                <c:pt idx="3">
                  <c:v>96.18</c:v>
                </c:pt>
                <c:pt idx="4">
                  <c:v>96.47</c:v>
                </c:pt>
              </c:numCache>
            </c:numRef>
          </c:val>
          <c:extLst>
            <c:ext xmlns:c16="http://schemas.microsoft.com/office/drawing/2014/chart" uri="{C3380CC4-5D6E-409C-BE32-E72D297353CC}">
              <c16:uniqueId val="{00000000-292A-4F4A-A9C1-38C31779BD83}"/>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96.84</c:v>
                </c:pt>
                <c:pt idx="1">
                  <c:v>96.75</c:v>
                </c:pt>
                <c:pt idx="2">
                  <c:v>96.78</c:v>
                </c:pt>
                <c:pt idx="3">
                  <c:v>97</c:v>
                </c:pt>
                <c:pt idx="4">
                  <c:v>97.24</c:v>
                </c:pt>
              </c:numCache>
            </c:numRef>
          </c:val>
          <c:smooth val="0"/>
          <c:extLst>
            <c:ext xmlns:c16="http://schemas.microsoft.com/office/drawing/2014/chart" uri="{C3380CC4-5D6E-409C-BE32-E72D297353CC}">
              <c16:uniqueId val="{00000001-292A-4F4A-A9C1-38C31779BD83}"/>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108.68</c:v>
                </c:pt>
                <c:pt idx="1">
                  <c:v>110.93</c:v>
                </c:pt>
                <c:pt idx="2">
                  <c:v>110.2</c:v>
                </c:pt>
                <c:pt idx="3">
                  <c:v>109.37</c:v>
                </c:pt>
                <c:pt idx="4">
                  <c:v>102.58</c:v>
                </c:pt>
              </c:numCache>
            </c:numRef>
          </c:val>
          <c:extLst>
            <c:ext xmlns:c16="http://schemas.microsoft.com/office/drawing/2014/chart" uri="{C3380CC4-5D6E-409C-BE32-E72D297353CC}">
              <c16:uniqueId val="{00000000-0764-4CFE-9712-9DD4EB4E89EE}"/>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106.96</c:v>
                </c:pt>
                <c:pt idx="1">
                  <c:v>106.55</c:v>
                </c:pt>
                <c:pt idx="2">
                  <c:v>106.78</c:v>
                </c:pt>
                <c:pt idx="3">
                  <c:v>106.31</c:v>
                </c:pt>
                <c:pt idx="4">
                  <c:v>107.05</c:v>
                </c:pt>
              </c:numCache>
            </c:numRef>
          </c:val>
          <c:smooth val="0"/>
          <c:extLst>
            <c:ext xmlns:c16="http://schemas.microsoft.com/office/drawing/2014/chart" uri="{C3380CC4-5D6E-409C-BE32-E72D297353CC}">
              <c16:uniqueId val="{00000001-0764-4CFE-9712-9DD4EB4E89EE}"/>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33.549999999999997</c:v>
                </c:pt>
                <c:pt idx="1">
                  <c:v>35.32</c:v>
                </c:pt>
                <c:pt idx="2">
                  <c:v>37.22</c:v>
                </c:pt>
                <c:pt idx="3">
                  <c:v>38.78</c:v>
                </c:pt>
                <c:pt idx="4">
                  <c:v>40.53</c:v>
                </c:pt>
              </c:numCache>
            </c:numRef>
          </c:val>
          <c:extLst>
            <c:ext xmlns:c16="http://schemas.microsoft.com/office/drawing/2014/chart" uri="{C3380CC4-5D6E-409C-BE32-E72D297353CC}">
              <c16:uniqueId val="{00000000-0943-4F88-856A-ABDC1410297E}"/>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28.42</c:v>
                </c:pt>
                <c:pt idx="1">
                  <c:v>28.24</c:v>
                </c:pt>
                <c:pt idx="2">
                  <c:v>29.38</c:v>
                </c:pt>
                <c:pt idx="3">
                  <c:v>30.6</c:v>
                </c:pt>
                <c:pt idx="4">
                  <c:v>27.39</c:v>
                </c:pt>
              </c:numCache>
            </c:numRef>
          </c:val>
          <c:smooth val="0"/>
          <c:extLst>
            <c:ext xmlns:c16="http://schemas.microsoft.com/office/drawing/2014/chart" uri="{C3380CC4-5D6E-409C-BE32-E72D297353CC}">
              <c16:uniqueId val="{00000001-0943-4F88-856A-ABDC1410297E}"/>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1.1200000000000001</c:v>
                </c:pt>
                <c:pt idx="1">
                  <c:v>4.1399999999999997</c:v>
                </c:pt>
                <c:pt idx="2">
                  <c:v>6.43</c:v>
                </c:pt>
                <c:pt idx="3">
                  <c:v>7.01</c:v>
                </c:pt>
                <c:pt idx="4">
                  <c:v>7.89</c:v>
                </c:pt>
              </c:numCache>
            </c:numRef>
          </c:val>
          <c:extLst>
            <c:ext xmlns:c16="http://schemas.microsoft.com/office/drawing/2014/chart" uri="{C3380CC4-5D6E-409C-BE32-E72D297353CC}">
              <c16:uniqueId val="{00000000-A0D8-485D-80F2-0D9080428DC9}"/>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3.01</c:v>
                </c:pt>
                <c:pt idx="1">
                  <c:v>3.67</c:v>
                </c:pt>
                <c:pt idx="2">
                  <c:v>3.45</c:v>
                </c:pt>
                <c:pt idx="3">
                  <c:v>5.0199999999999996</c:v>
                </c:pt>
                <c:pt idx="4">
                  <c:v>5.86</c:v>
                </c:pt>
              </c:numCache>
            </c:numRef>
          </c:val>
          <c:smooth val="0"/>
          <c:extLst>
            <c:ext xmlns:c16="http://schemas.microsoft.com/office/drawing/2014/chart" uri="{C3380CC4-5D6E-409C-BE32-E72D297353CC}">
              <c16:uniqueId val="{00000001-A0D8-485D-80F2-0D9080428DC9}"/>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C39-4119-8ADC-CBE080BE9645}"/>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formatCode="#,##0.00;&quot;△&quot;#,##0.00">
                  <c:v>0</c:v>
                </c:pt>
                <c:pt idx="1">
                  <c:v>0.41</c:v>
                </c:pt>
                <c:pt idx="2">
                  <c:v>0.19</c:v>
                </c:pt>
                <c:pt idx="3">
                  <c:v>0.05</c:v>
                </c:pt>
                <c:pt idx="4" formatCode="#,##0.00;&quot;△&quot;#,##0.00">
                  <c:v>0</c:v>
                </c:pt>
              </c:numCache>
            </c:numRef>
          </c:val>
          <c:smooth val="0"/>
          <c:extLst>
            <c:ext xmlns:c16="http://schemas.microsoft.com/office/drawing/2014/chart" uri="{C3380CC4-5D6E-409C-BE32-E72D297353CC}">
              <c16:uniqueId val="{00000001-1C39-4119-8ADC-CBE080BE9645}"/>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210.84</c:v>
                </c:pt>
                <c:pt idx="1">
                  <c:v>232.31</c:v>
                </c:pt>
                <c:pt idx="2">
                  <c:v>266.42</c:v>
                </c:pt>
                <c:pt idx="3">
                  <c:v>309.45999999999998</c:v>
                </c:pt>
                <c:pt idx="4">
                  <c:v>316.93</c:v>
                </c:pt>
              </c:numCache>
            </c:numRef>
          </c:val>
          <c:extLst>
            <c:ext xmlns:c16="http://schemas.microsoft.com/office/drawing/2014/chart" uri="{C3380CC4-5D6E-409C-BE32-E72D297353CC}">
              <c16:uniqueId val="{00000000-859D-436E-888A-C21E65B2EC2E}"/>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72.739999999999995</c:v>
                </c:pt>
                <c:pt idx="1">
                  <c:v>83.46</c:v>
                </c:pt>
                <c:pt idx="2">
                  <c:v>80.64</c:v>
                </c:pt>
                <c:pt idx="3">
                  <c:v>88.1</c:v>
                </c:pt>
                <c:pt idx="4">
                  <c:v>84.84</c:v>
                </c:pt>
              </c:numCache>
            </c:numRef>
          </c:val>
          <c:smooth val="0"/>
          <c:extLst>
            <c:ext xmlns:c16="http://schemas.microsoft.com/office/drawing/2014/chart" uri="{C3380CC4-5D6E-409C-BE32-E72D297353CC}">
              <c16:uniqueId val="{00000001-859D-436E-888A-C21E65B2EC2E}"/>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191.56</c:v>
                </c:pt>
                <c:pt idx="1">
                  <c:v>180.97</c:v>
                </c:pt>
                <c:pt idx="2">
                  <c:v>174</c:v>
                </c:pt>
                <c:pt idx="3">
                  <c:v>166.14</c:v>
                </c:pt>
                <c:pt idx="4">
                  <c:v>177.28</c:v>
                </c:pt>
              </c:numCache>
            </c:numRef>
          </c:val>
          <c:extLst>
            <c:ext xmlns:c16="http://schemas.microsoft.com/office/drawing/2014/chart" uri="{C3380CC4-5D6E-409C-BE32-E72D297353CC}">
              <c16:uniqueId val="{00000000-3207-4D26-BB63-8016CAF1516C}"/>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596.44000000000005</c:v>
                </c:pt>
                <c:pt idx="1">
                  <c:v>612.6</c:v>
                </c:pt>
                <c:pt idx="2">
                  <c:v>606.79999999999995</c:v>
                </c:pt>
                <c:pt idx="3">
                  <c:v>585.55999999999995</c:v>
                </c:pt>
                <c:pt idx="4">
                  <c:v>565.62</c:v>
                </c:pt>
              </c:numCache>
            </c:numRef>
          </c:val>
          <c:smooth val="0"/>
          <c:extLst>
            <c:ext xmlns:c16="http://schemas.microsoft.com/office/drawing/2014/chart" uri="{C3380CC4-5D6E-409C-BE32-E72D297353CC}">
              <c16:uniqueId val="{00000001-3207-4D26-BB63-8016CAF1516C}"/>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112.11</c:v>
                </c:pt>
                <c:pt idx="1">
                  <c:v>108.3</c:v>
                </c:pt>
                <c:pt idx="2">
                  <c:v>103.85</c:v>
                </c:pt>
                <c:pt idx="3">
                  <c:v>102.48</c:v>
                </c:pt>
                <c:pt idx="4">
                  <c:v>92.82</c:v>
                </c:pt>
              </c:numCache>
            </c:numRef>
          </c:val>
          <c:extLst>
            <c:ext xmlns:c16="http://schemas.microsoft.com/office/drawing/2014/chart" uri="{C3380CC4-5D6E-409C-BE32-E72D297353CC}">
              <c16:uniqueId val="{00000000-94F7-44F8-A3D0-77D82BF03D55}"/>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102.42</c:v>
                </c:pt>
                <c:pt idx="1">
                  <c:v>100.97</c:v>
                </c:pt>
                <c:pt idx="2">
                  <c:v>101.84</c:v>
                </c:pt>
                <c:pt idx="3">
                  <c:v>101.62</c:v>
                </c:pt>
                <c:pt idx="4">
                  <c:v>102.36</c:v>
                </c:pt>
              </c:numCache>
            </c:numRef>
          </c:val>
          <c:smooth val="0"/>
          <c:extLst>
            <c:ext xmlns:c16="http://schemas.microsoft.com/office/drawing/2014/chart" uri="{C3380CC4-5D6E-409C-BE32-E72D297353CC}">
              <c16:uniqueId val="{00000001-94F7-44F8-A3D0-77D82BF03D55}"/>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85.11</c:v>
                </c:pt>
                <c:pt idx="1">
                  <c:v>88.42</c:v>
                </c:pt>
                <c:pt idx="2">
                  <c:v>92.53</c:v>
                </c:pt>
                <c:pt idx="3">
                  <c:v>93.79</c:v>
                </c:pt>
                <c:pt idx="4">
                  <c:v>97.03</c:v>
                </c:pt>
              </c:numCache>
            </c:numRef>
          </c:val>
          <c:extLst>
            <c:ext xmlns:c16="http://schemas.microsoft.com/office/drawing/2014/chart" uri="{C3380CC4-5D6E-409C-BE32-E72D297353CC}">
              <c16:uniqueId val="{00000000-445F-4139-8971-E7BBA6790B17}"/>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116.2</c:v>
                </c:pt>
                <c:pt idx="1">
                  <c:v>118.78</c:v>
                </c:pt>
                <c:pt idx="2">
                  <c:v>119.39</c:v>
                </c:pt>
                <c:pt idx="3">
                  <c:v>117.41</c:v>
                </c:pt>
                <c:pt idx="4">
                  <c:v>114.01</c:v>
                </c:pt>
              </c:numCache>
            </c:numRef>
          </c:val>
          <c:smooth val="0"/>
          <c:extLst>
            <c:ext xmlns:c16="http://schemas.microsoft.com/office/drawing/2014/chart" uri="{C3380CC4-5D6E-409C-BE32-E72D297353CC}">
              <c16:uniqueId val="{00000001-445F-4139-8971-E7BBA6790B17}"/>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O34"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沖縄県　那覇市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Ab</v>
      </c>
      <c r="X8" s="49"/>
      <c r="Y8" s="49"/>
      <c r="Z8" s="49"/>
      <c r="AA8" s="49"/>
      <c r="AB8" s="49"/>
      <c r="AC8" s="49"/>
      <c r="AD8" s="50" t="str">
        <f>データ!$M$6</f>
        <v>自治体職員</v>
      </c>
      <c r="AE8" s="50"/>
      <c r="AF8" s="50"/>
      <c r="AG8" s="50"/>
      <c r="AH8" s="50"/>
      <c r="AI8" s="50"/>
      <c r="AJ8" s="50"/>
      <c r="AK8" s="3"/>
      <c r="AL8" s="51">
        <f>データ!S6</f>
        <v>320467</v>
      </c>
      <c r="AM8" s="51"/>
      <c r="AN8" s="51"/>
      <c r="AO8" s="51"/>
      <c r="AP8" s="51"/>
      <c r="AQ8" s="51"/>
      <c r="AR8" s="51"/>
      <c r="AS8" s="51"/>
      <c r="AT8" s="46">
        <f>データ!T6</f>
        <v>41.42</v>
      </c>
      <c r="AU8" s="46"/>
      <c r="AV8" s="46"/>
      <c r="AW8" s="46"/>
      <c r="AX8" s="46"/>
      <c r="AY8" s="46"/>
      <c r="AZ8" s="46"/>
      <c r="BA8" s="46"/>
      <c r="BB8" s="46">
        <f>データ!U6</f>
        <v>7737.01</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73.62</v>
      </c>
      <c r="J10" s="46"/>
      <c r="K10" s="46"/>
      <c r="L10" s="46"/>
      <c r="M10" s="46"/>
      <c r="N10" s="46"/>
      <c r="O10" s="46"/>
      <c r="P10" s="46">
        <f>データ!P6</f>
        <v>98.23</v>
      </c>
      <c r="Q10" s="46"/>
      <c r="R10" s="46"/>
      <c r="S10" s="46"/>
      <c r="T10" s="46"/>
      <c r="U10" s="46"/>
      <c r="V10" s="46"/>
      <c r="W10" s="46">
        <f>データ!Q6</f>
        <v>100</v>
      </c>
      <c r="X10" s="46"/>
      <c r="Y10" s="46"/>
      <c r="Z10" s="46"/>
      <c r="AA10" s="46"/>
      <c r="AB10" s="46"/>
      <c r="AC10" s="46"/>
      <c r="AD10" s="51">
        <f>データ!R6</f>
        <v>1489</v>
      </c>
      <c r="AE10" s="51"/>
      <c r="AF10" s="51"/>
      <c r="AG10" s="51"/>
      <c r="AH10" s="51"/>
      <c r="AI10" s="51"/>
      <c r="AJ10" s="51"/>
      <c r="AK10" s="2"/>
      <c r="AL10" s="51">
        <f>データ!V6</f>
        <v>313368</v>
      </c>
      <c r="AM10" s="51"/>
      <c r="AN10" s="51"/>
      <c r="AO10" s="51"/>
      <c r="AP10" s="51"/>
      <c r="AQ10" s="51"/>
      <c r="AR10" s="51"/>
      <c r="AS10" s="51"/>
      <c r="AT10" s="46">
        <f>データ!W6</f>
        <v>35.19</v>
      </c>
      <c r="AU10" s="46"/>
      <c r="AV10" s="46"/>
      <c r="AW10" s="46"/>
      <c r="AX10" s="46"/>
      <c r="AY10" s="46"/>
      <c r="AZ10" s="46"/>
      <c r="BA10" s="46"/>
      <c r="BB10" s="46">
        <f>データ!X6</f>
        <v>8905.0300000000007</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113</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114</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115</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zG7qc5RXeq+hq9KggZTJ8NvI1R2oz5mku597xDqX36JTg7V+CjJAM/jGleVREEKE5ymphZqdydjgiHnsW/zJOw==" saltValue="4mxIGNOsIb4SZGedAxQ0A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472018</v>
      </c>
      <c r="D6" s="33">
        <f t="shared" si="3"/>
        <v>46</v>
      </c>
      <c r="E6" s="33">
        <f t="shared" si="3"/>
        <v>17</v>
      </c>
      <c r="F6" s="33">
        <f t="shared" si="3"/>
        <v>1</v>
      </c>
      <c r="G6" s="33">
        <f t="shared" si="3"/>
        <v>0</v>
      </c>
      <c r="H6" s="33" t="str">
        <f t="shared" si="3"/>
        <v>沖縄県　那覇市</v>
      </c>
      <c r="I6" s="33" t="str">
        <f t="shared" si="3"/>
        <v>法適用</v>
      </c>
      <c r="J6" s="33" t="str">
        <f t="shared" si="3"/>
        <v>下水道事業</v>
      </c>
      <c r="K6" s="33" t="str">
        <f t="shared" si="3"/>
        <v>公共下水道</v>
      </c>
      <c r="L6" s="33" t="str">
        <f t="shared" si="3"/>
        <v>Ab</v>
      </c>
      <c r="M6" s="33" t="str">
        <f t="shared" si="3"/>
        <v>自治体職員</v>
      </c>
      <c r="N6" s="34" t="str">
        <f t="shared" si="3"/>
        <v>-</v>
      </c>
      <c r="O6" s="34">
        <f t="shared" si="3"/>
        <v>73.62</v>
      </c>
      <c r="P6" s="34">
        <f t="shared" si="3"/>
        <v>98.23</v>
      </c>
      <c r="Q6" s="34">
        <f t="shared" si="3"/>
        <v>100</v>
      </c>
      <c r="R6" s="34">
        <f t="shared" si="3"/>
        <v>1489</v>
      </c>
      <c r="S6" s="34">
        <f t="shared" si="3"/>
        <v>320467</v>
      </c>
      <c r="T6" s="34">
        <f t="shared" si="3"/>
        <v>41.42</v>
      </c>
      <c r="U6" s="34">
        <f t="shared" si="3"/>
        <v>7737.01</v>
      </c>
      <c r="V6" s="34">
        <f t="shared" si="3"/>
        <v>313368</v>
      </c>
      <c r="W6" s="34">
        <f t="shared" si="3"/>
        <v>35.19</v>
      </c>
      <c r="X6" s="34">
        <f t="shared" si="3"/>
        <v>8905.0300000000007</v>
      </c>
      <c r="Y6" s="35">
        <f>IF(Y7="",NA(),Y7)</f>
        <v>108.68</v>
      </c>
      <c r="Z6" s="35">
        <f t="shared" ref="Z6:AH6" si="4">IF(Z7="",NA(),Z7)</f>
        <v>110.93</v>
      </c>
      <c r="AA6" s="35">
        <f t="shared" si="4"/>
        <v>110.2</v>
      </c>
      <c r="AB6" s="35">
        <f t="shared" si="4"/>
        <v>109.37</v>
      </c>
      <c r="AC6" s="35">
        <f t="shared" si="4"/>
        <v>102.58</v>
      </c>
      <c r="AD6" s="35">
        <f t="shared" si="4"/>
        <v>106.96</v>
      </c>
      <c r="AE6" s="35">
        <f t="shared" si="4"/>
        <v>106.55</v>
      </c>
      <c r="AF6" s="35">
        <f t="shared" si="4"/>
        <v>106.78</v>
      </c>
      <c r="AG6" s="35">
        <f t="shared" si="4"/>
        <v>106.31</v>
      </c>
      <c r="AH6" s="35">
        <f t="shared" si="4"/>
        <v>107.05</v>
      </c>
      <c r="AI6" s="34" t="str">
        <f>IF(AI7="","",IF(AI7="-","【-】","【"&amp;SUBSTITUTE(TEXT(AI7,"#,##0.00"),"-","△")&amp;"】"))</f>
        <v>【106.67】</v>
      </c>
      <c r="AJ6" s="34">
        <f>IF(AJ7="",NA(),AJ7)</f>
        <v>0</v>
      </c>
      <c r="AK6" s="34">
        <f t="shared" ref="AK6:AS6" si="5">IF(AK7="",NA(),AK7)</f>
        <v>0</v>
      </c>
      <c r="AL6" s="34">
        <f t="shared" si="5"/>
        <v>0</v>
      </c>
      <c r="AM6" s="34">
        <f t="shared" si="5"/>
        <v>0</v>
      </c>
      <c r="AN6" s="34">
        <f t="shared" si="5"/>
        <v>0</v>
      </c>
      <c r="AO6" s="34">
        <f t="shared" si="5"/>
        <v>0</v>
      </c>
      <c r="AP6" s="35">
        <f t="shared" si="5"/>
        <v>0.41</v>
      </c>
      <c r="AQ6" s="35">
        <f t="shared" si="5"/>
        <v>0.19</v>
      </c>
      <c r="AR6" s="35">
        <f t="shared" si="5"/>
        <v>0.05</v>
      </c>
      <c r="AS6" s="34">
        <f t="shared" si="5"/>
        <v>0</v>
      </c>
      <c r="AT6" s="34" t="str">
        <f>IF(AT7="","",IF(AT7="-","【-】","【"&amp;SUBSTITUTE(TEXT(AT7,"#,##0.00"),"-","△")&amp;"】"))</f>
        <v>【3.64】</v>
      </c>
      <c r="AU6" s="35">
        <f>IF(AU7="",NA(),AU7)</f>
        <v>210.84</v>
      </c>
      <c r="AV6" s="35">
        <f t="shared" ref="AV6:BD6" si="6">IF(AV7="",NA(),AV7)</f>
        <v>232.31</v>
      </c>
      <c r="AW6" s="35">
        <f t="shared" si="6"/>
        <v>266.42</v>
      </c>
      <c r="AX6" s="35">
        <f t="shared" si="6"/>
        <v>309.45999999999998</v>
      </c>
      <c r="AY6" s="35">
        <f t="shared" si="6"/>
        <v>316.93</v>
      </c>
      <c r="AZ6" s="35">
        <f t="shared" si="6"/>
        <v>72.739999999999995</v>
      </c>
      <c r="BA6" s="35">
        <f t="shared" si="6"/>
        <v>83.46</v>
      </c>
      <c r="BB6" s="35">
        <f t="shared" si="6"/>
        <v>80.64</v>
      </c>
      <c r="BC6" s="35">
        <f t="shared" si="6"/>
        <v>88.1</v>
      </c>
      <c r="BD6" s="35">
        <f t="shared" si="6"/>
        <v>84.84</v>
      </c>
      <c r="BE6" s="34" t="str">
        <f>IF(BE7="","",IF(BE7="-","【-】","【"&amp;SUBSTITUTE(TEXT(BE7,"#,##0.00"),"-","△")&amp;"】"))</f>
        <v>【67.52】</v>
      </c>
      <c r="BF6" s="35">
        <f>IF(BF7="",NA(),BF7)</f>
        <v>191.56</v>
      </c>
      <c r="BG6" s="35">
        <f t="shared" ref="BG6:BO6" si="7">IF(BG7="",NA(),BG7)</f>
        <v>180.97</v>
      </c>
      <c r="BH6" s="35">
        <f t="shared" si="7"/>
        <v>174</v>
      </c>
      <c r="BI6" s="35">
        <f t="shared" si="7"/>
        <v>166.14</v>
      </c>
      <c r="BJ6" s="35">
        <f t="shared" si="7"/>
        <v>177.28</v>
      </c>
      <c r="BK6" s="35">
        <f t="shared" si="7"/>
        <v>596.44000000000005</v>
      </c>
      <c r="BL6" s="35">
        <f t="shared" si="7"/>
        <v>612.6</v>
      </c>
      <c r="BM6" s="35">
        <f t="shared" si="7"/>
        <v>606.79999999999995</v>
      </c>
      <c r="BN6" s="35">
        <f t="shared" si="7"/>
        <v>585.55999999999995</v>
      </c>
      <c r="BO6" s="35">
        <f t="shared" si="7"/>
        <v>565.62</v>
      </c>
      <c r="BP6" s="34" t="str">
        <f>IF(BP7="","",IF(BP7="-","【-】","【"&amp;SUBSTITUTE(TEXT(BP7,"#,##0.00"),"-","△")&amp;"】"))</f>
        <v>【705.21】</v>
      </c>
      <c r="BQ6" s="35">
        <f>IF(BQ7="",NA(),BQ7)</f>
        <v>112.11</v>
      </c>
      <c r="BR6" s="35">
        <f t="shared" ref="BR6:BZ6" si="8">IF(BR7="",NA(),BR7)</f>
        <v>108.3</v>
      </c>
      <c r="BS6" s="35">
        <f t="shared" si="8"/>
        <v>103.85</v>
      </c>
      <c r="BT6" s="35">
        <f t="shared" si="8"/>
        <v>102.48</v>
      </c>
      <c r="BU6" s="35">
        <f t="shared" si="8"/>
        <v>92.82</v>
      </c>
      <c r="BV6" s="35">
        <f t="shared" si="8"/>
        <v>102.42</v>
      </c>
      <c r="BW6" s="35">
        <f t="shared" si="8"/>
        <v>100.97</v>
      </c>
      <c r="BX6" s="35">
        <f t="shared" si="8"/>
        <v>101.84</v>
      </c>
      <c r="BY6" s="35">
        <f t="shared" si="8"/>
        <v>101.62</v>
      </c>
      <c r="BZ6" s="35">
        <f t="shared" si="8"/>
        <v>102.36</v>
      </c>
      <c r="CA6" s="34" t="str">
        <f>IF(CA7="","",IF(CA7="-","【-】","【"&amp;SUBSTITUTE(TEXT(CA7,"#,##0.00"),"-","△")&amp;"】"))</f>
        <v>【98.96】</v>
      </c>
      <c r="CB6" s="35">
        <f>IF(CB7="",NA(),CB7)</f>
        <v>85.11</v>
      </c>
      <c r="CC6" s="35">
        <f t="shared" ref="CC6:CK6" si="9">IF(CC7="",NA(),CC7)</f>
        <v>88.42</v>
      </c>
      <c r="CD6" s="35">
        <f t="shared" si="9"/>
        <v>92.53</v>
      </c>
      <c r="CE6" s="35">
        <f t="shared" si="9"/>
        <v>93.79</v>
      </c>
      <c r="CF6" s="35">
        <f t="shared" si="9"/>
        <v>97.03</v>
      </c>
      <c r="CG6" s="35">
        <f t="shared" si="9"/>
        <v>116.2</v>
      </c>
      <c r="CH6" s="35">
        <f t="shared" si="9"/>
        <v>118.78</v>
      </c>
      <c r="CI6" s="35">
        <f t="shared" si="9"/>
        <v>119.39</v>
      </c>
      <c r="CJ6" s="35">
        <f t="shared" si="9"/>
        <v>117.41</v>
      </c>
      <c r="CK6" s="35">
        <f t="shared" si="9"/>
        <v>114.01</v>
      </c>
      <c r="CL6" s="34" t="str">
        <f>IF(CL7="","",IF(CL7="-","【-】","【"&amp;SUBSTITUTE(TEXT(CL7,"#,##0.00"),"-","△")&amp;"】"))</f>
        <v>【134.52】</v>
      </c>
      <c r="CM6" s="35" t="str">
        <f>IF(CM7="",NA(),CM7)</f>
        <v>-</v>
      </c>
      <c r="CN6" s="35" t="str">
        <f t="shared" ref="CN6:CV6" si="10">IF(CN7="",NA(),CN7)</f>
        <v>-</v>
      </c>
      <c r="CO6" s="35" t="str">
        <f t="shared" si="10"/>
        <v>-</v>
      </c>
      <c r="CP6" s="35" t="str">
        <f t="shared" si="10"/>
        <v>-</v>
      </c>
      <c r="CQ6" s="35" t="str">
        <f t="shared" si="10"/>
        <v>-</v>
      </c>
      <c r="CR6" s="35">
        <f t="shared" si="10"/>
        <v>69.23</v>
      </c>
      <c r="CS6" s="35">
        <f t="shared" si="10"/>
        <v>70.37</v>
      </c>
      <c r="CT6" s="35">
        <f t="shared" si="10"/>
        <v>68.3</v>
      </c>
      <c r="CU6" s="35">
        <f t="shared" si="10"/>
        <v>67.37</v>
      </c>
      <c r="CV6" s="35">
        <f t="shared" si="10"/>
        <v>67.709999999999994</v>
      </c>
      <c r="CW6" s="34" t="str">
        <f>IF(CW7="","",IF(CW7="-","【-】","【"&amp;SUBSTITUTE(TEXT(CW7,"#,##0.00"),"-","△")&amp;"】"))</f>
        <v>【59.57】</v>
      </c>
      <c r="CX6" s="35">
        <f>IF(CX7="",NA(),CX7)</f>
        <v>95.49</v>
      </c>
      <c r="CY6" s="35">
        <f t="shared" ref="CY6:DG6" si="11">IF(CY7="",NA(),CY7)</f>
        <v>95.72</v>
      </c>
      <c r="CZ6" s="35">
        <f t="shared" si="11"/>
        <v>95.95</v>
      </c>
      <c r="DA6" s="35">
        <f t="shared" si="11"/>
        <v>96.18</v>
      </c>
      <c r="DB6" s="35">
        <f t="shared" si="11"/>
        <v>96.47</v>
      </c>
      <c r="DC6" s="35">
        <f t="shared" si="11"/>
        <v>96.84</v>
      </c>
      <c r="DD6" s="35">
        <f t="shared" si="11"/>
        <v>96.75</v>
      </c>
      <c r="DE6" s="35">
        <f t="shared" si="11"/>
        <v>96.78</v>
      </c>
      <c r="DF6" s="35">
        <f t="shared" si="11"/>
        <v>97</v>
      </c>
      <c r="DG6" s="35">
        <f t="shared" si="11"/>
        <v>97.24</v>
      </c>
      <c r="DH6" s="34" t="str">
        <f>IF(DH7="","",IF(DH7="-","【-】","【"&amp;SUBSTITUTE(TEXT(DH7,"#,##0.00"),"-","△")&amp;"】"))</f>
        <v>【95.57】</v>
      </c>
      <c r="DI6" s="35">
        <f>IF(DI7="",NA(),DI7)</f>
        <v>33.549999999999997</v>
      </c>
      <c r="DJ6" s="35">
        <f t="shared" ref="DJ6:DR6" si="12">IF(DJ7="",NA(),DJ7)</f>
        <v>35.32</v>
      </c>
      <c r="DK6" s="35">
        <f t="shared" si="12"/>
        <v>37.22</v>
      </c>
      <c r="DL6" s="35">
        <f t="shared" si="12"/>
        <v>38.78</v>
      </c>
      <c r="DM6" s="35">
        <f t="shared" si="12"/>
        <v>40.53</v>
      </c>
      <c r="DN6" s="35">
        <f t="shared" si="12"/>
        <v>28.42</v>
      </c>
      <c r="DO6" s="35">
        <f t="shared" si="12"/>
        <v>28.24</v>
      </c>
      <c r="DP6" s="35">
        <f t="shared" si="12"/>
        <v>29.38</v>
      </c>
      <c r="DQ6" s="35">
        <f t="shared" si="12"/>
        <v>30.6</v>
      </c>
      <c r="DR6" s="35">
        <f t="shared" si="12"/>
        <v>27.39</v>
      </c>
      <c r="DS6" s="34" t="str">
        <f>IF(DS7="","",IF(DS7="-","【-】","【"&amp;SUBSTITUTE(TEXT(DS7,"#,##0.00"),"-","△")&amp;"】"))</f>
        <v>【36.52】</v>
      </c>
      <c r="DT6" s="35">
        <f>IF(DT7="",NA(),DT7)</f>
        <v>1.1200000000000001</v>
      </c>
      <c r="DU6" s="35">
        <f t="shared" ref="DU6:EC6" si="13">IF(DU7="",NA(),DU7)</f>
        <v>4.1399999999999997</v>
      </c>
      <c r="DV6" s="35">
        <f t="shared" si="13"/>
        <v>6.43</v>
      </c>
      <c r="DW6" s="35">
        <f t="shared" si="13"/>
        <v>7.01</v>
      </c>
      <c r="DX6" s="35">
        <f t="shared" si="13"/>
        <v>7.89</v>
      </c>
      <c r="DY6" s="35">
        <f t="shared" si="13"/>
        <v>3.01</v>
      </c>
      <c r="DZ6" s="35">
        <f t="shared" si="13"/>
        <v>3.67</v>
      </c>
      <c r="EA6" s="35">
        <f t="shared" si="13"/>
        <v>3.45</v>
      </c>
      <c r="EB6" s="35">
        <f t="shared" si="13"/>
        <v>5.0199999999999996</v>
      </c>
      <c r="EC6" s="35">
        <f t="shared" si="13"/>
        <v>5.86</v>
      </c>
      <c r="ED6" s="34" t="str">
        <f>IF(ED7="","",IF(ED7="-","【-】","【"&amp;SUBSTITUTE(TEXT(ED7,"#,##0.00"),"-","△")&amp;"】"))</f>
        <v>【5.72】</v>
      </c>
      <c r="EE6" s="35">
        <f>IF(EE7="",NA(),EE7)</f>
        <v>0.32</v>
      </c>
      <c r="EF6" s="35">
        <f t="shared" ref="EF6:EN6" si="14">IF(EF7="",NA(),EF7)</f>
        <v>0.08</v>
      </c>
      <c r="EG6" s="35">
        <f t="shared" si="14"/>
        <v>7.0000000000000007E-2</v>
      </c>
      <c r="EH6" s="35">
        <f t="shared" si="14"/>
        <v>0.05</v>
      </c>
      <c r="EI6" s="35">
        <f t="shared" si="14"/>
        <v>7.0000000000000007E-2</v>
      </c>
      <c r="EJ6" s="35">
        <f t="shared" si="14"/>
        <v>0.13</v>
      </c>
      <c r="EK6" s="35">
        <f t="shared" si="14"/>
        <v>0.1</v>
      </c>
      <c r="EL6" s="35">
        <f t="shared" si="14"/>
        <v>0.12</v>
      </c>
      <c r="EM6" s="35">
        <f t="shared" si="14"/>
        <v>0.19</v>
      </c>
      <c r="EN6" s="35">
        <f t="shared" si="14"/>
        <v>0.19</v>
      </c>
      <c r="EO6" s="34" t="str">
        <f>IF(EO7="","",IF(EO7="-","【-】","【"&amp;SUBSTITUTE(TEXT(EO7,"#,##0.00"),"-","△")&amp;"】"))</f>
        <v>【0.30】</v>
      </c>
    </row>
    <row r="7" spans="1:148" s="36" customFormat="1" x14ac:dyDescent="0.15">
      <c r="A7" s="28"/>
      <c r="B7" s="37">
        <v>2020</v>
      </c>
      <c r="C7" s="37">
        <v>472018</v>
      </c>
      <c r="D7" s="37">
        <v>46</v>
      </c>
      <c r="E7" s="37">
        <v>17</v>
      </c>
      <c r="F7" s="37">
        <v>1</v>
      </c>
      <c r="G7" s="37">
        <v>0</v>
      </c>
      <c r="H7" s="37" t="s">
        <v>96</v>
      </c>
      <c r="I7" s="37" t="s">
        <v>97</v>
      </c>
      <c r="J7" s="37" t="s">
        <v>98</v>
      </c>
      <c r="K7" s="37" t="s">
        <v>99</v>
      </c>
      <c r="L7" s="37" t="s">
        <v>100</v>
      </c>
      <c r="M7" s="37" t="s">
        <v>101</v>
      </c>
      <c r="N7" s="38" t="s">
        <v>102</v>
      </c>
      <c r="O7" s="38">
        <v>73.62</v>
      </c>
      <c r="P7" s="38">
        <v>98.23</v>
      </c>
      <c r="Q7" s="38">
        <v>100</v>
      </c>
      <c r="R7" s="38">
        <v>1489</v>
      </c>
      <c r="S7" s="38">
        <v>320467</v>
      </c>
      <c r="T7" s="38">
        <v>41.42</v>
      </c>
      <c r="U7" s="38">
        <v>7737.01</v>
      </c>
      <c r="V7" s="38">
        <v>313368</v>
      </c>
      <c r="W7" s="38">
        <v>35.19</v>
      </c>
      <c r="X7" s="38">
        <v>8905.0300000000007</v>
      </c>
      <c r="Y7" s="38">
        <v>108.68</v>
      </c>
      <c r="Z7" s="38">
        <v>110.93</v>
      </c>
      <c r="AA7" s="38">
        <v>110.2</v>
      </c>
      <c r="AB7" s="38">
        <v>109.37</v>
      </c>
      <c r="AC7" s="38">
        <v>102.58</v>
      </c>
      <c r="AD7" s="38">
        <v>106.96</v>
      </c>
      <c r="AE7" s="38">
        <v>106.55</v>
      </c>
      <c r="AF7" s="38">
        <v>106.78</v>
      </c>
      <c r="AG7" s="38">
        <v>106.31</v>
      </c>
      <c r="AH7" s="38">
        <v>107.05</v>
      </c>
      <c r="AI7" s="38">
        <v>106.67</v>
      </c>
      <c r="AJ7" s="38">
        <v>0</v>
      </c>
      <c r="AK7" s="38">
        <v>0</v>
      </c>
      <c r="AL7" s="38">
        <v>0</v>
      </c>
      <c r="AM7" s="38">
        <v>0</v>
      </c>
      <c r="AN7" s="38">
        <v>0</v>
      </c>
      <c r="AO7" s="38">
        <v>0</v>
      </c>
      <c r="AP7" s="38">
        <v>0.41</v>
      </c>
      <c r="AQ7" s="38">
        <v>0.19</v>
      </c>
      <c r="AR7" s="38">
        <v>0.05</v>
      </c>
      <c r="AS7" s="38">
        <v>0</v>
      </c>
      <c r="AT7" s="38">
        <v>3.64</v>
      </c>
      <c r="AU7" s="38">
        <v>210.84</v>
      </c>
      <c r="AV7" s="38">
        <v>232.31</v>
      </c>
      <c r="AW7" s="38">
        <v>266.42</v>
      </c>
      <c r="AX7" s="38">
        <v>309.45999999999998</v>
      </c>
      <c r="AY7" s="38">
        <v>316.93</v>
      </c>
      <c r="AZ7" s="38">
        <v>72.739999999999995</v>
      </c>
      <c r="BA7" s="38">
        <v>83.46</v>
      </c>
      <c r="BB7" s="38">
        <v>80.64</v>
      </c>
      <c r="BC7" s="38">
        <v>88.1</v>
      </c>
      <c r="BD7" s="38">
        <v>84.84</v>
      </c>
      <c r="BE7" s="38">
        <v>67.52</v>
      </c>
      <c r="BF7" s="38">
        <v>191.56</v>
      </c>
      <c r="BG7" s="38">
        <v>180.97</v>
      </c>
      <c r="BH7" s="38">
        <v>174</v>
      </c>
      <c r="BI7" s="38">
        <v>166.14</v>
      </c>
      <c r="BJ7" s="38">
        <v>177.28</v>
      </c>
      <c r="BK7" s="38">
        <v>596.44000000000005</v>
      </c>
      <c r="BL7" s="38">
        <v>612.6</v>
      </c>
      <c r="BM7" s="38">
        <v>606.79999999999995</v>
      </c>
      <c r="BN7" s="38">
        <v>585.55999999999995</v>
      </c>
      <c r="BO7" s="38">
        <v>565.62</v>
      </c>
      <c r="BP7" s="38">
        <v>705.21</v>
      </c>
      <c r="BQ7" s="38">
        <v>112.11</v>
      </c>
      <c r="BR7" s="38">
        <v>108.3</v>
      </c>
      <c r="BS7" s="38">
        <v>103.85</v>
      </c>
      <c r="BT7" s="38">
        <v>102.48</v>
      </c>
      <c r="BU7" s="38">
        <v>92.82</v>
      </c>
      <c r="BV7" s="38">
        <v>102.42</v>
      </c>
      <c r="BW7" s="38">
        <v>100.97</v>
      </c>
      <c r="BX7" s="38">
        <v>101.84</v>
      </c>
      <c r="BY7" s="38">
        <v>101.62</v>
      </c>
      <c r="BZ7" s="38">
        <v>102.36</v>
      </c>
      <c r="CA7" s="38">
        <v>98.96</v>
      </c>
      <c r="CB7" s="38">
        <v>85.11</v>
      </c>
      <c r="CC7" s="38">
        <v>88.42</v>
      </c>
      <c r="CD7" s="38">
        <v>92.53</v>
      </c>
      <c r="CE7" s="38">
        <v>93.79</v>
      </c>
      <c r="CF7" s="38">
        <v>97.03</v>
      </c>
      <c r="CG7" s="38">
        <v>116.2</v>
      </c>
      <c r="CH7" s="38">
        <v>118.78</v>
      </c>
      <c r="CI7" s="38">
        <v>119.39</v>
      </c>
      <c r="CJ7" s="38">
        <v>117.41</v>
      </c>
      <c r="CK7" s="38">
        <v>114.01</v>
      </c>
      <c r="CL7" s="38">
        <v>134.52000000000001</v>
      </c>
      <c r="CM7" s="38" t="s">
        <v>102</v>
      </c>
      <c r="CN7" s="38" t="s">
        <v>102</v>
      </c>
      <c r="CO7" s="38" t="s">
        <v>102</v>
      </c>
      <c r="CP7" s="38" t="s">
        <v>102</v>
      </c>
      <c r="CQ7" s="38" t="s">
        <v>102</v>
      </c>
      <c r="CR7" s="38">
        <v>69.23</v>
      </c>
      <c r="CS7" s="38">
        <v>70.37</v>
      </c>
      <c r="CT7" s="38">
        <v>68.3</v>
      </c>
      <c r="CU7" s="38">
        <v>67.37</v>
      </c>
      <c r="CV7" s="38">
        <v>67.709999999999994</v>
      </c>
      <c r="CW7" s="38">
        <v>59.57</v>
      </c>
      <c r="CX7" s="38">
        <v>95.49</v>
      </c>
      <c r="CY7" s="38">
        <v>95.72</v>
      </c>
      <c r="CZ7" s="38">
        <v>95.95</v>
      </c>
      <c r="DA7" s="38">
        <v>96.18</v>
      </c>
      <c r="DB7" s="38">
        <v>96.47</v>
      </c>
      <c r="DC7" s="38">
        <v>96.84</v>
      </c>
      <c r="DD7" s="38">
        <v>96.75</v>
      </c>
      <c r="DE7" s="38">
        <v>96.78</v>
      </c>
      <c r="DF7" s="38">
        <v>97</v>
      </c>
      <c r="DG7" s="38">
        <v>97.24</v>
      </c>
      <c r="DH7" s="38">
        <v>95.57</v>
      </c>
      <c r="DI7" s="38">
        <v>33.549999999999997</v>
      </c>
      <c r="DJ7" s="38">
        <v>35.32</v>
      </c>
      <c r="DK7" s="38">
        <v>37.22</v>
      </c>
      <c r="DL7" s="38">
        <v>38.78</v>
      </c>
      <c r="DM7" s="38">
        <v>40.53</v>
      </c>
      <c r="DN7" s="38">
        <v>28.42</v>
      </c>
      <c r="DO7" s="38">
        <v>28.24</v>
      </c>
      <c r="DP7" s="38">
        <v>29.38</v>
      </c>
      <c r="DQ7" s="38">
        <v>30.6</v>
      </c>
      <c r="DR7" s="38">
        <v>27.39</v>
      </c>
      <c r="DS7" s="38">
        <v>36.520000000000003</v>
      </c>
      <c r="DT7" s="38">
        <v>1.1200000000000001</v>
      </c>
      <c r="DU7" s="38">
        <v>4.1399999999999997</v>
      </c>
      <c r="DV7" s="38">
        <v>6.43</v>
      </c>
      <c r="DW7" s="38">
        <v>7.01</v>
      </c>
      <c r="DX7" s="38">
        <v>7.89</v>
      </c>
      <c r="DY7" s="38">
        <v>3.01</v>
      </c>
      <c r="DZ7" s="38">
        <v>3.67</v>
      </c>
      <c r="EA7" s="38">
        <v>3.45</v>
      </c>
      <c r="EB7" s="38">
        <v>5.0199999999999996</v>
      </c>
      <c r="EC7" s="38">
        <v>5.86</v>
      </c>
      <c r="ED7" s="38">
        <v>5.72</v>
      </c>
      <c r="EE7" s="38">
        <v>0.32</v>
      </c>
      <c r="EF7" s="38">
        <v>0.08</v>
      </c>
      <c r="EG7" s="38">
        <v>7.0000000000000007E-2</v>
      </c>
      <c r="EH7" s="38">
        <v>0.05</v>
      </c>
      <c r="EI7" s="38">
        <v>7.0000000000000007E-2</v>
      </c>
      <c r="EJ7" s="38">
        <v>0.13</v>
      </c>
      <c r="EK7" s="38">
        <v>0.1</v>
      </c>
      <c r="EL7" s="38">
        <v>0.12</v>
      </c>
      <c r="EM7" s="38">
        <v>0.19</v>
      </c>
      <c r="EN7" s="38">
        <v>0.19</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110</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