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5360" windowHeight="759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H9" i="1" l="1"/>
  <c r="H8" i="1"/>
  <c r="H38" i="1"/>
  <c r="H39" i="1"/>
  <c r="H36" i="1"/>
  <c r="H35" i="1"/>
  <c r="H37" i="1"/>
  <c r="H34" i="1"/>
  <c r="H52" i="1"/>
  <c r="H48" i="1" l="1"/>
  <c r="H46" i="1"/>
  <c r="H44" i="1"/>
  <c r="H42" i="1"/>
  <c r="H54" i="1"/>
  <c r="H53" i="1"/>
  <c r="H47" i="1"/>
  <c r="H45" i="1"/>
  <c r="H43" i="1"/>
  <c r="H41" i="1"/>
  <c r="H11" i="1"/>
  <c r="H10" i="1"/>
  <c r="H7" i="1"/>
  <c r="H63" i="1" l="1"/>
  <c r="H62" i="1"/>
  <c r="H61" i="1"/>
  <c r="H60" i="1"/>
  <c r="H59" i="1"/>
  <c r="H58" i="1"/>
  <c r="H57" i="1"/>
  <c r="H56" i="1"/>
  <c r="H55" i="1"/>
  <c r="H51" i="1"/>
  <c r="H50" i="1"/>
  <c r="H49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64" i="1" l="1"/>
  <c r="H40" i="1"/>
  <c r="H65" i="1" l="1"/>
</calcChain>
</file>

<file path=xl/sharedStrings.xml><?xml version="1.0" encoding="utf-8"?>
<sst xmlns="http://schemas.openxmlformats.org/spreadsheetml/2006/main" count="140" uniqueCount="97">
  <si>
    <t>建築関係コンサルタント名簿（総合評価点順位）　採点表</t>
    <rPh sb="0" eb="2">
      <t>ケンチク</t>
    </rPh>
    <rPh sb="2" eb="4">
      <t>カンケイ</t>
    </rPh>
    <rPh sb="11" eb="13">
      <t>メイボ</t>
    </rPh>
    <rPh sb="14" eb="16">
      <t>ソウゴウ</t>
    </rPh>
    <rPh sb="16" eb="18">
      <t>ヒョウカ</t>
    </rPh>
    <rPh sb="18" eb="19">
      <t>テン</t>
    </rPh>
    <rPh sb="19" eb="20">
      <t>ジュン</t>
    </rPh>
    <rPh sb="20" eb="21">
      <t>イ</t>
    </rPh>
    <rPh sb="23" eb="25">
      <t>サイテン</t>
    </rPh>
    <rPh sb="25" eb="26">
      <t>ヒョウ</t>
    </rPh>
    <phoneticPr fontId="1"/>
  </si>
  <si>
    <t>経営事項</t>
    <rPh sb="0" eb="2">
      <t>ケイエイ</t>
    </rPh>
    <rPh sb="2" eb="4">
      <t>ジコウ</t>
    </rPh>
    <phoneticPr fontId="1"/>
  </si>
  <si>
    <t>事項</t>
    <rPh sb="0" eb="2">
      <t>ジコウ</t>
    </rPh>
    <phoneticPr fontId="1"/>
  </si>
  <si>
    <t>評価項目</t>
    <rPh sb="0" eb="2">
      <t>ヒョウカ</t>
    </rPh>
    <rPh sb="2" eb="4">
      <t>コウモク</t>
    </rPh>
    <phoneticPr fontId="1"/>
  </si>
  <si>
    <t>資本金</t>
    <rPh sb="0" eb="2">
      <t>シホン</t>
    </rPh>
    <rPh sb="2" eb="3">
      <t>キン</t>
    </rPh>
    <phoneticPr fontId="1"/>
  </si>
  <si>
    <t>配点</t>
    <rPh sb="0" eb="2">
      <t>ハイテン</t>
    </rPh>
    <phoneticPr fontId="1"/>
  </si>
  <si>
    <t>備考</t>
    <rPh sb="0" eb="2">
      <t>ビコウ</t>
    </rPh>
    <phoneticPr fontId="1"/>
  </si>
  <si>
    <t>営業年数</t>
    <rPh sb="0" eb="2">
      <t>エイギョウ</t>
    </rPh>
    <rPh sb="2" eb="4">
      <t>ネンスウ</t>
    </rPh>
    <phoneticPr fontId="1"/>
  </si>
  <si>
    <t>年間平均実績高</t>
    <rPh sb="0" eb="2">
      <t>ネンカン</t>
    </rPh>
    <rPh sb="2" eb="4">
      <t>ヘイキン</t>
    </rPh>
    <rPh sb="4" eb="7">
      <t>ジッセキダカ</t>
    </rPh>
    <phoneticPr fontId="1"/>
  </si>
  <si>
    <t>品質保証</t>
    <rPh sb="0" eb="2">
      <t>ヒンシツ</t>
    </rPh>
    <rPh sb="2" eb="4">
      <t>ホショウ</t>
    </rPh>
    <phoneticPr fontId="1"/>
  </si>
  <si>
    <t>技術的事項</t>
    <rPh sb="0" eb="3">
      <t>ギジュツテキ</t>
    </rPh>
    <rPh sb="3" eb="5">
      <t>ジコウ</t>
    </rPh>
    <phoneticPr fontId="1"/>
  </si>
  <si>
    <t>建築関係資格者</t>
    <rPh sb="0" eb="2">
      <t>ケンチク</t>
    </rPh>
    <rPh sb="2" eb="4">
      <t>カンケイ</t>
    </rPh>
    <rPh sb="4" eb="7">
      <t>シカクシャ</t>
    </rPh>
    <phoneticPr fontId="1"/>
  </si>
  <si>
    <t>一級建築士</t>
    <rPh sb="0" eb="2">
      <t>イッキュウ</t>
    </rPh>
    <rPh sb="2" eb="5">
      <t>ケンチクシ</t>
    </rPh>
    <phoneticPr fontId="1"/>
  </si>
  <si>
    <t>構造設計一級建築士</t>
    <rPh sb="0" eb="2">
      <t>コウゾウ</t>
    </rPh>
    <rPh sb="2" eb="4">
      <t>セッケイ</t>
    </rPh>
    <rPh sb="4" eb="6">
      <t>イッキュウ</t>
    </rPh>
    <rPh sb="6" eb="9">
      <t>ケンチクシ</t>
    </rPh>
    <phoneticPr fontId="1"/>
  </si>
  <si>
    <t>建築構造士</t>
    <rPh sb="0" eb="2">
      <t>ケンチク</t>
    </rPh>
    <rPh sb="2" eb="4">
      <t>コウゾウ</t>
    </rPh>
    <rPh sb="4" eb="5">
      <t>シ</t>
    </rPh>
    <phoneticPr fontId="1"/>
  </si>
  <si>
    <t>二級建築士</t>
    <rPh sb="0" eb="1">
      <t>ニ</t>
    </rPh>
    <rPh sb="1" eb="2">
      <t>キュウ</t>
    </rPh>
    <rPh sb="2" eb="5">
      <t>ケンチクシ</t>
    </rPh>
    <phoneticPr fontId="1"/>
  </si>
  <si>
    <t>建築コスト管理士</t>
    <rPh sb="0" eb="2">
      <t>ケンチク</t>
    </rPh>
    <rPh sb="5" eb="7">
      <t>カンリ</t>
    </rPh>
    <rPh sb="7" eb="8">
      <t>シ</t>
    </rPh>
    <phoneticPr fontId="1"/>
  </si>
  <si>
    <t>建築積算資格者</t>
    <rPh sb="0" eb="2">
      <t>ケンチク</t>
    </rPh>
    <rPh sb="2" eb="4">
      <t>セキサン</t>
    </rPh>
    <rPh sb="4" eb="7">
      <t>シカクシャ</t>
    </rPh>
    <phoneticPr fontId="1"/>
  </si>
  <si>
    <t>建築基準適合判定資格者</t>
    <rPh sb="0" eb="2">
      <t>ケンチク</t>
    </rPh>
    <rPh sb="2" eb="4">
      <t>キジュン</t>
    </rPh>
    <rPh sb="4" eb="6">
      <t>テキゴウ</t>
    </rPh>
    <rPh sb="6" eb="8">
      <t>ハンテイ</t>
    </rPh>
    <rPh sb="8" eb="11">
      <t>シカクシャ</t>
    </rPh>
    <phoneticPr fontId="1"/>
  </si>
  <si>
    <t>設備関係資格者</t>
    <rPh sb="0" eb="2">
      <t>セツビ</t>
    </rPh>
    <rPh sb="2" eb="4">
      <t>カンケイ</t>
    </rPh>
    <rPh sb="4" eb="7">
      <t>シカクシャ</t>
    </rPh>
    <phoneticPr fontId="1"/>
  </si>
  <si>
    <t>建築設備士</t>
    <rPh sb="0" eb="2">
      <t>ケンチク</t>
    </rPh>
    <rPh sb="2" eb="5">
      <t>セツビシ</t>
    </rPh>
    <phoneticPr fontId="1"/>
  </si>
  <si>
    <t>設備設計一級建築士</t>
    <rPh sb="0" eb="2">
      <t>セツビ</t>
    </rPh>
    <rPh sb="2" eb="4">
      <t>セッケイ</t>
    </rPh>
    <rPh sb="4" eb="6">
      <t>イッキュウ</t>
    </rPh>
    <rPh sb="6" eb="9">
      <t>ケンチクシ</t>
    </rPh>
    <phoneticPr fontId="1"/>
  </si>
  <si>
    <t>一級電気工事施工管理技士</t>
    <rPh sb="0" eb="2">
      <t>イッキュウ</t>
    </rPh>
    <rPh sb="2" eb="4">
      <t>デンキ</t>
    </rPh>
    <rPh sb="4" eb="6">
      <t>コウジ</t>
    </rPh>
    <rPh sb="6" eb="8">
      <t>セコウ</t>
    </rPh>
    <rPh sb="8" eb="10">
      <t>カンリ</t>
    </rPh>
    <rPh sb="10" eb="12">
      <t>ギシ</t>
    </rPh>
    <phoneticPr fontId="1"/>
  </si>
  <si>
    <t>一級管工事施工管理技士</t>
    <rPh sb="0" eb="2">
      <t>イッキュウ</t>
    </rPh>
    <rPh sb="2" eb="3">
      <t>カン</t>
    </rPh>
    <rPh sb="3" eb="5">
      <t>コウジ</t>
    </rPh>
    <rPh sb="5" eb="7">
      <t>セコウ</t>
    </rPh>
    <rPh sb="7" eb="9">
      <t>カンリ</t>
    </rPh>
    <rPh sb="9" eb="11">
      <t>ギシ</t>
    </rPh>
    <phoneticPr fontId="1"/>
  </si>
  <si>
    <t>第一種電気工事士</t>
    <rPh sb="0" eb="1">
      <t>ダイ</t>
    </rPh>
    <rPh sb="1" eb="3">
      <t>イッシュ</t>
    </rPh>
    <rPh sb="3" eb="5">
      <t>デンキ</t>
    </rPh>
    <rPh sb="5" eb="7">
      <t>コウジ</t>
    </rPh>
    <rPh sb="7" eb="8">
      <t>シ</t>
    </rPh>
    <phoneticPr fontId="1"/>
  </si>
  <si>
    <t>甲種消防設備士</t>
    <rPh sb="0" eb="2">
      <t>コウシュ</t>
    </rPh>
    <rPh sb="2" eb="4">
      <t>ショウボウ</t>
    </rPh>
    <rPh sb="4" eb="7">
      <t>セツビシ</t>
    </rPh>
    <phoneticPr fontId="1"/>
  </si>
  <si>
    <t>電気主任技術者</t>
    <rPh sb="0" eb="2">
      <t>デンキ</t>
    </rPh>
    <rPh sb="2" eb="4">
      <t>シュニン</t>
    </rPh>
    <rPh sb="4" eb="7">
      <t>ギジュツシャ</t>
    </rPh>
    <phoneticPr fontId="1"/>
  </si>
  <si>
    <t>給水装置工事主任技術者</t>
    <rPh sb="0" eb="2">
      <t>キュウスイ</t>
    </rPh>
    <rPh sb="2" eb="4">
      <t>ソウチ</t>
    </rPh>
    <rPh sb="4" eb="6">
      <t>コウジ</t>
    </rPh>
    <rPh sb="6" eb="8">
      <t>シュニン</t>
    </rPh>
    <rPh sb="8" eb="11">
      <t>ギジュツシャ</t>
    </rPh>
    <phoneticPr fontId="1"/>
  </si>
  <si>
    <t>二級電気工事施工管理技士</t>
    <rPh sb="0" eb="1">
      <t>ニ</t>
    </rPh>
    <rPh sb="1" eb="2">
      <t>キュウ</t>
    </rPh>
    <rPh sb="2" eb="4">
      <t>デンキ</t>
    </rPh>
    <rPh sb="4" eb="6">
      <t>コウジ</t>
    </rPh>
    <rPh sb="6" eb="8">
      <t>セコウ</t>
    </rPh>
    <rPh sb="8" eb="10">
      <t>カンリ</t>
    </rPh>
    <rPh sb="10" eb="12">
      <t>ギシ</t>
    </rPh>
    <phoneticPr fontId="1"/>
  </si>
  <si>
    <t>二級管工事施工管理技士</t>
    <rPh sb="0" eb="1">
      <t>ニ</t>
    </rPh>
    <rPh sb="1" eb="2">
      <t>キュウ</t>
    </rPh>
    <rPh sb="2" eb="3">
      <t>カン</t>
    </rPh>
    <rPh sb="3" eb="5">
      <t>コウジ</t>
    </rPh>
    <rPh sb="5" eb="7">
      <t>セコウ</t>
    </rPh>
    <rPh sb="7" eb="9">
      <t>カンリ</t>
    </rPh>
    <rPh sb="9" eb="11">
      <t>ギシ</t>
    </rPh>
    <phoneticPr fontId="1"/>
  </si>
  <si>
    <t>第二種電気工事士</t>
    <rPh sb="0" eb="3">
      <t>ダイニシュ</t>
    </rPh>
    <rPh sb="3" eb="5">
      <t>デンキ</t>
    </rPh>
    <rPh sb="5" eb="7">
      <t>コウジ</t>
    </rPh>
    <rPh sb="7" eb="8">
      <t>シ</t>
    </rPh>
    <phoneticPr fontId="1"/>
  </si>
  <si>
    <t>乙種消防設備士</t>
    <rPh sb="0" eb="2">
      <t>オツシュ</t>
    </rPh>
    <rPh sb="2" eb="4">
      <t>ショウボウ</t>
    </rPh>
    <rPh sb="4" eb="7">
      <t>セツビシ</t>
    </rPh>
    <phoneticPr fontId="1"/>
  </si>
  <si>
    <t>受賞歴等</t>
    <rPh sb="0" eb="3">
      <t>ジュショウレキ</t>
    </rPh>
    <rPh sb="3" eb="4">
      <t>ナド</t>
    </rPh>
    <phoneticPr fontId="1"/>
  </si>
  <si>
    <t>公共建築賞</t>
    <rPh sb="0" eb="2">
      <t>コウキョウ</t>
    </rPh>
    <rPh sb="2" eb="4">
      <t>ケンチク</t>
    </rPh>
    <rPh sb="4" eb="5">
      <t>ショウ</t>
    </rPh>
    <phoneticPr fontId="1"/>
  </si>
  <si>
    <t>公共建築特別賞</t>
    <rPh sb="0" eb="2">
      <t>コウキョウ</t>
    </rPh>
    <rPh sb="2" eb="4">
      <t>ケンチク</t>
    </rPh>
    <rPh sb="4" eb="7">
      <t>トクベツショウ</t>
    </rPh>
    <phoneticPr fontId="1"/>
  </si>
  <si>
    <t>公共建築優秀賞</t>
    <rPh sb="0" eb="2">
      <t>コウキョウ</t>
    </rPh>
    <rPh sb="2" eb="4">
      <t>ケンチク</t>
    </rPh>
    <rPh sb="4" eb="7">
      <t>ユウシュウショウ</t>
    </rPh>
    <phoneticPr fontId="1"/>
  </si>
  <si>
    <t>建築士会</t>
    <rPh sb="0" eb="3">
      <t>ケンチクシ</t>
    </rPh>
    <rPh sb="3" eb="4">
      <t>カイ</t>
    </rPh>
    <phoneticPr fontId="1"/>
  </si>
  <si>
    <t>設備設計事務所協会</t>
    <rPh sb="0" eb="2">
      <t>セツビ</t>
    </rPh>
    <rPh sb="2" eb="4">
      <t>セッケイ</t>
    </rPh>
    <rPh sb="4" eb="7">
      <t>ジムショ</t>
    </rPh>
    <rPh sb="7" eb="9">
      <t>キョウカイ</t>
    </rPh>
    <phoneticPr fontId="1"/>
  </si>
  <si>
    <t>建築家協会</t>
    <rPh sb="0" eb="3">
      <t>ケンチクカ</t>
    </rPh>
    <rPh sb="3" eb="5">
      <t>キョウカイ</t>
    </rPh>
    <phoneticPr fontId="1"/>
  </si>
  <si>
    <t>沖縄県建築審査会委員</t>
    <rPh sb="0" eb="3">
      <t>オキナワケン</t>
    </rPh>
    <rPh sb="3" eb="5">
      <t>ケンチク</t>
    </rPh>
    <rPh sb="5" eb="8">
      <t>シンサカイ</t>
    </rPh>
    <rPh sb="8" eb="10">
      <t>イイン</t>
    </rPh>
    <phoneticPr fontId="1"/>
  </si>
  <si>
    <t>沖縄県建築士審査会委員</t>
    <rPh sb="0" eb="3">
      <t>オキナワケン</t>
    </rPh>
    <rPh sb="3" eb="6">
      <t>ケンチクシ</t>
    </rPh>
    <rPh sb="6" eb="9">
      <t>シンサカイ</t>
    </rPh>
    <rPh sb="9" eb="11">
      <t>イイン</t>
    </rPh>
    <phoneticPr fontId="1"/>
  </si>
  <si>
    <t>沖縄県開発審査会委員</t>
    <rPh sb="0" eb="3">
      <t>オキナワケン</t>
    </rPh>
    <rPh sb="3" eb="5">
      <t>カイハツ</t>
    </rPh>
    <rPh sb="5" eb="8">
      <t>シンサカイ</t>
    </rPh>
    <rPh sb="8" eb="10">
      <t>イイン</t>
    </rPh>
    <phoneticPr fontId="1"/>
  </si>
  <si>
    <t>建築関連表彰者</t>
    <rPh sb="0" eb="2">
      <t>ケンチク</t>
    </rPh>
    <rPh sb="2" eb="4">
      <t>カンレン</t>
    </rPh>
    <rPh sb="4" eb="7">
      <t>ヒョウショウシャ</t>
    </rPh>
    <phoneticPr fontId="1"/>
  </si>
  <si>
    <t>被災建築物応急危険度判定士</t>
    <rPh sb="0" eb="2">
      <t>ヒサイ</t>
    </rPh>
    <rPh sb="2" eb="5">
      <t>ケンチクブツ</t>
    </rPh>
    <rPh sb="5" eb="7">
      <t>オウキュウ</t>
    </rPh>
    <rPh sb="7" eb="10">
      <t>キケンド</t>
    </rPh>
    <rPh sb="10" eb="13">
      <t>ハンテイシ</t>
    </rPh>
    <phoneticPr fontId="1"/>
  </si>
  <si>
    <t>被災宅地危険度判定士</t>
    <rPh sb="0" eb="2">
      <t>ヒサイ</t>
    </rPh>
    <rPh sb="2" eb="4">
      <t>タクチ</t>
    </rPh>
    <rPh sb="4" eb="7">
      <t>キケンド</t>
    </rPh>
    <rPh sb="7" eb="10">
      <t>ハンテイシ</t>
    </rPh>
    <phoneticPr fontId="1"/>
  </si>
  <si>
    <t>沖縄県建築設備設計事務所協会会員</t>
    <rPh sb="0" eb="3">
      <t>オキナワケン</t>
    </rPh>
    <rPh sb="3" eb="5">
      <t>ケンチク</t>
    </rPh>
    <rPh sb="5" eb="7">
      <t>セツビ</t>
    </rPh>
    <rPh sb="7" eb="9">
      <t>セッケイ</t>
    </rPh>
    <rPh sb="9" eb="12">
      <t>ジムショ</t>
    </rPh>
    <rPh sb="12" eb="14">
      <t>キョウカイ</t>
    </rPh>
    <rPh sb="14" eb="16">
      <t>カイイン</t>
    </rPh>
    <phoneticPr fontId="1"/>
  </si>
  <si>
    <t>沖縄県建築士会会員</t>
    <rPh sb="0" eb="3">
      <t>オキナワケン</t>
    </rPh>
    <rPh sb="3" eb="6">
      <t>ケンチクシ</t>
    </rPh>
    <rPh sb="6" eb="7">
      <t>カイ</t>
    </rPh>
    <rPh sb="7" eb="9">
      <t>カイイン</t>
    </rPh>
    <phoneticPr fontId="1"/>
  </si>
  <si>
    <t>日本建築家協会沖縄支部会員</t>
    <rPh sb="0" eb="2">
      <t>ニホン</t>
    </rPh>
    <rPh sb="2" eb="5">
      <t>ケンチクカ</t>
    </rPh>
    <rPh sb="5" eb="7">
      <t>キョウカイ</t>
    </rPh>
    <rPh sb="7" eb="9">
      <t>オキナワ</t>
    </rPh>
    <rPh sb="9" eb="11">
      <t>シブ</t>
    </rPh>
    <rPh sb="11" eb="13">
      <t>カイイン</t>
    </rPh>
    <phoneticPr fontId="1"/>
  </si>
  <si>
    <t>日本建築構造技術者協会会員</t>
    <rPh sb="0" eb="2">
      <t>ニホン</t>
    </rPh>
    <rPh sb="2" eb="4">
      <t>ケンチク</t>
    </rPh>
    <rPh sb="4" eb="6">
      <t>コウゾウ</t>
    </rPh>
    <rPh sb="6" eb="9">
      <t>ギジュツシャ</t>
    </rPh>
    <rPh sb="9" eb="11">
      <t>キョウカイ</t>
    </rPh>
    <rPh sb="11" eb="13">
      <t>カイイン</t>
    </rPh>
    <phoneticPr fontId="1"/>
  </si>
  <si>
    <t>会長</t>
    <rPh sb="0" eb="2">
      <t>カイチョウ</t>
    </rPh>
    <phoneticPr fontId="1"/>
  </si>
  <si>
    <t>副会長</t>
    <rPh sb="0" eb="3">
      <t>フクカイチョウ</t>
    </rPh>
    <phoneticPr fontId="1"/>
  </si>
  <si>
    <t>地域貢献その他の事項</t>
    <rPh sb="0" eb="2">
      <t>チイキ</t>
    </rPh>
    <rPh sb="2" eb="4">
      <t>コウケン</t>
    </rPh>
    <rPh sb="6" eb="7">
      <t>タ</t>
    </rPh>
    <rPh sb="8" eb="10">
      <t>ジコウ</t>
    </rPh>
    <phoneticPr fontId="1"/>
  </si>
  <si>
    <t>年</t>
    <rPh sb="0" eb="1">
      <t>ネン</t>
    </rPh>
    <phoneticPr fontId="1"/>
  </si>
  <si>
    <t>千円</t>
    <rPh sb="0" eb="2">
      <t>センエン</t>
    </rPh>
    <phoneticPr fontId="1"/>
  </si>
  <si>
    <t>人</t>
    <rPh sb="0" eb="1">
      <t>ニン</t>
    </rPh>
    <phoneticPr fontId="1"/>
  </si>
  <si>
    <t>人</t>
    <rPh sb="0" eb="1">
      <t>ヒト</t>
    </rPh>
    <phoneticPr fontId="1"/>
  </si>
  <si>
    <t>建築設備技術者協会会員</t>
    <rPh sb="0" eb="2">
      <t>ケンチク</t>
    </rPh>
    <rPh sb="2" eb="4">
      <t>セツビ</t>
    </rPh>
    <rPh sb="4" eb="7">
      <t>ギジュツシャ</t>
    </rPh>
    <rPh sb="7" eb="9">
      <t>キョウカイ</t>
    </rPh>
    <rPh sb="9" eb="11">
      <t>カイイン</t>
    </rPh>
    <phoneticPr fontId="1"/>
  </si>
  <si>
    <t>日本建築積算協会会員</t>
    <rPh sb="0" eb="2">
      <t>ニホン</t>
    </rPh>
    <rPh sb="2" eb="4">
      <t>ケンチク</t>
    </rPh>
    <rPh sb="4" eb="6">
      <t>セキサン</t>
    </rPh>
    <rPh sb="6" eb="8">
      <t>キョウカイ</t>
    </rPh>
    <rPh sb="8" eb="10">
      <t>カイイン</t>
    </rPh>
    <phoneticPr fontId="1"/>
  </si>
  <si>
    <t>耐震診断技術者</t>
  </si>
  <si>
    <t>上限90点</t>
    <rPh sb="0" eb="2">
      <t>ジョウゲン</t>
    </rPh>
    <rPh sb="4" eb="5">
      <t>テン</t>
    </rPh>
    <phoneticPr fontId="1"/>
  </si>
  <si>
    <t>1～70</t>
    <phoneticPr fontId="1"/>
  </si>
  <si>
    <t>1～10</t>
    <phoneticPr fontId="1"/>
  </si>
  <si>
    <t>上限１８０点</t>
    <rPh sb="0" eb="2">
      <t>ジョウゲン</t>
    </rPh>
    <rPh sb="5" eb="6">
      <t>テン</t>
    </rPh>
    <phoneticPr fontId="1"/>
  </si>
  <si>
    <t>上限３０点</t>
    <rPh sb="0" eb="2">
      <t>ジョウゲン</t>
    </rPh>
    <rPh sb="4" eb="5">
      <t>テン</t>
    </rPh>
    <phoneticPr fontId="1"/>
  </si>
  <si>
    <t>沖縄弁護士会住宅紛争審査会紛争処理委員
又は専門家相談員</t>
    <phoneticPr fontId="1"/>
  </si>
  <si>
    <t>キャスビー建築評価員</t>
    <rPh sb="5" eb="7">
      <t>ケンチク</t>
    </rPh>
    <rPh sb="7" eb="9">
      <t>ヒョウカ</t>
    </rPh>
    <rPh sb="9" eb="10">
      <t>イン</t>
    </rPh>
    <phoneticPr fontId="1"/>
  </si>
  <si>
    <t>支部長</t>
    <rPh sb="0" eb="3">
      <t>シブチョウ</t>
    </rPh>
    <phoneticPr fontId="1"/>
  </si>
  <si>
    <t>副支部長</t>
    <rPh sb="0" eb="4">
      <t>フクシブチョウ</t>
    </rPh>
    <phoneticPr fontId="1"/>
  </si>
  <si>
    <t>那覇地方裁判所所属建築専門員</t>
    <phoneticPr fontId="1"/>
  </si>
  <si>
    <t>注：</t>
    <rPh sb="0" eb="1">
      <t>チュウ</t>
    </rPh>
    <phoneticPr fontId="1"/>
  </si>
  <si>
    <t>（※１）
平成29・30年コンサル入札参加申請内容を記入</t>
    <phoneticPr fontId="1"/>
  </si>
  <si>
    <t>（※１）
平成29・30年コンサル入札参加申請内容を記入</t>
    <phoneticPr fontId="1"/>
  </si>
  <si>
    <t>（※２）
証明書類添付</t>
    <phoneticPr fontId="1"/>
  </si>
  <si>
    <t>（※２）
証明書類添付</t>
    <rPh sb="5" eb="7">
      <t>ショウメイ</t>
    </rPh>
    <rPh sb="7" eb="9">
      <t>ショルイ</t>
    </rPh>
    <rPh sb="9" eb="11">
      <t>テンプ</t>
    </rPh>
    <phoneticPr fontId="1"/>
  </si>
  <si>
    <t>（※１）　平成29・30年コンサル入札参加申請内容を記入　（技術・建設業課へ申請した内容）</t>
    <rPh sb="30" eb="32">
      <t>ギジュツ</t>
    </rPh>
    <rPh sb="33" eb="36">
      <t>ケンセツギョウ</t>
    </rPh>
    <rPh sb="36" eb="37">
      <t>カ</t>
    </rPh>
    <rPh sb="38" eb="40">
      <t>シンセイ</t>
    </rPh>
    <rPh sb="42" eb="44">
      <t>ナイヨウ</t>
    </rPh>
    <phoneticPr fontId="1"/>
  </si>
  <si>
    <t>採点</t>
    <rPh sb="0" eb="2">
      <t>サイテン</t>
    </rPh>
    <phoneticPr fontId="1"/>
  </si>
  <si>
    <t>小　計</t>
    <phoneticPr fontId="1"/>
  </si>
  <si>
    <t>小　計</t>
    <phoneticPr fontId="1"/>
  </si>
  <si>
    <t>小　計</t>
    <rPh sb="0" eb="1">
      <t>ショウ</t>
    </rPh>
    <rPh sb="2" eb="3">
      <t>ケイ</t>
    </rPh>
    <phoneticPr fontId="1"/>
  </si>
  <si>
    <t>住所：</t>
    <rPh sb="0" eb="2">
      <t>ジュウショ</t>
    </rPh>
    <phoneticPr fontId="1"/>
  </si>
  <si>
    <t>担当　：</t>
    <rPh sb="0" eb="2">
      <t>タントウ</t>
    </rPh>
    <phoneticPr fontId="1"/>
  </si>
  <si>
    <t>社名称：</t>
    <rPh sb="0" eb="1">
      <t>シャ</t>
    </rPh>
    <rPh sb="1" eb="3">
      <t>メイショウ</t>
    </rPh>
    <phoneticPr fontId="1"/>
  </si>
  <si>
    <t>ＴＥＬ　：</t>
    <phoneticPr fontId="1"/>
  </si>
  <si>
    <t>ＦＡＸ　：</t>
    <phoneticPr fontId="1"/>
  </si>
  <si>
    <t>有</t>
    <rPh sb="0" eb="1">
      <t>ア</t>
    </rPh>
    <phoneticPr fontId="1"/>
  </si>
  <si>
    <t>無</t>
    <rPh sb="0" eb="1">
      <t>ナ</t>
    </rPh>
    <phoneticPr fontId="1"/>
  </si>
  <si>
    <t>総合評価点　　　　　</t>
    <rPh sb="0" eb="2">
      <t>ソウゴウ</t>
    </rPh>
    <rPh sb="2" eb="5">
      <t>ヒョウカテン</t>
    </rPh>
    <phoneticPr fontId="1"/>
  </si>
  <si>
    <t>ISO90001</t>
    <phoneticPr fontId="1"/>
  </si>
  <si>
    <t>ISO140001</t>
    <phoneticPr fontId="1"/>
  </si>
  <si>
    <t>回</t>
    <rPh sb="0" eb="1">
      <t>カイ</t>
    </rPh>
    <phoneticPr fontId="1"/>
  </si>
  <si>
    <r>
      <t>（※２）　採点した内容を確認できる資格者証又は名簿等の写しを</t>
    </r>
    <r>
      <rPr>
        <u val="double"/>
        <sz val="10"/>
        <color theme="1"/>
        <rFont val="ＭＳ Ｐゴシック"/>
        <family val="3"/>
        <charset val="128"/>
        <scheme val="minor"/>
      </rPr>
      <t>施設建築課へ提出</t>
    </r>
    <rPh sb="5" eb="7">
      <t>サイテン</t>
    </rPh>
    <rPh sb="9" eb="11">
      <t>ナイヨウ</t>
    </rPh>
    <rPh sb="12" eb="14">
      <t>カクニン</t>
    </rPh>
    <rPh sb="17" eb="19">
      <t>シカク</t>
    </rPh>
    <rPh sb="19" eb="20">
      <t>モノ</t>
    </rPh>
    <rPh sb="20" eb="21">
      <t>ショウ</t>
    </rPh>
    <rPh sb="21" eb="22">
      <t>マタ</t>
    </rPh>
    <rPh sb="23" eb="25">
      <t>メイボ</t>
    </rPh>
    <rPh sb="25" eb="26">
      <t>トウ</t>
    </rPh>
    <rPh sb="27" eb="28">
      <t>ウツ</t>
    </rPh>
    <rPh sb="30" eb="32">
      <t>シセツ</t>
    </rPh>
    <rPh sb="32" eb="35">
      <t>ケンチクカ</t>
    </rPh>
    <rPh sb="36" eb="38">
      <t>テイシュツ</t>
    </rPh>
    <phoneticPr fontId="1"/>
  </si>
  <si>
    <t>沖縄県設計競技金賞(最優秀)</t>
    <rPh sb="0" eb="3">
      <t>オキナワケン</t>
    </rPh>
    <rPh sb="3" eb="5">
      <t>セッケイ</t>
    </rPh>
    <rPh sb="5" eb="7">
      <t>キョウギ</t>
    </rPh>
    <rPh sb="7" eb="9">
      <t>キンショウ</t>
    </rPh>
    <rPh sb="10" eb="13">
      <t>サイユウシュウ</t>
    </rPh>
    <phoneticPr fontId="1"/>
  </si>
  <si>
    <t>沖縄県設計競技銀賞(優秀)</t>
    <rPh sb="0" eb="3">
      <t>オキナワケン</t>
    </rPh>
    <rPh sb="3" eb="5">
      <t>セッケイ</t>
    </rPh>
    <rPh sb="5" eb="7">
      <t>キョウギ</t>
    </rPh>
    <rPh sb="7" eb="9">
      <t>ギンショウ</t>
    </rPh>
    <rPh sb="10" eb="12">
      <t>ユウシュウ</t>
    </rPh>
    <phoneticPr fontId="1"/>
  </si>
  <si>
    <t>沖縄県設計競技銅賞(佳作)</t>
    <rPh sb="0" eb="3">
      <t>オキナワケン</t>
    </rPh>
    <rPh sb="3" eb="5">
      <t>セッケイ</t>
    </rPh>
    <rPh sb="5" eb="7">
      <t>キョウギ</t>
    </rPh>
    <rPh sb="7" eb="9">
      <t>ドウショウ</t>
    </rPh>
    <rPh sb="10" eb="12">
      <t>カサク</t>
    </rPh>
    <phoneticPr fontId="1"/>
  </si>
  <si>
    <t>入札参加希望業種(複数選択可）：</t>
    <rPh sb="0" eb="2">
      <t>ニュウサツ</t>
    </rPh>
    <rPh sb="2" eb="4">
      <t>サンカ</t>
    </rPh>
    <rPh sb="4" eb="6">
      <t>キボウ</t>
    </rPh>
    <rPh sb="6" eb="7">
      <t>ギョウ</t>
    </rPh>
    <rPh sb="7" eb="8">
      <t>タネ</t>
    </rPh>
    <rPh sb="9" eb="11">
      <t>フクスウ</t>
    </rPh>
    <rPh sb="11" eb="13">
      <t>センタク</t>
    </rPh>
    <rPh sb="13" eb="14">
      <t>カ</t>
    </rPh>
    <phoneticPr fontId="1"/>
  </si>
  <si>
    <t>建築士事務所協会</t>
    <rPh sb="0" eb="2">
      <t>ケンチク</t>
    </rPh>
    <rPh sb="2" eb="3">
      <t>シ</t>
    </rPh>
    <rPh sb="3" eb="6">
      <t>ジムショ</t>
    </rPh>
    <rPh sb="6" eb="8">
      <t>キョウカイ</t>
    </rPh>
    <phoneticPr fontId="1"/>
  </si>
  <si>
    <t>沖縄県建築士事務所協会会員</t>
    <rPh sb="0" eb="3">
      <t>オキナワケン</t>
    </rPh>
    <rPh sb="3" eb="5">
      <t>ケンチク</t>
    </rPh>
    <rPh sb="5" eb="6">
      <t>シ</t>
    </rPh>
    <rPh sb="6" eb="9">
      <t>ジムショ</t>
    </rPh>
    <rPh sb="9" eb="11">
      <t>キョウカイ</t>
    </rPh>
    <rPh sb="11" eb="13">
      <t>カイイン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</si>
</sst>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9"/>
      <color rgb="FF000000"/>
      <name val="Meiryo UI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u val="double"/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8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38" fontId="9" fillId="0" borderId="0" applyFont="0" applyFill="0" applyBorder="0" applyAlignment="0" applyProtection="0">
      <alignment vertical="center"/>
    </xf>
  </cellStyleXfs>
  <cellXfs count="146">
    <xf numFmtId="0" fontId="0" fillId="0" borderId="0" xfId="0">
      <alignment vertical="center"/>
    </xf>
    <xf numFmtId="0" fontId="0" fillId="0" borderId="0" xfId="0" applyAlignment="1">
      <alignment vertical="center" shrinkToFit="1"/>
    </xf>
    <xf numFmtId="0" fontId="0" fillId="0" borderId="5" xfId="0" applyBorder="1">
      <alignment vertical="center"/>
    </xf>
    <xf numFmtId="0" fontId="0" fillId="0" borderId="14" xfId="0" applyBorder="1" applyAlignment="1">
      <alignment vertical="center" shrinkToFit="1"/>
    </xf>
    <xf numFmtId="0" fontId="0" fillId="0" borderId="15" xfId="0" applyBorder="1" applyAlignment="1">
      <alignment vertical="center" shrinkToFit="1"/>
    </xf>
    <xf numFmtId="0" fontId="0" fillId="0" borderId="16" xfId="0" applyBorder="1" applyAlignment="1">
      <alignment vertical="center" shrinkToFit="1"/>
    </xf>
    <xf numFmtId="0" fontId="0" fillId="0" borderId="17" xfId="0" applyBorder="1" applyAlignment="1">
      <alignment vertical="center" shrinkToFit="1"/>
    </xf>
    <xf numFmtId="0" fontId="0" fillId="0" borderId="18" xfId="0" applyBorder="1" applyAlignment="1">
      <alignment vertical="center" shrinkToFit="1"/>
    </xf>
    <xf numFmtId="0" fontId="0" fillId="0" borderId="19" xfId="0" applyBorder="1" applyAlignment="1">
      <alignment vertical="center" shrinkToFit="1"/>
    </xf>
    <xf numFmtId="0" fontId="0" fillId="0" borderId="27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44" xfId="0" applyBorder="1" applyAlignment="1">
      <alignment vertical="center"/>
    </xf>
    <xf numFmtId="0" fontId="0" fillId="0" borderId="45" xfId="0" applyBorder="1" applyAlignment="1">
      <alignment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33" xfId="0" applyBorder="1" applyAlignment="1">
      <alignment horizontal="center" vertical="center"/>
    </xf>
    <xf numFmtId="0" fontId="3" fillId="0" borderId="3" xfId="0" applyFont="1" applyBorder="1" applyAlignment="1">
      <alignment vertical="center" shrinkToFit="1"/>
    </xf>
    <xf numFmtId="0" fontId="3" fillId="0" borderId="4" xfId="0" applyFont="1" applyBorder="1" applyAlignment="1">
      <alignment vertical="center" shrinkToFit="1"/>
    </xf>
    <xf numFmtId="0" fontId="3" fillId="0" borderId="17" xfId="0" applyFont="1" applyBorder="1" applyAlignment="1">
      <alignment vertical="center" shrinkToFit="1"/>
    </xf>
    <xf numFmtId="0" fontId="3" fillId="0" borderId="15" xfId="0" applyFont="1" applyBorder="1" applyAlignment="1">
      <alignment vertical="center" shrinkToFit="1"/>
    </xf>
    <xf numFmtId="0" fontId="0" fillId="0" borderId="0" xfId="0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42" xfId="0" applyBorder="1" applyAlignment="1">
      <alignment vertical="center"/>
    </xf>
    <xf numFmtId="0" fontId="0" fillId="0" borderId="10" xfId="0" applyBorder="1" applyAlignment="1">
      <alignment vertical="center" shrinkToFit="1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11" xfId="0" applyFont="1" applyBorder="1" applyAlignment="1">
      <alignment vertical="center" shrinkToFit="1"/>
    </xf>
    <xf numFmtId="0" fontId="0" fillId="0" borderId="0" xfId="0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42" xfId="0" applyBorder="1">
      <alignment vertical="center"/>
    </xf>
    <xf numFmtId="0" fontId="0" fillId="0" borderId="43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64" xfId="0" applyBorder="1" applyAlignment="1">
      <alignment vertical="center"/>
    </xf>
    <xf numFmtId="0" fontId="0" fillId="0" borderId="65" xfId="0" applyBorder="1" applyAlignment="1">
      <alignment horizontal="left" vertical="center"/>
    </xf>
    <xf numFmtId="0" fontId="0" fillId="0" borderId="12" xfId="0" applyBorder="1">
      <alignment vertical="center"/>
    </xf>
    <xf numFmtId="0" fontId="0" fillId="0" borderId="66" xfId="0" applyBorder="1" applyAlignment="1">
      <alignment horizontal="left" vertical="center"/>
    </xf>
    <xf numFmtId="0" fontId="0" fillId="0" borderId="67" xfId="0" applyBorder="1" applyAlignment="1">
      <alignment horizontal="left" vertical="center"/>
    </xf>
    <xf numFmtId="0" fontId="0" fillId="0" borderId="68" xfId="0" applyBorder="1">
      <alignment vertical="center"/>
    </xf>
    <xf numFmtId="0" fontId="0" fillId="0" borderId="69" xfId="0" applyBorder="1" applyAlignment="1">
      <alignment vertical="center"/>
    </xf>
    <xf numFmtId="0" fontId="0" fillId="0" borderId="71" xfId="0" applyBorder="1" applyAlignme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0" fillId="0" borderId="59" xfId="0" applyBorder="1" applyAlignment="1">
      <alignment horizontal="center" vertical="center"/>
    </xf>
    <xf numFmtId="0" fontId="0" fillId="0" borderId="72" xfId="0" applyBorder="1" applyAlignment="1">
      <alignment vertical="center"/>
    </xf>
    <xf numFmtId="0" fontId="0" fillId="0" borderId="61" xfId="0" applyBorder="1" applyAlignment="1">
      <alignment vertical="center"/>
    </xf>
    <xf numFmtId="0" fontId="0" fillId="0" borderId="10" xfId="0" applyBorder="1">
      <alignment vertical="center"/>
    </xf>
    <xf numFmtId="0" fontId="3" fillId="0" borderId="38" xfId="0" applyFont="1" applyBorder="1" applyAlignment="1">
      <alignment vertical="center" shrinkToFit="1"/>
    </xf>
    <xf numFmtId="0" fontId="7" fillId="0" borderId="0" xfId="0" applyFont="1" applyAlignment="1">
      <alignment horizontal="right" shrinkToFit="1"/>
    </xf>
    <xf numFmtId="0" fontId="0" fillId="0" borderId="30" xfId="0" applyBorder="1" applyAlignment="1">
      <alignment horizontal="center" vertical="center" shrinkToFit="1"/>
    </xf>
    <xf numFmtId="0" fontId="0" fillId="0" borderId="70" xfId="0" applyBorder="1" applyAlignment="1">
      <alignment vertical="center" shrinkToFit="1"/>
    </xf>
    <xf numFmtId="0" fontId="0" fillId="0" borderId="8" xfId="0" applyBorder="1" applyAlignment="1">
      <alignment horizontal="right" vertical="center" shrinkToFit="1"/>
    </xf>
    <xf numFmtId="0" fontId="0" fillId="0" borderId="8" xfId="0" applyBorder="1" applyAlignment="1">
      <alignment vertical="center" shrinkToFit="1"/>
    </xf>
    <xf numFmtId="0" fontId="0" fillId="0" borderId="9" xfId="0" applyBorder="1" applyAlignment="1">
      <alignment vertical="center" shrinkToFit="1"/>
    </xf>
    <xf numFmtId="0" fontId="0" fillId="0" borderId="34" xfId="0" applyBorder="1" applyAlignment="1">
      <alignment horizontal="center" vertical="center" shrinkToFit="1"/>
    </xf>
    <xf numFmtId="0" fontId="0" fillId="0" borderId="73" xfId="0" applyBorder="1" applyAlignment="1">
      <alignment horizontal="right" vertical="center" shrinkToFit="1"/>
    </xf>
    <xf numFmtId="0" fontId="0" fillId="0" borderId="13" xfId="0" applyBorder="1" applyAlignment="1">
      <alignment vertical="center" shrinkToFit="1"/>
    </xf>
    <xf numFmtId="0" fontId="0" fillId="0" borderId="20" xfId="0" applyBorder="1" applyAlignment="1">
      <alignment vertical="center" shrinkToFit="1"/>
    </xf>
    <xf numFmtId="0" fontId="4" fillId="0" borderId="20" xfId="0" applyFont="1" applyBorder="1" applyAlignment="1">
      <alignment vertical="center" shrinkToFit="1"/>
    </xf>
    <xf numFmtId="0" fontId="0" fillId="0" borderId="7" xfId="0" applyBorder="1" applyAlignment="1">
      <alignment vertical="center" shrinkToFit="1"/>
    </xf>
    <xf numFmtId="0" fontId="0" fillId="0" borderId="34" xfId="0" applyBorder="1" applyAlignment="1">
      <alignment horizontal="right" vertical="center" shrinkToFit="1"/>
    </xf>
    <xf numFmtId="0" fontId="0" fillId="0" borderId="21" xfId="0" applyBorder="1" applyAlignment="1">
      <alignment vertical="center" shrinkToFit="1"/>
    </xf>
    <xf numFmtId="0" fontId="4" fillId="0" borderId="8" xfId="0" applyFont="1" applyBorder="1" applyAlignment="1">
      <alignment vertical="center" shrinkToFit="1"/>
    </xf>
    <xf numFmtId="0" fontId="4" fillId="0" borderId="21" xfId="0" applyFont="1" applyBorder="1" applyAlignment="1">
      <alignment vertical="center" shrinkToFit="1"/>
    </xf>
    <xf numFmtId="0" fontId="0" fillId="0" borderId="54" xfId="0" applyBorder="1" applyAlignment="1">
      <alignment horizontal="center" vertical="center" shrinkToFit="1"/>
    </xf>
    <xf numFmtId="0" fontId="0" fillId="0" borderId="54" xfId="0" applyBorder="1" applyAlignment="1">
      <alignment horizontal="right" vertical="center" shrinkToFit="1"/>
    </xf>
    <xf numFmtId="0" fontId="0" fillId="0" borderId="83" xfId="0" applyBorder="1" applyAlignment="1">
      <alignment horizontal="center" vertical="center" shrinkToFit="1"/>
    </xf>
    <xf numFmtId="0" fontId="6" fillId="0" borderId="74" xfId="0" applyFont="1" applyBorder="1" applyAlignment="1">
      <alignment horizontal="right" vertical="center" shrinkToFit="1"/>
    </xf>
    <xf numFmtId="0" fontId="7" fillId="0" borderId="23" xfId="0" applyFont="1" applyBorder="1" applyAlignment="1">
      <alignment horizontal="right" vertical="center" shrinkToFit="1"/>
    </xf>
    <xf numFmtId="0" fontId="6" fillId="0" borderId="81" xfId="0" applyFont="1" applyBorder="1" applyAlignment="1">
      <alignment horizontal="right" vertical="center" shrinkToFit="1"/>
    </xf>
    <xf numFmtId="0" fontId="0" fillId="0" borderId="8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70" xfId="0" applyBorder="1" applyAlignment="1">
      <alignment horizontal="right" vertical="center" shrinkToFit="1"/>
    </xf>
    <xf numFmtId="0" fontId="0" fillId="0" borderId="9" xfId="0" applyBorder="1" applyAlignment="1">
      <alignment horizontal="right" vertical="center" shrinkToFit="1"/>
    </xf>
    <xf numFmtId="0" fontId="0" fillId="0" borderId="72" xfId="0" applyBorder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0" fillId="0" borderId="59" xfId="0" applyBorder="1" applyProtection="1">
      <alignment vertical="center"/>
      <protection locked="0"/>
    </xf>
    <xf numFmtId="0" fontId="0" fillId="2" borderId="62" xfId="0" applyFill="1" applyBorder="1" applyProtection="1">
      <alignment vertical="center"/>
      <protection locked="0"/>
    </xf>
    <xf numFmtId="0" fontId="0" fillId="2" borderId="63" xfId="0" applyFill="1" applyBorder="1" applyProtection="1">
      <alignment vertical="center"/>
      <protection locked="0"/>
    </xf>
    <xf numFmtId="0" fontId="0" fillId="2" borderId="5" xfId="0" applyFill="1" applyBorder="1" applyProtection="1">
      <alignment vertical="center"/>
      <protection locked="0"/>
    </xf>
    <xf numFmtId="0" fontId="0" fillId="2" borderId="60" xfId="0" applyFill="1" applyBorder="1" applyProtection="1">
      <alignment vertical="center"/>
      <protection locked="0"/>
    </xf>
    <xf numFmtId="0" fontId="0" fillId="2" borderId="61" xfId="0" applyFill="1" applyBorder="1" applyProtection="1">
      <alignment vertical="center"/>
      <protection locked="0"/>
    </xf>
    <xf numFmtId="0" fontId="0" fillId="2" borderId="60" xfId="0" applyFill="1" applyBorder="1" applyAlignment="1" applyProtection="1">
      <alignment horizontal="center" vertical="center"/>
      <protection locked="0"/>
    </xf>
    <xf numFmtId="0" fontId="7" fillId="2" borderId="40" xfId="0" applyFont="1" applyFill="1" applyBorder="1" applyAlignment="1" applyProtection="1">
      <alignment horizontal="center" vertical="center" shrinkToFit="1"/>
      <protection locked="0"/>
    </xf>
    <xf numFmtId="0" fontId="7" fillId="2" borderId="43" xfId="0" applyFont="1" applyFill="1" applyBorder="1" applyAlignment="1" applyProtection="1">
      <alignment horizontal="center" vertical="center" shrinkToFit="1"/>
      <protection locked="0"/>
    </xf>
    <xf numFmtId="0" fontId="6" fillId="2" borderId="81" xfId="0" applyFont="1" applyFill="1" applyBorder="1" applyProtection="1">
      <alignment vertical="center"/>
      <protection locked="0"/>
    </xf>
    <xf numFmtId="0" fontId="6" fillId="2" borderId="54" xfId="0" applyFont="1" applyFill="1" applyBorder="1" applyAlignment="1" applyProtection="1">
      <alignment vertical="center" shrinkToFit="1"/>
      <protection locked="0"/>
    </xf>
    <xf numFmtId="0" fontId="2" fillId="0" borderId="0" xfId="0" applyFont="1" applyAlignment="1">
      <alignment horizontal="center" vertical="center"/>
    </xf>
    <xf numFmtId="0" fontId="6" fillId="0" borderId="48" xfId="0" applyFont="1" applyBorder="1" applyAlignment="1">
      <alignment vertical="center" wrapText="1" shrinkToFit="1"/>
    </xf>
    <xf numFmtId="0" fontId="7" fillId="0" borderId="49" xfId="0" applyFont="1" applyBorder="1" applyAlignment="1">
      <alignment vertical="center" shrinkToFit="1"/>
    </xf>
    <xf numFmtId="0" fontId="6" fillId="0" borderId="51" xfId="0" applyFont="1" applyBorder="1" applyAlignment="1">
      <alignment vertical="center" wrapText="1" shrinkToFit="1"/>
    </xf>
    <xf numFmtId="0" fontId="7" fillId="0" borderId="50" xfId="0" applyFont="1" applyBorder="1" applyAlignment="1">
      <alignment vertical="center" shrinkToFit="1"/>
    </xf>
    <xf numFmtId="0" fontId="6" fillId="0" borderId="48" xfId="0" applyFont="1" applyBorder="1" applyAlignment="1">
      <alignment vertical="center" wrapText="1"/>
    </xf>
    <xf numFmtId="0" fontId="7" fillId="0" borderId="49" xfId="0" applyFont="1" applyBorder="1" applyAlignment="1">
      <alignment vertical="center" wrapText="1"/>
    </xf>
    <xf numFmtId="0" fontId="7" fillId="0" borderId="52" xfId="0" applyFont="1" applyBorder="1" applyAlignment="1">
      <alignment vertical="center" wrapText="1"/>
    </xf>
    <xf numFmtId="0" fontId="6" fillId="0" borderId="53" xfId="0" applyFont="1" applyBorder="1" applyAlignment="1">
      <alignment vertical="center" wrapText="1"/>
    </xf>
    <xf numFmtId="0" fontId="7" fillId="0" borderId="50" xfId="0" applyFont="1" applyBorder="1" applyAlignment="1">
      <alignment vertical="center" wrapText="1"/>
    </xf>
    <xf numFmtId="0" fontId="7" fillId="0" borderId="49" xfId="0" applyFont="1" applyBorder="1" applyAlignment="1">
      <alignment vertical="center"/>
    </xf>
    <xf numFmtId="0" fontId="7" fillId="0" borderId="50" xfId="0" applyFont="1" applyBorder="1" applyAlignment="1">
      <alignment vertical="center"/>
    </xf>
    <xf numFmtId="0" fontId="3" fillId="0" borderId="5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0" fillId="2" borderId="6" xfId="0" applyFill="1" applyBorder="1" applyAlignment="1" applyProtection="1">
      <alignment vertical="center"/>
      <protection locked="0"/>
    </xf>
    <xf numFmtId="0" fontId="0" fillId="2" borderId="61" xfId="0" applyFill="1" applyBorder="1" applyAlignment="1" applyProtection="1">
      <alignment vertical="center"/>
      <protection locked="0"/>
    </xf>
    <xf numFmtId="0" fontId="0" fillId="2" borderId="5" xfId="0" applyFill="1" applyBorder="1" applyAlignment="1" applyProtection="1">
      <alignment vertical="center"/>
      <protection locked="0"/>
    </xf>
    <xf numFmtId="0" fontId="0" fillId="2" borderId="60" xfId="0" applyFill="1" applyBorder="1" applyAlignment="1" applyProtection="1">
      <alignment vertical="center"/>
      <protection locked="0"/>
    </xf>
    <xf numFmtId="0" fontId="0" fillId="0" borderId="36" xfId="0" applyBorder="1" applyAlignment="1">
      <alignment horizontal="center" vertical="center" textRotation="255"/>
    </xf>
    <xf numFmtId="0" fontId="0" fillId="0" borderId="1" xfId="0" applyBorder="1" applyAlignment="1">
      <alignment horizontal="center" vertical="center" textRotation="255"/>
    </xf>
    <xf numFmtId="0" fontId="0" fillId="0" borderId="32" xfId="0" applyBorder="1" applyAlignment="1">
      <alignment horizontal="center" vertical="center" textRotation="255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80" xfId="0" applyBorder="1" applyAlignment="1">
      <alignment horizontal="center" vertical="center" shrinkToFit="1"/>
    </xf>
    <xf numFmtId="0" fontId="0" fillId="0" borderId="79" xfId="0" applyBorder="1" applyAlignment="1">
      <alignment horizontal="center" vertical="center" shrinkToFit="1"/>
    </xf>
    <xf numFmtId="0" fontId="3" fillId="2" borderId="39" xfId="0" applyFont="1" applyFill="1" applyBorder="1" applyAlignment="1" applyProtection="1">
      <alignment vertical="center" shrinkToFit="1"/>
      <protection locked="0"/>
    </xf>
    <xf numFmtId="0" fontId="3" fillId="2" borderId="78" xfId="0" applyFont="1" applyFill="1" applyBorder="1" applyAlignment="1" applyProtection="1">
      <alignment vertical="center" shrinkToFit="1"/>
      <protection locked="0"/>
    </xf>
    <xf numFmtId="0" fontId="6" fillId="2" borderId="55" xfId="0" applyFont="1" applyFill="1" applyBorder="1" applyAlignment="1" applyProtection="1">
      <alignment vertical="top" wrapText="1" shrinkToFit="1"/>
      <protection locked="0"/>
    </xf>
    <xf numFmtId="0" fontId="6" fillId="2" borderId="55" xfId="0" applyFont="1" applyFill="1" applyBorder="1" applyAlignment="1" applyProtection="1">
      <alignment vertical="top" shrinkToFit="1"/>
      <protection locked="0"/>
    </xf>
    <xf numFmtId="0" fontId="6" fillId="2" borderId="75" xfId="0" applyFont="1" applyFill="1" applyBorder="1" applyAlignment="1" applyProtection="1">
      <alignment vertical="top" shrinkToFit="1"/>
      <protection locked="0"/>
    </xf>
    <xf numFmtId="0" fontId="6" fillId="2" borderId="76" xfId="0" applyFont="1" applyFill="1" applyBorder="1" applyAlignment="1" applyProtection="1">
      <alignment vertical="top" shrinkToFit="1"/>
      <protection locked="0"/>
    </xf>
    <xf numFmtId="0" fontId="6" fillId="2" borderId="77" xfId="0" applyFont="1" applyFill="1" applyBorder="1" applyAlignment="1" applyProtection="1">
      <alignment vertical="top" shrinkToFit="1"/>
      <protection locked="0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28" xfId="0" applyFill="1" applyBorder="1" applyAlignment="1">
      <alignment horizontal="center" vertical="center"/>
    </xf>
    <xf numFmtId="0" fontId="0" fillId="0" borderId="29" xfId="0" applyFill="1" applyBorder="1" applyAlignment="1">
      <alignment horizontal="center" vertical="center"/>
    </xf>
    <xf numFmtId="0" fontId="3" fillId="0" borderId="41" xfId="0" applyFont="1" applyBorder="1" applyAlignment="1">
      <alignment vertical="center" shrinkToFit="1"/>
    </xf>
    <xf numFmtId="0" fontId="3" fillId="0" borderId="42" xfId="0" applyFont="1" applyBorder="1" applyAlignment="1">
      <alignment vertical="center" shrinkToFit="1"/>
    </xf>
    <xf numFmtId="0" fontId="0" fillId="0" borderId="46" xfId="0" applyBorder="1" applyAlignment="1">
      <alignment horizontal="center" vertical="center" textRotation="255"/>
    </xf>
    <xf numFmtId="0" fontId="0" fillId="0" borderId="24" xfId="0" applyBorder="1" applyAlignment="1">
      <alignment horizontal="center" vertical="center" textRotation="255"/>
    </xf>
    <xf numFmtId="0" fontId="0" fillId="0" borderId="25" xfId="0" applyBorder="1" applyAlignment="1">
      <alignment horizontal="center" vertical="center" textRotation="255"/>
    </xf>
    <xf numFmtId="0" fontId="0" fillId="0" borderId="47" xfId="0" applyBorder="1" applyAlignment="1">
      <alignment horizontal="center" vertical="center" textRotation="255"/>
    </xf>
    <xf numFmtId="0" fontId="2" fillId="0" borderId="22" xfId="0" applyFont="1" applyBorder="1" applyAlignment="1">
      <alignment horizontal="right" vertical="center"/>
    </xf>
    <xf numFmtId="0" fontId="2" fillId="0" borderId="26" xfId="0" applyFont="1" applyBorder="1" applyAlignment="1">
      <alignment horizontal="right" vertical="center"/>
    </xf>
    <xf numFmtId="0" fontId="2" fillId="0" borderId="56" xfId="0" applyFont="1" applyBorder="1" applyAlignment="1">
      <alignment horizontal="right" vertical="center"/>
    </xf>
    <xf numFmtId="0" fontId="2" fillId="0" borderId="57" xfId="0" applyFont="1" applyBorder="1" applyAlignment="1">
      <alignment horizontal="center" vertical="center"/>
    </xf>
    <xf numFmtId="0" fontId="2" fillId="0" borderId="58" xfId="0" applyFont="1" applyBorder="1" applyAlignment="1">
      <alignment horizontal="center" vertical="center"/>
    </xf>
    <xf numFmtId="0" fontId="0" fillId="2" borderId="12" xfId="0" applyFill="1" applyBorder="1" applyAlignment="1" applyProtection="1">
      <alignment vertical="center"/>
      <protection locked="0"/>
    </xf>
    <xf numFmtId="0" fontId="0" fillId="2" borderId="82" xfId="0" applyFill="1" applyBorder="1" applyAlignment="1" applyProtection="1">
      <alignment vertical="center"/>
      <protection locked="0"/>
    </xf>
    <xf numFmtId="38" fontId="0" fillId="2" borderId="65" xfId="1" applyFont="1" applyFill="1" applyBorder="1" applyAlignment="1" applyProtection="1">
      <alignment vertical="center"/>
      <protection locked="0"/>
    </xf>
    <xf numFmtId="38" fontId="0" fillId="2" borderId="84" xfId="1" applyFont="1" applyFill="1" applyBorder="1" applyAlignment="1" applyProtection="1">
      <alignment vertical="center"/>
      <protection locked="0"/>
    </xf>
    <xf numFmtId="0" fontId="0" fillId="2" borderId="86" xfId="0" applyFill="1" applyBorder="1" applyAlignment="1" applyProtection="1">
      <alignment vertical="center"/>
      <protection locked="0"/>
    </xf>
    <xf numFmtId="0" fontId="0" fillId="2" borderId="87" xfId="0" applyFill="1" applyBorder="1" applyAlignment="1" applyProtection="1">
      <alignment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99FF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fmlaLink="$K$11" lockText="1" noThreeD="1"/>
</file>

<file path=xl/ctrlProps/ctrlProp10.xml><?xml version="1.0" encoding="utf-8"?>
<formControlPr xmlns="http://schemas.microsoft.com/office/spreadsheetml/2009/9/main" objectType="CheckBox" fmlaLink="$K$44" lockText="1" noThreeD="1"/>
</file>

<file path=xl/ctrlProps/ctrlProp11.xml><?xml version="1.0" encoding="utf-8"?>
<formControlPr xmlns="http://schemas.microsoft.com/office/spreadsheetml/2009/9/main" objectType="CheckBox" fmlaLink="$L$44" lockText="1" noThreeD="1"/>
</file>

<file path=xl/ctrlProps/ctrlProp12.xml><?xml version="1.0" encoding="utf-8"?>
<formControlPr xmlns="http://schemas.microsoft.com/office/spreadsheetml/2009/9/main" objectType="CheckBox" fmlaLink="$K$45" lockText="1" noThreeD="1"/>
</file>

<file path=xl/ctrlProps/ctrlProp13.xml><?xml version="1.0" encoding="utf-8"?>
<formControlPr xmlns="http://schemas.microsoft.com/office/spreadsheetml/2009/9/main" objectType="CheckBox" fmlaLink="$L$45" lockText="1" noThreeD="1"/>
</file>

<file path=xl/ctrlProps/ctrlProp14.xml><?xml version="1.0" encoding="utf-8"?>
<formControlPr xmlns="http://schemas.microsoft.com/office/spreadsheetml/2009/9/main" objectType="CheckBox" fmlaLink="$K$46" lockText="1" noThreeD="1"/>
</file>

<file path=xl/ctrlProps/ctrlProp15.xml><?xml version="1.0" encoding="utf-8"?>
<formControlPr xmlns="http://schemas.microsoft.com/office/spreadsheetml/2009/9/main" objectType="CheckBox" fmlaLink="$L$46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fmlaLink="$K$10" lockText="1" noThreeD="1"/>
</file>

<file path=xl/ctrlProps/ctrlProp18.xml><?xml version="1.0" encoding="utf-8"?>
<formControlPr xmlns="http://schemas.microsoft.com/office/spreadsheetml/2009/9/main" objectType="CheckBox" fmlaLink="$L$10" lockText="1" noThreeD="1"/>
</file>

<file path=xl/ctrlProps/ctrlProp19.xml><?xml version="1.0" encoding="utf-8"?>
<formControlPr xmlns="http://schemas.microsoft.com/office/spreadsheetml/2009/9/main" objectType="CheckBox" fmlaLink="$L$11" lockText="1" noThreeD="1"/>
</file>

<file path=xl/ctrlProps/ctrlProp2.xml><?xml version="1.0" encoding="utf-8"?>
<formControlPr xmlns="http://schemas.microsoft.com/office/spreadsheetml/2009/9/main" objectType="CheckBox" fmlaLink="$K$47" lockText="1" noThreeD="1"/>
</file>

<file path=xl/ctrlProps/ctrlProp20.xml><?xml version="1.0" encoding="utf-8"?>
<formControlPr xmlns="http://schemas.microsoft.com/office/spreadsheetml/2009/9/main" objectType="CheckBox" fmlaLink="$K$7" lockText="1" noThreeD="1"/>
</file>

<file path=xl/ctrlProps/ctrlProp21.xml><?xml version="1.0" encoding="utf-8"?>
<formControlPr xmlns="http://schemas.microsoft.com/office/spreadsheetml/2009/9/main" objectType="CheckBox" fmlaLink="$L$7" lockText="1" noThreeD="1"/>
</file>

<file path=xl/ctrlProps/ctrlProp22.xml><?xml version="1.0" encoding="utf-8"?>
<formControlPr xmlns="http://schemas.microsoft.com/office/spreadsheetml/2009/9/main" objectType="CheckBox" fmlaLink="$K$53" lockText="1" noThreeD="1"/>
</file>

<file path=xl/ctrlProps/ctrlProp23.xml><?xml version="1.0" encoding="utf-8"?>
<formControlPr xmlns="http://schemas.microsoft.com/office/spreadsheetml/2009/9/main" objectType="CheckBox" fmlaLink="$L$53" lockText="1" noThreeD="1"/>
</file>

<file path=xl/ctrlProps/ctrlProp24.xml><?xml version="1.0" encoding="utf-8"?>
<formControlPr xmlns="http://schemas.microsoft.com/office/spreadsheetml/2009/9/main" objectType="CheckBox" fmlaLink="$K$48" lockText="1" noThreeD="1"/>
</file>

<file path=xl/ctrlProps/ctrlProp25.xml><?xml version="1.0" encoding="utf-8"?>
<formControlPr xmlns="http://schemas.microsoft.com/office/spreadsheetml/2009/9/main" objectType="CheckBox" fmlaLink="$L$48" lockText="1" noThreeD="1"/>
</file>

<file path=xl/ctrlProps/ctrlProp26.xml><?xml version="1.0" encoding="utf-8"?>
<formControlPr xmlns="http://schemas.microsoft.com/office/spreadsheetml/2009/9/main" objectType="CheckBox" fmlaLink="$K$54" lockText="1" noThreeD="1"/>
</file>

<file path=xl/ctrlProps/ctrlProp27.xml><?xml version="1.0" encoding="utf-8"?>
<formControlPr xmlns="http://schemas.microsoft.com/office/spreadsheetml/2009/9/main" objectType="CheckBox" fmlaLink="$L$54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fmlaLink="$L$47" lockText="1" noThreeD="1"/>
</file>

<file path=xl/ctrlProps/ctrlProp4.xml><?xml version="1.0" encoding="utf-8"?>
<formControlPr xmlns="http://schemas.microsoft.com/office/spreadsheetml/2009/9/main" objectType="CheckBox" fmlaLink="$K$41" lockText="1" noThreeD="1"/>
</file>

<file path=xl/ctrlProps/ctrlProp5.xml><?xml version="1.0" encoding="utf-8"?>
<formControlPr xmlns="http://schemas.microsoft.com/office/spreadsheetml/2009/9/main" objectType="CheckBox" fmlaLink="$L$41" lockText="1" noThreeD="1"/>
</file>

<file path=xl/ctrlProps/ctrlProp6.xml><?xml version="1.0" encoding="utf-8"?>
<formControlPr xmlns="http://schemas.microsoft.com/office/spreadsheetml/2009/9/main" objectType="CheckBox" fmlaLink="$K$42" lockText="1" noThreeD="1"/>
</file>

<file path=xl/ctrlProps/ctrlProp7.xml><?xml version="1.0" encoding="utf-8"?>
<formControlPr xmlns="http://schemas.microsoft.com/office/spreadsheetml/2009/9/main" objectType="CheckBox" fmlaLink="$L$42" lockText="1" noThreeD="1"/>
</file>

<file path=xl/ctrlProps/ctrlProp8.xml><?xml version="1.0" encoding="utf-8"?>
<formControlPr xmlns="http://schemas.microsoft.com/office/spreadsheetml/2009/9/main" objectType="CheckBox" fmlaLink="$K$43" lockText="1" noThreeD="1"/>
</file>

<file path=xl/ctrlProps/ctrlProp9.xml><?xml version="1.0" encoding="utf-8"?>
<formControlPr xmlns="http://schemas.microsoft.com/office/spreadsheetml/2009/9/main" objectType="CheckBox" fmlaLink="$L$43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9</xdr:row>
          <xdr:rowOff>142875</xdr:rowOff>
        </xdr:from>
        <xdr:to>
          <xdr:col>3</xdr:col>
          <xdr:colOff>419100</xdr:colOff>
          <xdr:row>11</xdr:row>
          <xdr:rowOff>19050</xdr:rowOff>
        </xdr:to>
        <xdr:sp macro="" textlink="">
          <xdr:nvSpPr>
            <xdr:cNvPr id="1139" name="Check Box 115" hidden="1">
              <a:extLst>
                <a:ext uri="{63B3BB69-23CF-44E3-9099-C40C66FF867C}">
                  <a14:compatExt spid="_x0000_s11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有</a:t>
              </a: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45</xdr:row>
          <xdr:rowOff>142875</xdr:rowOff>
        </xdr:from>
        <xdr:to>
          <xdr:col>3</xdr:col>
          <xdr:colOff>419100</xdr:colOff>
          <xdr:row>47</xdr:row>
          <xdr:rowOff>19050</xdr:rowOff>
        </xdr:to>
        <xdr:sp macro="" textlink="">
          <xdr:nvSpPr>
            <xdr:cNvPr id="1171" name="Check Box 147" hidden="1">
              <a:extLst>
                <a:ext uri="{63B3BB69-23CF-44E3-9099-C40C66FF867C}">
                  <a14:compatExt spid="_x0000_s11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有</a:t>
              </a: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45</xdr:row>
          <xdr:rowOff>142875</xdr:rowOff>
        </xdr:from>
        <xdr:to>
          <xdr:col>4</xdr:col>
          <xdr:colOff>419100</xdr:colOff>
          <xdr:row>47</xdr:row>
          <xdr:rowOff>19050</xdr:rowOff>
        </xdr:to>
        <xdr:sp macro="" textlink="">
          <xdr:nvSpPr>
            <xdr:cNvPr id="1172" name="Check Box 148" hidden="1">
              <a:extLst>
                <a:ext uri="{63B3BB69-23CF-44E3-9099-C40C66FF867C}">
                  <a14:compatExt spid="_x0000_s11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無</a:t>
              </a: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39</xdr:row>
          <xdr:rowOff>142875</xdr:rowOff>
        </xdr:from>
        <xdr:to>
          <xdr:col>3</xdr:col>
          <xdr:colOff>419100</xdr:colOff>
          <xdr:row>41</xdr:row>
          <xdr:rowOff>19050</xdr:rowOff>
        </xdr:to>
        <xdr:sp macro="" textlink="">
          <xdr:nvSpPr>
            <xdr:cNvPr id="1173" name="Check Box 149" hidden="1">
              <a:extLst>
                <a:ext uri="{63B3BB69-23CF-44E3-9099-C40C66FF867C}">
                  <a14:compatExt spid="_x0000_s11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有</a:t>
              </a: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39</xdr:row>
          <xdr:rowOff>142875</xdr:rowOff>
        </xdr:from>
        <xdr:to>
          <xdr:col>4</xdr:col>
          <xdr:colOff>419100</xdr:colOff>
          <xdr:row>41</xdr:row>
          <xdr:rowOff>19050</xdr:rowOff>
        </xdr:to>
        <xdr:sp macro="" textlink="">
          <xdr:nvSpPr>
            <xdr:cNvPr id="1174" name="Check Box 150" hidden="1">
              <a:extLst>
                <a:ext uri="{63B3BB69-23CF-44E3-9099-C40C66FF867C}">
                  <a14:compatExt spid="_x0000_s11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無</a:t>
              </a: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40</xdr:row>
          <xdr:rowOff>142875</xdr:rowOff>
        </xdr:from>
        <xdr:to>
          <xdr:col>3</xdr:col>
          <xdr:colOff>419100</xdr:colOff>
          <xdr:row>42</xdr:row>
          <xdr:rowOff>19050</xdr:rowOff>
        </xdr:to>
        <xdr:sp macro="" textlink="">
          <xdr:nvSpPr>
            <xdr:cNvPr id="1175" name="Check Box 151" hidden="1">
              <a:extLst>
                <a:ext uri="{63B3BB69-23CF-44E3-9099-C40C66FF867C}">
                  <a14:compatExt spid="_x0000_s11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有</a:t>
              </a: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40</xdr:row>
          <xdr:rowOff>142875</xdr:rowOff>
        </xdr:from>
        <xdr:to>
          <xdr:col>4</xdr:col>
          <xdr:colOff>419100</xdr:colOff>
          <xdr:row>42</xdr:row>
          <xdr:rowOff>19050</xdr:rowOff>
        </xdr:to>
        <xdr:sp macro="" textlink="">
          <xdr:nvSpPr>
            <xdr:cNvPr id="1176" name="Check Box 152" hidden="1">
              <a:extLst>
                <a:ext uri="{63B3BB69-23CF-44E3-9099-C40C66FF867C}">
                  <a14:compatExt spid="_x0000_s11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無</a:t>
              </a: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41</xdr:row>
          <xdr:rowOff>142875</xdr:rowOff>
        </xdr:from>
        <xdr:to>
          <xdr:col>3</xdr:col>
          <xdr:colOff>419100</xdr:colOff>
          <xdr:row>43</xdr:row>
          <xdr:rowOff>19050</xdr:rowOff>
        </xdr:to>
        <xdr:sp macro="" textlink="">
          <xdr:nvSpPr>
            <xdr:cNvPr id="1177" name="Check Box 153" hidden="1">
              <a:extLst>
                <a:ext uri="{63B3BB69-23CF-44E3-9099-C40C66FF867C}">
                  <a14:compatExt spid="_x0000_s11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有</a:t>
              </a: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41</xdr:row>
          <xdr:rowOff>142875</xdr:rowOff>
        </xdr:from>
        <xdr:to>
          <xdr:col>4</xdr:col>
          <xdr:colOff>419100</xdr:colOff>
          <xdr:row>43</xdr:row>
          <xdr:rowOff>19050</xdr:rowOff>
        </xdr:to>
        <xdr:sp macro="" textlink="">
          <xdr:nvSpPr>
            <xdr:cNvPr id="1178" name="Check Box 154" hidden="1">
              <a:extLst>
                <a:ext uri="{63B3BB69-23CF-44E3-9099-C40C66FF867C}">
                  <a14:compatExt spid="_x0000_s11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無</a:t>
              </a: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42</xdr:row>
          <xdr:rowOff>142875</xdr:rowOff>
        </xdr:from>
        <xdr:to>
          <xdr:col>3</xdr:col>
          <xdr:colOff>419100</xdr:colOff>
          <xdr:row>44</xdr:row>
          <xdr:rowOff>19050</xdr:rowOff>
        </xdr:to>
        <xdr:sp macro="" textlink="">
          <xdr:nvSpPr>
            <xdr:cNvPr id="1179" name="Check Box 155" hidden="1">
              <a:extLst>
                <a:ext uri="{63B3BB69-23CF-44E3-9099-C40C66FF867C}">
                  <a14:compatExt spid="_x0000_s11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有</a:t>
              </a: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42</xdr:row>
          <xdr:rowOff>142875</xdr:rowOff>
        </xdr:from>
        <xdr:to>
          <xdr:col>4</xdr:col>
          <xdr:colOff>419100</xdr:colOff>
          <xdr:row>44</xdr:row>
          <xdr:rowOff>19050</xdr:rowOff>
        </xdr:to>
        <xdr:sp macro="" textlink="">
          <xdr:nvSpPr>
            <xdr:cNvPr id="1180" name="Check Box 156" hidden="1">
              <a:extLst>
                <a:ext uri="{63B3BB69-23CF-44E3-9099-C40C66FF867C}">
                  <a14:compatExt spid="_x0000_s11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無</a:t>
              </a: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43</xdr:row>
          <xdr:rowOff>142875</xdr:rowOff>
        </xdr:from>
        <xdr:to>
          <xdr:col>3</xdr:col>
          <xdr:colOff>419100</xdr:colOff>
          <xdr:row>45</xdr:row>
          <xdr:rowOff>19050</xdr:rowOff>
        </xdr:to>
        <xdr:sp macro="" textlink="">
          <xdr:nvSpPr>
            <xdr:cNvPr id="1181" name="Check Box 157" hidden="1">
              <a:extLst>
                <a:ext uri="{63B3BB69-23CF-44E3-9099-C40C66FF867C}">
                  <a14:compatExt spid="_x0000_s11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有</a:t>
              </a: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43</xdr:row>
          <xdr:rowOff>142875</xdr:rowOff>
        </xdr:from>
        <xdr:to>
          <xdr:col>4</xdr:col>
          <xdr:colOff>419100</xdr:colOff>
          <xdr:row>45</xdr:row>
          <xdr:rowOff>19050</xdr:rowOff>
        </xdr:to>
        <xdr:sp macro="" textlink="">
          <xdr:nvSpPr>
            <xdr:cNvPr id="1182" name="Check Box 158" hidden="1">
              <a:extLst>
                <a:ext uri="{63B3BB69-23CF-44E3-9099-C40C66FF867C}">
                  <a14:compatExt spid="_x0000_s11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無</a:t>
              </a: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44</xdr:row>
          <xdr:rowOff>142875</xdr:rowOff>
        </xdr:from>
        <xdr:to>
          <xdr:col>3</xdr:col>
          <xdr:colOff>419100</xdr:colOff>
          <xdr:row>46</xdr:row>
          <xdr:rowOff>19050</xdr:rowOff>
        </xdr:to>
        <xdr:sp macro="" textlink="">
          <xdr:nvSpPr>
            <xdr:cNvPr id="1183" name="Check Box 159" hidden="1">
              <a:extLst>
                <a:ext uri="{63B3BB69-23CF-44E3-9099-C40C66FF867C}">
                  <a14:compatExt spid="_x0000_s11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有</a:t>
              </a: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44</xdr:row>
          <xdr:rowOff>142875</xdr:rowOff>
        </xdr:from>
        <xdr:to>
          <xdr:col>4</xdr:col>
          <xdr:colOff>419100</xdr:colOff>
          <xdr:row>46</xdr:row>
          <xdr:rowOff>19050</xdr:rowOff>
        </xdr:to>
        <xdr:sp macro="" textlink="">
          <xdr:nvSpPr>
            <xdr:cNvPr id="1184" name="Check Box 160" hidden="1">
              <a:extLst>
                <a:ext uri="{63B3BB69-23CF-44E3-9099-C40C66FF867C}">
                  <a14:compatExt spid="_x0000_s11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無</a:t>
              </a: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46</xdr:row>
          <xdr:rowOff>142875</xdr:rowOff>
        </xdr:from>
        <xdr:to>
          <xdr:col>3</xdr:col>
          <xdr:colOff>419100</xdr:colOff>
          <xdr:row>48</xdr:row>
          <xdr:rowOff>19050</xdr:rowOff>
        </xdr:to>
        <xdr:sp macro="" textlink="">
          <xdr:nvSpPr>
            <xdr:cNvPr id="1185" name="Check Box 161" hidden="1">
              <a:extLst>
                <a:ext uri="{63B3BB69-23CF-44E3-9099-C40C66FF867C}">
                  <a14:compatExt spid="_x0000_s11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有</a:t>
              </a: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8</xdr:row>
          <xdr:rowOff>142875</xdr:rowOff>
        </xdr:from>
        <xdr:to>
          <xdr:col>3</xdr:col>
          <xdr:colOff>419100</xdr:colOff>
          <xdr:row>10</xdr:row>
          <xdr:rowOff>19050</xdr:rowOff>
        </xdr:to>
        <xdr:sp macro="" textlink="">
          <xdr:nvSpPr>
            <xdr:cNvPr id="1198" name="Check Box 174" hidden="1">
              <a:extLst>
                <a:ext uri="{63B3BB69-23CF-44E3-9099-C40C66FF867C}">
                  <a14:compatExt spid="_x0000_s11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有</a:t>
              </a: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8</xdr:row>
          <xdr:rowOff>142875</xdr:rowOff>
        </xdr:from>
        <xdr:to>
          <xdr:col>4</xdr:col>
          <xdr:colOff>419100</xdr:colOff>
          <xdr:row>10</xdr:row>
          <xdr:rowOff>19050</xdr:rowOff>
        </xdr:to>
        <xdr:sp macro="" textlink="">
          <xdr:nvSpPr>
            <xdr:cNvPr id="1199" name="Check Box 175" hidden="1">
              <a:extLst>
                <a:ext uri="{63B3BB69-23CF-44E3-9099-C40C66FF867C}">
                  <a14:compatExt spid="_x0000_s11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無</a:t>
              </a: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9</xdr:row>
          <xdr:rowOff>142875</xdr:rowOff>
        </xdr:from>
        <xdr:to>
          <xdr:col>4</xdr:col>
          <xdr:colOff>419100</xdr:colOff>
          <xdr:row>11</xdr:row>
          <xdr:rowOff>19050</xdr:rowOff>
        </xdr:to>
        <xdr:sp macro="" textlink="">
          <xdr:nvSpPr>
            <xdr:cNvPr id="1201" name="Check Box 177" hidden="1">
              <a:extLst>
                <a:ext uri="{63B3BB69-23CF-44E3-9099-C40C66FF867C}">
                  <a14:compatExt spid="_x0000_s12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無</a:t>
              </a: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6</xdr:row>
          <xdr:rowOff>9525</xdr:rowOff>
        </xdr:from>
        <xdr:to>
          <xdr:col>3</xdr:col>
          <xdr:colOff>419100</xdr:colOff>
          <xdr:row>7</xdr:row>
          <xdr:rowOff>19050</xdr:rowOff>
        </xdr:to>
        <xdr:sp macro="" textlink="">
          <xdr:nvSpPr>
            <xdr:cNvPr id="1202" name="Check Box 178" hidden="1">
              <a:extLst>
                <a:ext uri="{63B3BB69-23CF-44E3-9099-C40C66FF867C}">
                  <a14:compatExt spid="_x0000_s12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有</a:t>
              </a: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6</xdr:row>
          <xdr:rowOff>0</xdr:rowOff>
        </xdr:from>
        <xdr:to>
          <xdr:col>4</xdr:col>
          <xdr:colOff>428625</xdr:colOff>
          <xdr:row>7</xdr:row>
          <xdr:rowOff>19050</xdr:rowOff>
        </xdr:to>
        <xdr:sp macro="" textlink="">
          <xdr:nvSpPr>
            <xdr:cNvPr id="1203" name="Check Box 179" hidden="1">
              <a:extLst>
                <a:ext uri="{63B3BB69-23CF-44E3-9099-C40C66FF867C}">
                  <a14:compatExt spid="_x0000_s120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無</a:t>
              </a: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51</xdr:row>
          <xdr:rowOff>171450</xdr:rowOff>
        </xdr:from>
        <xdr:to>
          <xdr:col>3</xdr:col>
          <xdr:colOff>428625</xdr:colOff>
          <xdr:row>53</xdr:row>
          <xdr:rowOff>9525</xdr:rowOff>
        </xdr:to>
        <xdr:sp macro="" textlink="">
          <xdr:nvSpPr>
            <xdr:cNvPr id="1204" name="Check Box 180" hidden="1">
              <a:extLst>
                <a:ext uri="{63B3BB69-23CF-44E3-9099-C40C66FF867C}">
                  <a14:compatExt spid="_x0000_s120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会員</a:t>
              </a: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51</xdr:row>
          <xdr:rowOff>152400</xdr:rowOff>
        </xdr:from>
        <xdr:to>
          <xdr:col>5</xdr:col>
          <xdr:colOff>200025</xdr:colOff>
          <xdr:row>53</xdr:row>
          <xdr:rowOff>28575</xdr:rowOff>
        </xdr:to>
        <xdr:sp macro="" textlink="">
          <xdr:nvSpPr>
            <xdr:cNvPr id="1205" name="Check Box 181" hidden="1">
              <a:extLst>
                <a:ext uri="{63B3BB69-23CF-44E3-9099-C40C66FF867C}">
                  <a14:compatExt spid="_x0000_s12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非会員</a:t>
              </a: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46</xdr:row>
          <xdr:rowOff>142875</xdr:rowOff>
        </xdr:from>
        <xdr:to>
          <xdr:col>3</xdr:col>
          <xdr:colOff>419100</xdr:colOff>
          <xdr:row>48</xdr:row>
          <xdr:rowOff>19050</xdr:rowOff>
        </xdr:to>
        <xdr:sp macro="" textlink="">
          <xdr:nvSpPr>
            <xdr:cNvPr id="1208" name="Check Box 184" hidden="1">
              <a:extLst>
                <a:ext uri="{63B3BB69-23CF-44E3-9099-C40C66FF867C}">
                  <a14:compatExt spid="_x0000_s120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有</a:t>
              </a: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46</xdr:row>
          <xdr:rowOff>142875</xdr:rowOff>
        </xdr:from>
        <xdr:to>
          <xdr:col>4</xdr:col>
          <xdr:colOff>419100</xdr:colOff>
          <xdr:row>48</xdr:row>
          <xdr:rowOff>19050</xdr:rowOff>
        </xdr:to>
        <xdr:sp macro="" textlink="">
          <xdr:nvSpPr>
            <xdr:cNvPr id="1209" name="Check Box 185" hidden="1">
              <a:extLst>
                <a:ext uri="{63B3BB69-23CF-44E3-9099-C40C66FF867C}">
                  <a14:compatExt spid="_x0000_s12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無</a:t>
              </a: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52</xdr:row>
          <xdr:rowOff>171450</xdr:rowOff>
        </xdr:from>
        <xdr:to>
          <xdr:col>3</xdr:col>
          <xdr:colOff>428625</xdr:colOff>
          <xdr:row>54</xdr:row>
          <xdr:rowOff>9525</xdr:rowOff>
        </xdr:to>
        <xdr:sp macro="" textlink="">
          <xdr:nvSpPr>
            <xdr:cNvPr id="1215" name="Check Box 191" hidden="1">
              <a:extLst>
                <a:ext uri="{63B3BB69-23CF-44E3-9099-C40C66FF867C}">
                  <a14:compatExt spid="_x0000_s121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会員</a:t>
              </a: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52</xdr:row>
          <xdr:rowOff>161925</xdr:rowOff>
        </xdr:from>
        <xdr:to>
          <xdr:col>5</xdr:col>
          <xdr:colOff>200025</xdr:colOff>
          <xdr:row>54</xdr:row>
          <xdr:rowOff>9525</xdr:rowOff>
        </xdr:to>
        <xdr:sp macro="" textlink="">
          <xdr:nvSpPr>
            <xdr:cNvPr id="1216" name="Check Box 192" hidden="1">
              <a:extLst>
                <a:ext uri="{63B3BB69-23CF-44E3-9099-C40C66FF867C}">
                  <a14:compatExt spid="_x0000_s121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非会員</a:t>
              </a: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4</xdr:row>
          <xdr:rowOff>28575</xdr:rowOff>
        </xdr:from>
        <xdr:to>
          <xdr:col>2</xdr:col>
          <xdr:colOff>828675</xdr:colOff>
          <xdr:row>4</xdr:row>
          <xdr:rowOff>266700</xdr:rowOff>
        </xdr:to>
        <xdr:sp macro="" textlink="">
          <xdr:nvSpPr>
            <xdr:cNvPr id="1218" name="Check Box 194" hidden="1">
              <a:extLst>
                <a:ext uri="{63B3BB69-23CF-44E3-9099-C40C66FF867C}">
                  <a14:compatExt spid="_x0000_s121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　建　　築</a:t>
              </a: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1038225</xdr:colOff>
          <xdr:row>4</xdr:row>
          <xdr:rowOff>19050</xdr:rowOff>
        </xdr:from>
        <xdr:to>
          <xdr:col>2</xdr:col>
          <xdr:colOff>1790700</xdr:colOff>
          <xdr:row>4</xdr:row>
          <xdr:rowOff>257175</xdr:rowOff>
        </xdr:to>
        <xdr:sp macro="" textlink="">
          <xdr:nvSpPr>
            <xdr:cNvPr id="1220" name="Check Box 196" hidden="1">
              <a:extLst>
                <a:ext uri="{63B3BB69-23CF-44E3-9099-C40C66FF867C}">
                  <a14:compatExt spid="_x0000_s122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　設　　備</a:t>
              </a:r>
              <a:endParaRPr lang="ja-JP" altLang="en-US"/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68"/>
  <sheetViews>
    <sheetView tabSelected="1" zoomScaleNormal="100" workbookViewId="0">
      <selection activeCell="B4" sqref="B4:C4"/>
    </sheetView>
  </sheetViews>
  <sheetFormatPr defaultRowHeight="13.5" x14ac:dyDescent="0.15"/>
  <cols>
    <col min="1" max="1" width="7.25" customWidth="1"/>
    <col min="2" max="2" width="19.875" customWidth="1"/>
    <col min="3" max="3" width="24.75" style="1" customWidth="1"/>
    <col min="4" max="4" width="6.75" customWidth="1"/>
    <col min="5" max="5" width="6.25" customWidth="1"/>
    <col min="6" max="6" width="3.75" customWidth="1"/>
    <col min="7" max="8" width="7.625" style="1" customWidth="1"/>
    <col min="9" max="9" width="13.625" customWidth="1"/>
    <col min="11" max="12" width="9" hidden="1" customWidth="1"/>
  </cols>
  <sheetData>
    <row r="1" spans="1:12" ht="21" customHeight="1" x14ac:dyDescent="0.15">
      <c r="A1" s="93" t="s">
        <v>0</v>
      </c>
      <c r="B1" s="93"/>
      <c r="C1" s="93"/>
      <c r="D1" s="93"/>
      <c r="E1" s="93"/>
      <c r="F1" s="93"/>
      <c r="G1" s="93"/>
      <c r="H1" s="54"/>
      <c r="I1" s="31"/>
    </row>
    <row r="2" spans="1:12" ht="15" customHeight="1" x14ac:dyDescent="0.15">
      <c r="H2" s="75" t="s">
        <v>80</v>
      </c>
      <c r="I2" s="91"/>
    </row>
    <row r="3" spans="1:12" ht="6.75" customHeight="1" thickBot="1" x14ac:dyDescent="0.2"/>
    <row r="4" spans="1:12" ht="21.75" customHeight="1" x14ac:dyDescent="0.15">
      <c r="A4" s="53" t="s">
        <v>81</v>
      </c>
      <c r="B4" s="118"/>
      <c r="C4" s="119"/>
      <c r="D4" s="116" t="s">
        <v>79</v>
      </c>
      <c r="E4" s="120"/>
      <c r="F4" s="121"/>
      <c r="G4" s="122"/>
      <c r="H4" s="73" t="s">
        <v>82</v>
      </c>
      <c r="I4" s="89"/>
    </row>
    <row r="5" spans="1:12" ht="21.75" customHeight="1" thickBot="1" x14ac:dyDescent="0.2">
      <c r="A5" s="129" t="s">
        <v>94</v>
      </c>
      <c r="B5" s="130"/>
      <c r="C5" s="92"/>
      <c r="D5" s="117"/>
      <c r="E5" s="123"/>
      <c r="F5" s="123"/>
      <c r="G5" s="124"/>
      <c r="H5" s="74" t="s">
        <v>83</v>
      </c>
      <c r="I5" s="90"/>
    </row>
    <row r="6" spans="1:12" ht="21" customHeight="1" thickBot="1" x14ac:dyDescent="0.2">
      <c r="A6" s="9" t="s">
        <v>2</v>
      </c>
      <c r="B6" s="125" t="s">
        <v>3</v>
      </c>
      <c r="C6" s="126"/>
      <c r="D6" s="127"/>
      <c r="E6" s="128"/>
      <c r="G6" s="55" t="s">
        <v>5</v>
      </c>
      <c r="H6" s="55" t="s">
        <v>75</v>
      </c>
      <c r="I6" s="10" t="s">
        <v>6</v>
      </c>
      <c r="K6" s="77" t="s">
        <v>84</v>
      </c>
      <c r="L6" s="77" t="s">
        <v>85</v>
      </c>
    </row>
    <row r="7" spans="1:12" ht="14.25" customHeight="1" thickTop="1" x14ac:dyDescent="0.15">
      <c r="A7" s="111" t="s">
        <v>1</v>
      </c>
      <c r="B7" s="44" t="s">
        <v>4</v>
      </c>
      <c r="C7" s="45"/>
      <c r="D7" s="83"/>
      <c r="E7" s="84"/>
      <c r="F7" s="39"/>
      <c r="G7" s="56">
        <v>5</v>
      </c>
      <c r="H7" s="78" t="str">
        <f>IF(K7=TRUE,IF(L7=FALSE,5,IF(L7=TRUE,"Err","")),IF(L7=TRUE,0,""))</f>
        <v/>
      </c>
      <c r="I7" s="98" t="s">
        <v>71</v>
      </c>
      <c r="K7" s="81" t="b">
        <v>0</v>
      </c>
      <c r="L7" s="81" t="b">
        <v>0</v>
      </c>
    </row>
    <row r="8" spans="1:12" ht="14.25" customHeight="1" x14ac:dyDescent="0.15">
      <c r="A8" s="112"/>
      <c r="B8" s="2" t="s">
        <v>7</v>
      </c>
      <c r="C8" s="6"/>
      <c r="D8" s="140"/>
      <c r="E8" s="141"/>
      <c r="F8" s="76" t="s">
        <v>52</v>
      </c>
      <c r="G8" s="57" t="s">
        <v>61</v>
      </c>
      <c r="H8" s="57" t="str">
        <f>IF(D8=0,"",IF(D8&lt;20,ROUNDUP(D8*0.5,0),10))</f>
        <v/>
      </c>
      <c r="I8" s="99"/>
      <c r="K8" s="81"/>
      <c r="L8" s="81"/>
    </row>
    <row r="9" spans="1:12" ht="14.25" customHeight="1" x14ac:dyDescent="0.15">
      <c r="A9" s="112"/>
      <c r="B9" s="2" t="s">
        <v>8</v>
      </c>
      <c r="C9" s="6"/>
      <c r="D9" s="142"/>
      <c r="E9" s="143"/>
      <c r="F9" s="72" t="s">
        <v>53</v>
      </c>
      <c r="G9" s="57" t="s">
        <v>60</v>
      </c>
      <c r="H9" s="57" t="str">
        <f>IF(D9=0,"",IF(D9&lt;25000,ROUNDUP(D9/1000,0),IF(D9&lt;50000,30,IF(D9&lt;100000,40,IF(D9&lt;300000,50,IF(D9&lt;500000,60,IF(D9&gt;=500000,70)))))))</f>
        <v/>
      </c>
      <c r="I9" s="99"/>
      <c r="K9" s="81"/>
      <c r="L9" s="81"/>
    </row>
    <row r="10" spans="1:12" ht="14.25" customHeight="1" x14ac:dyDescent="0.15">
      <c r="A10" s="112"/>
      <c r="B10" s="114" t="s">
        <v>9</v>
      </c>
      <c r="C10" s="6" t="s">
        <v>87</v>
      </c>
      <c r="D10" s="85"/>
      <c r="E10" s="86"/>
      <c r="F10" s="52"/>
      <c r="G10" s="58">
        <v>5</v>
      </c>
      <c r="H10" s="57" t="str">
        <f t="shared" ref="H10" si="0">IF(K10=TRUE,IF(L10=FALSE,5,IF(L10=TRUE,"Err","")),IF(L10=TRUE,0,""))</f>
        <v/>
      </c>
      <c r="I10" s="99"/>
      <c r="K10" s="81" t="b">
        <v>0</v>
      </c>
      <c r="L10" s="81" t="b">
        <v>0</v>
      </c>
    </row>
    <row r="11" spans="1:12" ht="14.25" customHeight="1" x14ac:dyDescent="0.15">
      <c r="A11" s="112"/>
      <c r="B11" s="115"/>
      <c r="C11" s="4" t="s">
        <v>88</v>
      </c>
      <c r="D11" s="87"/>
      <c r="E11" s="87"/>
      <c r="F11" s="51"/>
      <c r="G11" s="59">
        <v>3</v>
      </c>
      <c r="H11" s="79" t="str">
        <f>IF(K11=TRUE,IF(L11=FALSE,3,IF(L11=TRUE,"Err","")),IF(L11=TRUE,0,""))</f>
        <v/>
      </c>
      <c r="I11" s="102"/>
      <c r="K11" s="81" t="b">
        <v>0</v>
      </c>
      <c r="L11" s="81" t="b">
        <v>0</v>
      </c>
    </row>
    <row r="12" spans="1:12" ht="14.25" customHeight="1" thickBot="1" x14ac:dyDescent="0.2">
      <c r="A12" s="113"/>
      <c r="B12" s="46"/>
      <c r="C12" s="50"/>
      <c r="D12" s="80"/>
      <c r="E12" s="80"/>
      <c r="F12" s="50"/>
      <c r="G12" s="60" t="s">
        <v>76</v>
      </c>
      <c r="H12" s="61">
        <f>IF(SUM(H7:H11)&lt;90,SUM(H7:H11),"90")</f>
        <v>0</v>
      </c>
      <c r="I12" s="12" t="s">
        <v>59</v>
      </c>
      <c r="K12" s="81"/>
      <c r="L12" s="81"/>
    </row>
    <row r="13" spans="1:12" ht="14.25" customHeight="1" thickTop="1" x14ac:dyDescent="0.15">
      <c r="A13" s="131" t="s">
        <v>10</v>
      </c>
      <c r="B13" s="13" t="s">
        <v>11</v>
      </c>
      <c r="C13" s="3" t="s">
        <v>12</v>
      </c>
      <c r="D13" s="109"/>
      <c r="E13" s="110"/>
      <c r="F13" s="30" t="s">
        <v>54</v>
      </c>
      <c r="G13" s="62">
        <v>3</v>
      </c>
      <c r="H13" s="62" t="str">
        <f t="shared" ref="H13:H33" si="1">IF(D13=0,"",D13*G13)</f>
        <v/>
      </c>
      <c r="I13" s="98" t="s">
        <v>70</v>
      </c>
      <c r="K13" s="81"/>
      <c r="L13" s="81"/>
    </row>
    <row r="14" spans="1:12" ht="14.25" customHeight="1" x14ac:dyDescent="0.15">
      <c r="A14" s="132"/>
      <c r="B14" s="14"/>
      <c r="C14" s="6" t="s">
        <v>13</v>
      </c>
      <c r="D14" s="109"/>
      <c r="E14" s="110"/>
      <c r="F14" s="34" t="s">
        <v>55</v>
      </c>
      <c r="G14" s="58">
        <v>3</v>
      </c>
      <c r="H14" s="58" t="str">
        <f t="shared" si="1"/>
        <v/>
      </c>
      <c r="I14" s="99"/>
      <c r="K14" s="81"/>
      <c r="L14" s="81"/>
    </row>
    <row r="15" spans="1:12" ht="14.25" customHeight="1" x14ac:dyDescent="0.15">
      <c r="A15" s="132"/>
      <c r="B15" s="14"/>
      <c r="C15" s="6" t="s">
        <v>14</v>
      </c>
      <c r="D15" s="109"/>
      <c r="E15" s="110"/>
      <c r="F15" s="34" t="s">
        <v>55</v>
      </c>
      <c r="G15" s="58">
        <v>2</v>
      </c>
      <c r="H15" s="58" t="str">
        <f t="shared" si="1"/>
        <v/>
      </c>
      <c r="I15" s="99"/>
      <c r="K15" s="81"/>
      <c r="L15" s="81"/>
    </row>
    <row r="16" spans="1:12" ht="14.25" customHeight="1" x14ac:dyDescent="0.15">
      <c r="A16" s="132"/>
      <c r="B16" s="14"/>
      <c r="C16" s="6" t="s">
        <v>15</v>
      </c>
      <c r="D16" s="109"/>
      <c r="E16" s="110"/>
      <c r="F16" s="34" t="s">
        <v>55</v>
      </c>
      <c r="G16" s="58">
        <v>1</v>
      </c>
      <c r="H16" s="58" t="str">
        <f t="shared" si="1"/>
        <v/>
      </c>
      <c r="I16" s="99"/>
      <c r="K16" s="81"/>
      <c r="L16" s="81"/>
    </row>
    <row r="17" spans="1:12" ht="14.25" customHeight="1" x14ac:dyDescent="0.15">
      <c r="A17" s="132"/>
      <c r="B17" s="14"/>
      <c r="C17" s="6" t="s">
        <v>16</v>
      </c>
      <c r="D17" s="109"/>
      <c r="E17" s="110"/>
      <c r="F17" s="34" t="s">
        <v>55</v>
      </c>
      <c r="G17" s="58">
        <v>1</v>
      </c>
      <c r="H17" s="58" t="str">
        <f t="shared" si="1"/>
        <v/>
      </c>
      <c r="I17" s="99"/>
      <c r="K17" s="81"/>
      <c r="L17" s="81"/>
    </row>
    <row r="18" spans="1:12" ht="14.25" customHeight="1" x14ac:dyDescent="0.15">
      <c r="A18" s="132"/>
      <c r="B18" s="14"/>
      <c r="C18" s="6" t="s">
        <v>17</v>
      </c>
      <c r="D18" s="109"/>
      <c r="E18" s="110"/>
      <c r="F18" s="34" t="s">
        <v>55</v>
      </c>
      <c r="G18" s="58">
        <v>1</v>
      </c>
      <c r="H18" s="58" t="str">
        <f t="shared" si="1"/>
        <v/>
      </c>
      <c r="I18" s="99"/>
      <c r="K18" s="81"/>
      <c r="L18" s="81"/>
    </row>
    <row r="19" spans="1:12" ht="14.25" customHeight="1" x14ac:dyDescent="0.15">
      <c r="A19" s="132"/>
      <c r="B19" s="14"/>
      <c r="C19" s="7" t="s">
        <v>18</v>
      </c>
      <c r="D19" s="109"/>
      <c r="E19" s="110"/>
      <c r="F19" s="34" t="s">
        <v>54</v>
      </c>
      <c r="G19" s="63">
        <v>3</v>
      </c>
      <c r="H19" s="63" t="str">
        <f t="shared" si="1"/>
        <v/>
      </c>
      <c r="I19" s="100"/>
      <c r="K19" s="81"/>
      <c r="L19" s="81"/>
    </row>
    <row r="20" spans="1:12" ht="14.25" customHeight="1" x14ac:dyDescent="0.15">
      <c r="A20" s="132"/>
      <c r="B20" s="19"/>
      <c r="C20" s="21" t="s">
        <v>58</v>
      </c>
      <c r="D20" s="109"/>
      <c r="E20" s="110"/>
      <c r="F20" s="35" t="s">
        <v>54</v>
      </c>
      <c r="G20" s="64">
        <v>1</v>
      </c>
      <c r="H20" s="64" t="str">
        <f t="shared" si="1"/>
        <v/>
      </c>
      <c r="I20" s="96" t="s">
        <v>73</v>
      </c>
      <c r="K20" s="81"/>
      <c r="L20" s="81"/>
    </row>
    <row r="21" spans="1:12" ht="14.25" customHeight="1" x14ac:dyDescent="0.15">
      <c r="A21" s="132"/>
      <c r="B21" s="20"/>
      <c r="C21" s="22" t="s">
        <v>65</v>
      </c>
      <c r="D21" s="107"/>
      <c r="E21" s="108"/>
      <c r="F21" s="36" t="s">
        <v>54</v>
      </c>
      <c r="G21" s="64">
        <v>1</v>
      </c>
      <c r="H21" s="64" t="str">
        <f t="shared" si="1"/>
        <v/>
      </c>
      <c r="I21" s="97"/>
      <c r="K21" s="81"/>
      <c r="L21" s="81"/>
    </row>
    <row r="22" spans="1:12" ht="14.25" customHeight="1" x14ac:dyDescent="0.15">
      <c r="A22" s="132"/>
      <c r="B22" s="15" t="s">
        <v>19</v>
      </c>
      <c r="C22" s="5" t="s">
        <v>20</v>
      </c>
      <c r="D22" s="140"/>
      <c r="E22" s="141"/>
      <c r="F22" s="30" t="s">
        <v>54</v>
      </c>
      <c r="G22" s="65">
        <v>3</v>
      </c>
      <c r="H22" s="65" t="str">
        <f t="shared" si="1"/>
        <v/>
      </c>
      <c r="I22" s="101" t="s">
        <v>70</v>
      </c>
      <c r="K22" s="81"/>
      <c r="L22" s="81"/>
    </row>
    <row r="23" spans="1:12" ht="14.25" customHeight="1" x14ac:dyDescent="0.15">
      <c r="A23" s="132"/>
      <c r="B23" s="16"/>
      <c r="C23" s="6" t="s">
        <v>21</v>
      </c>
      <c r="D23" s="109"/>
      <c r="E23" s="110"/>
      <c r="F23" s="34" t="s">
        <v>54</v>
      </c>
      <c r="G23" s="58">
        <v>3</v>
      </c>
      <c r="H23" s="58" t="str">
        <f t="shared" si="1"/>
        <v/>
      </c>
      <c r="I23" s="99"/>
      <c r="K23" s="81"/>
      <c r="L23" s="81"/>
    </row>
    <row r="24" spans="1:12" ht="14.25" customHeight="1" x14ac:dyDescent="0.15">
      <c r="A24" s="132"/>
      <c r="B24" s="16"/>
      <c r="C24" s="6" t="s">
        <v>22</v>
      </c>
      <c r="D24" s="109"/>
      <c r="E24" s="110"/>
      <c r="F24" s="34" t="s">
        <v>54</v>
      </c>
      <c r="G24" s="58">
        <v>2</v>
      </c>
      <c r="H24" s="58" t="str">
        <f t="shared" si="1"/>
        <v/>
      </c>
      <c r="I24" s="99"/>
      <c r="K24" s="81"/>
      <c r="L24" s="81"/>
    </row>
    <row r="25" spans="1:12" ht="14.25" customHeight="1" x14ac:dyDescent="0.15">
      <c r="A25" s="132"/>
      <c r="B25" s="16"/>
      <c r="C25" s="6" t="s">
        <v>23</v>
      </c>
      <c r="D25" s="109"/>
      <c r="E25" s="110"/>
      <c r="F25" s="34" t="s">
        <v>54</v>
      </c>
      <c r="G25" s="58">
        <v>2</v>
      </c>
      <c r="H25" s="58" t="str">
        <f t="shared" si="1"/>
        <v/>
      </c>
      <c r="I25" s="99"/>
      <c r="K25" s="81"/>
      <c r="L25" s="81"/>
    </row>
    <row r="26" spans="1:12" ht="14.25" customHeight="1" x14ac:dyDescent="0.15">
      <c r="A26" s="132"/>
      <c r="B26" s="16"/>
      <c r="C26" s="6" t="s">
        <v>24</v>
      </c>
      <c r="D26" s="109"/>
      <c r="E26" s="110"/>
      <c r="F26" s="34" t="s">
        <v>54</v>
      </c>
      <c r="G26" s="58">
        <v>2</v>
      </c>
      <c r="H26" s="58" t="str">
        <f t="shared" si="1"/>
        <v/>
      </c>
      <c r="I26" s="99"/>
      <c r="K26" s="81"/>
      <c r="L26" s="81"/>
    </row>
    <row r="27" spans="1:12" ht="14.25" customHeight="1" x14ac:dyDescent="0.15">
      <c r="A27" s="132"/>
      <c r="B27" s="16"/>
      <c r="C27" s="6" t="s">
        <v>25</v>
      </c>
      <c r="D27" s="109"/>
      <c r="E27" s="110"/>
      <c r="F27" s="34" t="s">
        <v>54</v>
      </c>
      <c r="G27" s="58">
        <v>2</v>
      </c>
      <c r="H27" s="58" t="str">
        <f t="shared" si="1"/>
        <v/>
      </c>
      <c r="I27" s="99"/>
      <c r="K27" s="81"/>
      <c r="L27" s="81"/>
    </row>
    <row r="28" spans="1:12" ht="14.25" customHeight="1" x14ac:dyDescent="0.15">
      <c r="A28" s="132"/>
      <c r="B28" s="16"/>
      <c r="C28" s="6" t="s">
        <v>26</v>
      </c>
      <c r="D28" s="109"/>
      <c r="E28" s="110"/>
      <c r="F28" s="34" t="s">
        <v>54</v>
      </c>
      <c r="G28" s="58">
        <v>2</v>
      </c>
      <c r="H28" s="58" t="str">
        <f t="shared" si="1"/>
        <v/>
      </c>
      <c r="I28" s="99"/>
      <c r="K28" s="81"/>
      <c r="L28" s="81"/>
    </row>
    <row r="29" spans="1:12" ht="14.25" customHeight="1" x14ac:dyDescent="0.15">
      <c r="A29" s="132"/>
      <c r="B29" s="16"/>
      <c r="C29" s="6" t="s">
        <v>27</v>
      </c>
      <c r="D29" s="109"/>
      <c r="E29" s="110"/>
      <c r="F29" s="34" t="s">
        <v>54</v>
      </c>
      <c r="G29" s="58">
        <v>2</v>
      </c>
      <c r="H29" s="58" t="str">
        <f t="shared" si="1"/>
        <v/>
      </c>
      <c r="I29" s="99"/>
      <c r="K29" s="81"/>
      <c r="L29" s="81"/>
    </row>
    <row r="30" spans="1:12" ht="14.25" customHeight="1" x14ac:dyDescent="0.15">
      <c r="A30" s="132"/>
      <c r="B30" s="16"/>
      <c r="C30" s="6" t="s">
        <v>28</v>
      </c>
      <c r="D30" s="109"/>
      <c r="E30" s="110"/>
      <c r="F30" s="34" t="s">
        <v>54</v>
      </c>
      <c r="G30" s="58">
        <v>1</v>
      </c>
      <c r="H30" s="58" t="str">
        <f t="shared" si="1"/>
        <v/>
      </c>
      <c r="I30" s="99"/>
      <c r="K30" s="81"/>
      <c r="L30" s="81"/>
    </row>
    <row r="31" spans="1:12" ht="14.25" customHeight="1" x14ac:dyDescent="0.15">
      <c r="A31" s="132"/>
      <c r="B31" s="16"/>
      <c r="C31" s="6" t="s">
        <v>29</v>
      </c>
      <c r="D31" s="109"/>
      <c r="E31" s="110"/>
      <c r="F31" s="34" t="s">
        <v>54</v>
      </c>
      <c r="G31" s="58">
        <v>1</v>
      </c>
      <c r="H31" s="58" t="str">
        <f t="shared" si="1"/>
        <v/>
      </c>
      <c r="I31" s="99"/>
      <c r="K31" s="81"/>
      <c r="L31" s="81"/>
    </row>
    <row r="32" spans="1:12" ht="14.25" customHeight="1" x14ac:dyDescent="0.15">
      <c r="A32" s="132"/>
      <c r="B32" s="16"/>
      <c r="C32" s="6" t="s">
        <v>30</v>
      </c>
      <c r="D32" s="109"/>
      <c r="E32" s="110"/>
      <c r="F32" s="34" t="s">
        <v>54</v>
      </c>
      <c r="G32" s="58">
        <v>1</v>
      </c>
      <c r="H32" s="58" t="str">
        <f t="shared" si="1"/>
        <v/>
      </c>
      <c r="I32" s="99"/>
      <c r="K32" s="81"/>
      <c r="L32" s="81"/>
    </row>
    <row r="33" spans="1:12" ht="14.25" customHeight="1" x14ac:dyDescent="0.15">
      <c r="A33" s="132"/>
      <c r="B33" s="17"/>
      <c r="C33" s="4" t="s">
        <v>31</v>
      </c>
      <c r="D33" s="107"/>
      <c r="E33" s="108"/>
      <c r="F33" s="37" t="s">
        <v>54</v>
      </c>
      <c r="G33" s="59">
        <v>1</v>
      </c>
      <c r="H33" s="59" t="str">
        <f t="shared" si="1"/>
        <v/>
      </c>
      <c r="I33" s="102"/>
      <c r="K33" s="81"/>
      <c r="L33" s="81"/>
    </row>
    <row r="34" spans="1:12" ht="14.25" customHeight="1" x14ac:dyDescent="0.15">
      <c r="A34" s="132"/>
      <c r="B34" s="15" t="s">
        <v>32</v>
      </c>
      <c r="C34" s="3" t="s">
        <v>33</v>
      </c>
      <c r="D34" s="144"/>
      <c r="E34" s="145"/>
      <c r="F34" s="30" t="s">
        <v>89</v>
      </c>
      <c r="G34" s="62">
        <v>15</v>
      </c>
      <c r="H34" s="58" t="str">
        <f>IF(D34=0,"",IF(D34=1,15,(D34-1)*8+15))</f>
        <v/>
      </c>
      <c r="I34" s="101" t="s">
        <v>72</v>
      </c>
      <c r="K34" s="81"/>
      <c r="L34" s="81"/>
    </row>
    <row r="35" spans="1:12" ht="14.25" customHeight="1" x14ac:dyDescent="0.15">
      <c r="A35" s="132"/>
      <c r="B35" s="16"/>
      <c r="C35" s="6" t="s">
        <v>34</v>
      </c>
      <c r="D35" s="109"/>
      <c r="E35" s="110"/>
      <c r="F35" s="34" t="s">
        <v>89</v>
      </c>
      <c r="G35" s="58">
        <v>10</v>
      </c>
      <c r="H35" s="57" t="str">
        <f>IF(D35=0,"",IF(D34&gt;=1,D35*5,IF(D35=1,10,(D35-1)*5+10)))</f>
        <v/>
      </c>
      <c r="I35" s="103"/>
      <c r="K35" s="81"/>
      <c r="L35" s="81"/>
    </row>
    <row r="36" spans="1:12" ht="14.25" customHeight="1" x14ac:dyDescent="0.15">
      <c r="A36" s="132"/>
      <c r="B36" s="16"/>
      <c r="C36" s="6" t="s">
        <v>35</v>
      </c>
      <c r="D36" s="109"/>
      <c r="E36" s="110"/>
      <c r="F36" s="34" t="s">
        <v>89</v>
      </c>
      <c r="G36" s="58">
        <v>5</v>
      </c>
      <c r="H36" s="57" t="str">
        <f>IF(D36=0,"",IF(OR(D34&gt;=1,D35&gt;=1),D36*3,IF(D36=1,5,(D36-1)*3+5)))</f>
        <v/>
      </c>
      <c r="I36" s="103"/>
      <c r="K36" s="81"/>
      <c r="L36" s="81"/>
    </row>
    <row r="37" spans="1:12" ht="14.25" customHeight="1" x14ac:dyDescent="0.15">
      <c r="A37" s="132"/>
      <c r="B37" s="16"/>
      <c r="C37" s="6" t="s">
        <v>91</v>
      </c>
      <c r="D37" s="109"/>
      <c r="E37" s="110"/>
      <c r="F37" s="34" t="s">
        <v>89</v>
      </c>
      <c r="G37" s="58">
        <v>5</v>
      </c>
      <c r="H37" s="58" t="str">
        <f>IF(D37=0,"",IF(D37=1,5,(D37-1)*3+5))</f>
        <v/>
      </c>
      <c r="I37" s="103"/>
      <c r="K37" s="81"/>
      <c r="L37" s="81"/>
    </row>
    <row r="38" spans="1:12" ht="14.25" customHeight="1" x14ac:dyDescent="0.15">
      <c r="A38" s="132"/>
      <c r="B38" s="16"/>
      <c r="C38" s="6" t="s">
        <v>92</v>
      </c>
      <c r="D38" s="109"/>
      <c r="E38" s="110"/>
      <c r="F38" s="34" t="s">
        <v>89</v>
      </c>
      <c r="G38" s="58">
        <v>3</v>
      </c>
      <c r="H38" s="57" t="str">
        <f>IF(D38=0,"",IF(D37&gt;=1,D38*2,IF(D38=1,3,(D38-1)*2+3)))</f>
        <v/>
      </c>
      <c r="I38" s="103"/>
      <c r="K38" s="81"/>
      <c r="L38" s="81"/>
    </row>
    <row r="39" spans="1:12" ht="14.25" customHeight="1" x14ac:dyDescent="0.15">
      <c r="A39" s="132"/>
      <c r="B39" s="17"/>
      <c r="C39" s="4" t="s">
        <v>93</v>
      </c>
      <c r="D39" s="107"/>
      <c r="E39" s="108"/>
      <c r="F39" s="37" t="s">
        <v>89</v>
      </c>
      <c r="G39" s="59">
        <v>1</v>
      </c>
      <c r="H39" s="59" t="str">
        <f t="shared" ref="H39" si="2">IF(D39=0,"",D39*G39)</f>
        <v/>
      </c>
      <c r="I39" s="104"/>
      <c r="K39" s="81"/>
      <c r="L39" s="81"/>
    </row>
    <row r="40" spans="1:12" ht="14.25" customHeight="1" thickBot="1" x14ac:dyDescent="0.2">
      <c r="A40" s="134"/>
      <c r="B40" s="18"/>
      <c r="C40" s="49"/>
      <c r="D40" s="82"/>
      <c r="E40" s="81"/>
      <c r="F40" s="23"/>
      <c r="G40" s="60" t="s">
        <v>77</v>
      </c>
      <c r="H40" s="66">
        <f>IF(SUM(H13:H39)&lt;180,SUM(H13:H39),"180")</f>
        <v>0</v>
      </c>
      <c r="I40" s="11" t="s">
        <v>62</v>
      </c>
      <c r="K40" s="81"/>
      <c r="L40" s="81"/>
    </row>
    <row r="41" spans="1:12" ht="14.25" customHeight="1" thickTop="1" x14ac:dyDescent="0.15">
      <c r="A41" s="131" t="s">
        <v>51</v>
      </c>
      <c r="B41" s="16" t="s">
        <v>36</v>
      </c>
      <c r="C41" s="3" t="s">
        <v>49</v>
      </c>
      <c r="D41" s="83"/>
      <c r="E41" s="84"/>
      <c r="F41" s="39"/>
      <c r="G41" s="62">
        <v>5</v>
      </c>
      <c r="H41" s="62" t="str">
        <f t="shared" ref="H41:H47" si="3">IF(K41=TRUE,IF(L41=FALSE,5,IF(L41=TRUE,"Err","")),IF(L41=TRUE,0,""))</f>
        <v/>
      </c>
      <c r="I41" s="94" t="s">
        <v>72</v>
      </c>
      <c r="K41" s="81" t="b">
        <v>0</v>
      </c>
      <c r="L41" s="81" t="b">
        <v>0</v>
      </c>
    </row>
    <row r="42" spans="1:12" ht="14.25" customHeight="1" x14ac:dyDescent="0.15">
      <c r="A42" s="132"/>
      <c r="B42" s="16"/>
      <c r="C42" s="8" t="s">
        <v>50</v>
      </c>
      <c r="D42" s="85"/>
      <c r="E42" s="86"/>
      <c r="F42" s="38"/>
      <c r="G42" s="67">
        <v>3</v>
      </c>
      <c r="H42" s="67" t="str">
        <f>IF(K42=TRUE,IF(L42=FALSE,3,IF(L42=TRUE,"Err","")),IF(L42=TRUE,0,""))</f>
        <v/>
      </c>
      <c r="I42" s="95"/>
      <c r="K42" s="81" t="b">
        <v>0</v>
      </c>
      <c r="L42" s="81" t="b">
        <v>0</v>
      </c>
    </row>
    <row r="43" spans="1:12" ht="14.25" customHeight="1" x14ac:dyDescent="0.15">
      <c r="A43" s="132"/>
      <c r="B43" s="40" t="s">
        <v>95</v>
      </c>
      <c r="C43" s="6" t="s">
        <v>49</v>
      </c>
      <c r="D43" s="85"/>
      <c r="E43" s="86"/>
      <c r="F43" s="38"/>
      <c r="G43" s="58">
        <v>5</v>
      </c>
      <c r="H43" s="58" t="str">
        <f t="shared" si="3"/>
        <v/>
      </c>
      <c r="I43" s="95"/>
      <c r="K43" s="81" t="b">
        <v>0</v>
      </c>
      <c r="L43" s="81" t="b">
        <v>0</v>
      </c>
    </row>
    <row r="44" spans="1:12" ht="14.25" customHeight="1" x14ac:dyDescent="0.15">
      <c r="A44" s="132"/>
      <c r="B44" s="42"/>
      <c r="C44" s="6" t="s">
        <v>50</v>
      </c>
      <c r="D44" s="85"/>
      <c r="E44" s="86"/>
      <c r="F44" s="38"/>
      <c r="G44" s="58">
        <v>3</v>
      </c>
      <c r="H44" s="58" t="str">
        <f>IF(K44=TRUE,IF(L44=FALSE,3,IF(L44=TRUE,"Err","")),IF(L44=TRUE,0,""))</f>
        <v/>
      </c>
      <c r="I44" s="95"/>
      <c r="K44" s="81" t="b">
        <v>0</v>
      </c>
      <c r="L44" s="81" t="b">
        <v>0</v>
      </c>
    </row>
    <row r="45" spans="1:12" ht="14.25" customHeight="1" x14ac:dyDescent="0.15">
      <c r="A45" s="132"/>
      <c r="B45" s="43" t="s">
        <v>37</v>
      </c>
      <c r="C45" s="6" t="s">
        <v>49</v>
      </c>
      <c r="D45" s="85"/>
      <c r="E45" s="86"/>
      <c r="F45" s="38"/>
      <c r="G45" s="58">
        <v>5</v>
      </c>
      <c r="H45" s="58" t="str">
        <f t="shared" si="3"/>
        <v/>
      </c>
      <c r="I45" s="95"/>
      <c r="K45" s="81" t="b">
        <v>0</v>
      </c>
      <c r="L45" s="81" t="b">
        <v>0</v>
      </c>
    </row>
    <row r="46" spans="1:12" ht="14.25" customHeight="1" x14ac:dyDescent="0.15">
      <c r="A46" s="132"/>
      <c r="B46" s="42"/>
      <c r="C46" s="6" t="s">
        <v>50</v>
      </c>
      <c r="D46" s="85"/>
      <c r="E46" s="86"/>
      <c r="F46" s="38"/>
      <c r="G46" s="58">
        <v>3</v>
      </c>
      <c r="H46" s="58" t="str">
        <f>IF(K46=TRUE,IF(L46=FALSE,3,IF(L46=TRUE,"Err","")),IF(L46=TRUE,0,""))</f>
        <v/>
      </c>
      <c r="I46" s="95"/>
      <c r="K46" s="81" t="b">
        <v>0</v>
      </c>
      <c r="L46" s="81" t="b">
        <v>0</v>
      </c>
    </row>
    <row r="47" spans="1:12" ht="14.25" customHeight="1" x14ac:dyDescent="0.15">
      <c r="A47" s="132"/>
      <c r="B47" s="43" t="s">
        <v>38</v>
      </c>
      <c r="C47" s="6" t="s">
        <v>66</v>
      </c>
      <c r="D47" s="85"/>
      <c r="E47" s="86"/>
      <c r="F47" s="38"/>
      <c r="G47" s="58">
        <v>5</v>
      </c>
      <c r="H47" s="58" t="str">
        <f t="shared" si="3"/>
        <v/>
      </c>
      <c r="I47" s="95"/>
      <c r="K47" s="81" t="b">
        <v>0</v>
      </c>
      <c r="L47" s="81" t="b">
        <v>0</v>
      </c>
    </row>
    <row r="48" spans="1:12" ht="14.25" customHeight="1" x14ac:dyDescent="0.15">
      <c r="A48" s="132"/>
      <c r="B48" s="42"/>
      <c r="C48" s="6" t="s">
        <v>67</v>
      </c>
      <c r="D48" s="85"/>
      <c r="E48" s="86"/>
      <c r="F48" s="52"/>
      <c r="G48" s="58">
        <v>3</v>
      </c>
      <c r="H48" s="26" t="str">
        <f>IF(K48=TRUE,IF(L48=FALSE,3,IF(L48=TRUE,"Err","")),IF(L48=TRUE,0,""))</f>
        <v/>
      </c>
      <c r="I48" s="95"/>
      <c r="K48" s="81" t="b">
        <v>0</v>
      </c>
      <c r="L48" s="81" t="b">
        <v>0</v>
      </c>
    </row>
    <row r="49" spans="1:12" ht="14.25" customHeight="1" x14ac:dyDescent="0.15">
      <c r="A49" s="132"/>
      <c r="B49" s="41" t="s">
        <v>39</v>
      </c>
      <c r="C49" s="26"/>
      <c r="D49" s="109"/>
      <c r="E49" s="110"/>
      <c r="F49" s="34" t="s">
        <v>54</v>
      </c>
      <c r="G49" s="67">
        <v>5</v>
      </c>
      <c r="H49" s="67" t="str">
        <f>IF(D49=0,"",D49*G49)</f>
        <v/>
      </c>
      <c r="I49" s="95"/>
      <c r="K49" s="81"/>
      <c r="L49" s="81"/>
    </row>
    <row r="50" spans="1:12" ht="14.25" customHeight="1" x14ac:dyDescent="0.15">
      <c r="A50" s="132"/>
      <c r="B50" s="2" t="s">
        <v>40</v>
      </c>
      <c r="C50" s="26"/>
      <c r="D50" s="109"/>
      <c r="E50" s="110"/>
      <c r="F50" s="34" t="s">
        <v>54</v>
      </c>
      <c r="G50" s="58">
        <v>5</v>
      </c>
      <c r="H50" s="58" t="str">
        <f>IF(D50=0,"",D50*G50)</f>
        <v/>
      </c>
      <c r="I50" s="95"/>
      <c r="K50" s="81"/>
      <c r="L50" s="81"/>
    </row>
    <row r="51" spans="1:12" ht="14.25" customHeight="1" x14ac:dyDescent="0.15">
      <c r="A51" s="132"/>
      <c r="B51" s="2" t="s">
        <v>41</v>
      </c>
      <c r="C51" s="26"/>
      <c r="D51" s="109"/>
      <c r="E51" s="110"/>
      <c r="F51" s="34" t="s">
        <v>54</v>
      </c>
      <c r="G51" s="58">
        <v>5</v>
      </c>
      <c r="H51" s="58" t="str">
        <f>IF(D51=0,"",D51*G51)</f>
        <v/>
      </c>
      <c r="I51" s="95"/>
      <c r="K51" s="81"/>
      <c r="L51" s="81"/>
    </row>
    <row r="52" spans="1:12" ht="14.45" customHeight="1" x14ac:dyDescent="0.15">
      <c r="A52" s="132"/>
      <c r="B52" s="2" t="s">
        <v>42</v>
      </c>
      <c r="C52" s="26"/>
      <c r="D52" s="109"/>
      <c r="E52" s="110"/>
      <c r="F52" s="34" t="s">
        <v>54</v>
      </c>
      <c r="G52" s="58">
        <v>5</v>
      </c>
      <c r="H52" s="58" t="str">
        <f>IF(D52=0,"",D52*G52)</f>
        <v/>
      </c>
      <c r="I52" s="95"/>
      <c r="K52" s="81"/>
      <c r="L52" s="81"/>
    </row>
    <row r="53" spans="1:12" ht="14.45" customHeight="1" x14ac:dyDescent="0.15">
      <c r="A53" s="132"/>
      <c r="B53" s="2" t="s">
        <v>96</v>
      </c>
      <c r="C53" s="26"/>
      <c r="D53" s="85"/>
      <c r="E53" s="88"/>
      <c r="F53" s="34"/>
      <c r="G53" s="58">
        <v>5</v>
      </c>
      <c r="H53" s="57" t="str">
        <f t="shared" ref="H53:H54" si="4">IF(K53=TRUE,IF(L53=FALSE,5,IF(L53=TRUE,"Err","")),IF(L53=TRUE,0,""))</f>
        <v/>
      </c>
      <c r="I53" s="95"/>
      <c r="K53" s="81" t="b">
        <v>0</v>
      </c>
      <c r="L53" s="81" t="b">
        <v>0</v>
      </c>
    </row>
    <row r="54" spans="1:12" ht="14.45" customHeight="1" x14ac:dyDescent="0.15">
      <c r="A54" s="132"/>
      <c r="B54" s="2" t="s">
        <v>45</v>
      </c>
      <c r="C54" s="26"/>
      <c r="D54" s="85"/>
      <c r="E54" s="88"/>
      <c r="F54" s="34"/>
      <c r="G54" s="58">
        <v>5</v>
      </c>
      <c r="H54" s="57" t="str">
        <f t="shared" si="4"/>
        <v/>
      </c>
      <c r="I54" s="95"/>
      <c r="K54" s="81" t="b">
        <v>0</v>
      </c>
      <c r="L54" s="81" t="b">
        <v>0</v>
      </c>
    </row>
    <row r="55" spans="1:12" ht="14.45" customHeight="1" x14ac:dyDescent="0.15">
      <c r="A55" s="132"/>
      <c r="B55" s="2" t="s">
        <v>46</v>
      </c>
      <c r="C55" s="26"/>
      <c r="D55" s="109"/>
      <c r="E55" s="110"/>
      <c r="F55" s="34" t="s">
        <v>54</v>
      </c>
      <c r="G55" s="58">
        <v>1</v>
      </c>
      <c r="H55" s="58" t="str">
        <f t="shared" ref="H55:H63" si="5">IF(D55=0,"",D55*G55)</f>
        <v/>
      </c>
      <c r="I55" s="95"/>
    </row>
    <row r="56" spans="1:12" ht="14.25" customHeight="1" x14ac:dyDescent="0.15">
      <c r="A56" s="132"/>
      <c r="B56" s="2" t="s">
        <v>47</v>
      </c>
      <c r="C56" s="26"/>
      <c r="D56" s="109"/>
      <c r="E56" s="110"/>
      <c r="F56" s="34" t="s">
        <v>54</v>
      </c>
      <c r="G56" s="58">
        <v>1</v>
      </c>
      <c r="H56" s="58" t="str">
        <f t="shared" si="5"/>
        <v/>
      </c>
      <c r="I56" s="95"/>
    </row>
    <row r="57" spans="1:12" ht="14.25" customHeight="1" x14ac:dyDescent="0.15">
      <c r="A57" s="132"/>
      <c r="B57" s="2" t="s">
        <v>48</v>
      </c>
      <c r="C57" s="26"/>
      <c r="D57" s="109"/>
      <c r="E57" s="110"/>
      <c r="F57" s="34" t="s">
        <v>54</v>
      </c>
      <c r="G57" s="58">
        <v>1</v>
      </c>
      <c r="H57" s="58" t="str">
        <f t="shared" si="5"/>
        <v/>
      </c>
      <c r="I57" s="95"/>
    </row>
    <row r="58" spans="1:12" ht="14.25" customHeight="1" x14ac:dyDescent="0.15">
      <c r="A58" s="132"/>
      <c r="B58" s="27" t="s">
        <v>56</v>
      </c>
      <c r="C58" s="26"/>
      <c r="D58" s="109"/>
      <c r="E58" s="110"/>
      <c r="F58" s="35" t="s">
        <v>54</v>
      </c>
      <c r="G58" s="68">
        <v>1</v>
      </c>
      <c r="H58" s="58" t="str">
        <f t="shared" si="5"/>
        <v/>
      </c>
      <c r="I58" s="95"/>
    </row>
    <row r="59" spans="1:12" ht="14.25" customHeight="1" x14ac:dyDescent="0.15">
      <c r="A59" s="132"/>
      <c r="B59" s="27" t="s">
        <v>57</v>
      </c>
      <c r="C59" s="26"/>
      <c r="D59" s="109"/>
      <c r="E59" s="110"/>
      <c r="F59" s="35" t="s">
        <v>54</v>
      </c>
      <c r="G59" s="68">
        <v>1</v>
      </c>
      <c r="H59" s="58" t="str">
        <f t="shared" si="5"/>
        <v/>
      </c>
      <c r="I59" s="95"/>
    </row>
    <row r="60" spans="1:12" ht="14.25" customHeight="1" x14ac:dyDescent="0.15">
      <c r="A60" s="132"/>
      <c r="B60" s="2" t="s">
        <v>43</v>
      </c>
      <c r="C60" s="26"/>
      <c r="D60" s="109"/>
      <c r="E60" s="110"/>
      <c r="F60" s="35" t="s">
        <v>54</v>
      </c>
      <c r="G60" s="68">
        <v>1</v>
      </c>
      <c r="H60" s="58" t="str">
        <f t="shared" si="5"/>
        <v/>
      </c>
      <c r="I60" s="95"/>
    </row>
    <row r="61" spans="1:12" ht="14.25" customHeight="1" x14ac:dyDescent="0.15">
      <c r="A61" s="132"/>
      <c r="B61" s="2" t="s">
        <v>44</v>
      </c>
      <c r="C61" s="26"/>
      <c r="D61" s="109"/>
      <c r="E61" s="110"/>
      <c r="F61" s="35" t="s">
        <v>54</v>
      </c>
      <c r="G61" s="68">
        <v>1</v>
      </c>
      <c r="H61" s="58" t="str">
        <f t="shared" si="5"/>
        <v/>
      </c>
      <c r="I61" s="95"/>
    </row>
    <row r="62" spans="1:12" ht="27.75" customHeight="1" x14ac:dyDescent="0.15">
      <c r="A62" s="132"/>
      <c r="B62" s="105" t="s">
        <v>64</v>
      </c>
      <c r="C62" s="106"/>
      <c r="D62" s="109"/>
      <c r="E62" s="110"/>
      <c r="F62" s="35" t="s">
        <v>54</v>
      </c>
      <c r="G62" s="68">
        <v>1</v>
      </c>
      <c r="H62" s="58" t="str">
        <f t="shared" si="5"/>
        <v/>
      </c>
      <c r="I62" s="95"/>
    </row>
    <row r="63" spans="1:12" ht="14.25" customHeight="1" x14ac:dyDescent="0.15">
      <c r="A63" s="132"/>
      <c r="B63" s="28" t="s">
        <v>68</v>
      </c>
      <c r="C63" s="29"/>
      <c r="D63" s="107"/>
      <c r="E63" s="108"/>
      <c r="F63" s="36" t="s">
        <v>54</v>
      </c>
      <c r="G63" s="69">
        <v>1</v>
      </c>
      <c r="H63" s="67" t="str">
        <f t="shared" si="5"/>
        <v/>
      </c>
      <c r="I63" s="95"/>
    </row>
    <row r="64" spans="1:12" ht="14.25" customHeight="1" thickBot="1" x14ac:dyDescent="0.2">
      <c r="A64" s="133"/>
      <c r="B64" s="24"/>
      <c r="C64" s="25"/>
      <c r="D64" s="32"/>
      <c r="E64" s="32"/>
      <c r="F64" s="32"/>
      <c r="G64" s="70" t="s">
        <v>78</v>
      </c>
      <c r="H64" s="71">
        <f>IF(SUM(H41:H63)&lt;30,SUM(H41:H63),"30")</f>
        <v>0</v>
      </c>
      <c r="I64" s="33" t="s">
        <v>63</v>
      </c>
    </row>
    <row r="65" spans="1:9" ht="20.25" customHeight="1" thickBot="1" x14ac:dyDescent="0.2">
      <c r="A65" s="135" t="s">
        <v>86</v>
      </c>
      <c r="B65" s="136"/>
      <c r="C65" s="136"/>
      <c r="D65" s="136"/>
      <c r="E65" s="136"/>
      <c r="F65" s="136"/>
      <c r="G65" s="137"/>
      <c r="H65" s="138" t="str">
        <f>H12+H40+H64&amp;"　点"</f>
        <v>0　点</v>
      </c>
      <c r="I65" s="139"/>
    </row>
    <row r="66" spans="1:9" ht="5.25" customHeight="1" x14ac:dyDescent="0.15"/>
    <row r="67" spans="1:9" ht="14.25" customHeight="1" x14ac:dyDescent="0.15">
      <c r="A67" s="47" t="s">
        <v>69</v>
      </c>
      <c r="B67" s="48" t="s">
        <v>74</v>
      </c>
    </row>
    <row r="68" spans="1:9" ht="14.25" customHeight="1" x14ac:dyDescent="0.15">
      <c r="A68" s="48"/>
      <c r="B68" s="48" t="s">
        <v>90</v>
      </c>
    </row>
  </sheetData>
  <sheetProtection sheet="1" objects="1" scenarios="1"/>
  <mergeCells count="62">
    <mergeCell ref="D39:E39"/>
    <mergeCell ref="D52:E52"/>
    <mergeCell ref="D34:E34"/>
    <mergeCell ref="D35:E35"/>
    <mergeCell ref="D36:E36"/>
    <mergeCell ref="D37:E37"/>
    <mergeCell ref="D38:E38"/>
    <mergeCell ref="D32:E32"/>
    <mergeCell ref="D33:E33"/>
    <mergeCell ref="D8:E8"/>
    <mergeCell ref="D9:E9"/>
    <mergeCell ref="D26:E26"/>
    <mergeCell ref="D27:E27"/>
    <mergeCell ref="D28:E28"/>
    <mergeCell ref="D29:E29"/>
    <mergeCell ref="D30:E30"/>
    <mergeCell ref="D21:E21"/>
    <mergeCell ref="D22:E22"/>
    <mergeCell ref="D23:E23"/>
    <mergeCell ref="D24:E24"/>
    <mergeCell ref="D25:E25"/>
    <mergeCell ref="A41:A64"/>
    <mergeCell ref="A13:A40"/>
    <mergeCell ref="A65:G65"/>
    <mergeCell ref="H65:I65"/>
    <mergeCell ref="D49:E49"/>
    <mergeCell ref="D50:E50"/>
    <mergeCell ref="D51:E51"/>
    <mergeCell ref="D55:E55"/>
    <mergeCell ref="D56:E56"/>
    <mergeCell ref="D57:E57"/>
    <mergeCell ref="D58:E58"/>
    <mergeCell ref="D59:E59"/>
    <mergeCell ref="D60:E60"/>
    <mergeCell ref="D61:E61"/>
    <mergeCell ref="D62:E62"/>
    <mergeCell ref="D31:E31"/>
    <mergeCell ref="A7:A12"/>
    <mergeCell ref="B10:B11"/>
    <mergeCell ref="I7:I11"/>
    <mergeCell ref="D4:D5"/>
    <mergeCell ref="B4:C4"/>
    <mergeCell ref="E4:G5"/>
    <mergeCell ref="B6:C6"/>
    <mergeCell ref="D6:E6"/>
    <mergeCell ref="A5:B5"/>
    <mergeCell ref="A1:G1"/>
    <mergeCell ref="I41:I63"/>
    <mergeCell ref="I20:I21"/>
    <mergeCell ref="I13:I19"/>
    <mergeCell ref="I22:I33"/>
    <mergeCell ref="I34:I39"/>
    <mergeCell ref="B62:C62"/>
    <mergeCell ref="D63:E63"/>
    <mergeCell ref="D13:E13"/>
    <mergeCell ref="D14:E14"/>
    <mergeCell ref="D15:E15"/>
    <mergeCell ref="D16:E16"/>
    <mergeCell ref="D17:E17"/>
    <mergeCell ref="D18:E18"/>
    <mergeCell ref="D19:E19"/>
    <mergeCell ref="D20:E20"/>
  </mergeCells>
  <phoneticPr fontId="1"/>
  <pageMargins left="0.9055118110236221" right="0.70866141732283472" top="0.55118110236220474" bottom="0.35433070866141736" header="0.31496062992125984" footer="0.31496062992125984"/>
  <pageSetup paperSize="9" scale="85" orientation="portrait" r:id="rId1"/>
  <ignoredErrors>
    <ignoredError sqref="H42:H43 H44:H45 H46:H47" 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39" r:id="rId4" name="Check Box 115">
              <controlPr defaultSize="0" autoFill="0" autoLine="0" autoPict="0">
                <anchor moveWithCells="1">
                  <from>
                    <xdr:col>3</xdr:col>
                    <xdr:colOff>0</xdr:colOff>
                    <xdr:row>9</xdr:row>
                    <xdr:rowOff>142875</xdr:rowOff>
                  </from>
                  <to>
                    <xdr:col>3</xdr:col>
                    <xdr:colOff>419100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1" r:id="rId5" name="Check Box 147">
              <controlPr defaultSize="0" autoFill="0" autoLine="0" autoPict="0">
                <anchor moveWithCells="1">
                  <from>
                    <xdr:col>3</xdr:col>
                    <xdr:colOff>0</xdr:colOff>
                    <xdr:row>45</xdr:row>
                    <xdr:rowOff>142875</xdr:rowOff>
                  </from>
                  <to>
                    <xdr:col>3</xdr:col>
                    <xdr:colOff>419100</xdr:colOff>
                    <xdr:row>47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2" r:id="rId6" name="Check Box 148">
              <controlPr defaultSize="0" autoFill="0" autoLine="0" autoPict="0">
                <anchor moveWithCells="1">
                  <from>
                    <xdr:col>4</xdr:col>
                    <xdr:colOff>0</xdr:colOff>
                    <xdr:row>45</xdr:row>
                    <xdr:rowOff>142875</xdr:rowOff>
                  </from>
                  <to>
                    <xdr:col>4</xdr:col>
                    <xdr:colOff>419100</xdr:colOff>
                    <xdr:row>47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3" r:id="rId7" name="Check Box 149">
              <controlPr defaultSize="0" autoFill="0" autoLine="0" autoPict="0">
                <anchor moveWithCells="1">
                  <from>
                    <xdr:col>3</xdr:col>
                    <xdr:colOff>0</xdr:colOff>
                    <xdr:row>39</xdr:row>
                    <xdr:rowOff>142875</xdr:rowOff>
                  </from>
                  <to>
                    <xdr:col>3</xdr:col>
                    <xdr:colOff>419100</xdr:colOff>
                    <xdr:row>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4" r:id="rId8" name="Check Box 150">
              <controlPr defaultSize="0" autoFill="0" autoLine="0" autoPict="0">
                <anchor moveWithCells="1">
                  <from>
                    <xdr:col>4</xdr:col>
                    <xdr:colOff>0</xdr:colOff>
                    <xdr:row>39</xdr:row>
                    <xdr:rowOff>142875</xdr:rowOff>
                  </from>
                  <to>
                    <xdr:col>4</xdr:col>
                    <xdr:colOff>419100</xdr:colOff>
                    <xdr:row>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5" r:id="rId9" name="Check Box 151">
              <controlPr defaultSize="0" autoFill="0" autoLine="0" autoPict="0">
                <anchor moveWithCells="1">
                  <from>
                    <xdr:col>3</xdr:col>
                    <xdr:colOff>0</xdr:colOff>
                    <xdr:row>40</xdr:row>
                    <xdr:rowOff>142875</xdr:rowOff>
                  </from>
                  <to>
                    <xdr:col>3</xdr:col>
                    <xdr:colOff>419100</xdr:colOff>
                    <xdr:row>42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6" r:id="rId10" name="Check Box 152">
              <controlPr defaultSize="0" autoFill="0" autoLine="0" autoPict="0">
                <anchor moveWithCells="1">
                  <from>
                    <xdr:col>4</xdr:col>
                    <xdr:colOff>0</xdr:colOff>
                    <xdr:row>40</xdr:row>
                    <xdr:rowOff>142875</xdr:rowOff>
                  </from>
                  <to>
                    <xdr:col>4</xdr:col>
                    <xdr:colOff>419100</xdr:colOff>
                    <xdr:row>42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7" r:id="rId11" name="Check Box 153">
              <controlPr defaultSize="0" autoFill="0" autoLine="0" autoPict="0">
                <anchor moveWithCells="1">
                  <from>
                    <xdr:col>3</xdr:col>
                    <xdr:colOff>0</xdr:colOff>
                    <xdr:row>41</xdr:row>
                    <xdr:rowOff>142875</xdr:rowOff>
                  </from>
                  <to>
                    <xdr:col>3</xdr:col>
                    <xdr:colOff>419100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8" r:id="rId12" name="Check Box 154">
              <controlPr defaultSize="0" autoFill="0" autoLine="0" autoPict="0">
                <anchor moveWithCells="1">
                  <from>
                    <xdr:col>4</xdr:col>
                    <xdr:colOff>0</xdr:colOff>
                    <xdr:row>41</xdr:row>
                    <xdr:rowOff>142875</xdr:rowOff>
                  </from>
                  <to>
                    <xdr:col>4</xdr:col>
                    <xdr:colOff>419100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9" r:id="rId13" name="Check Box 155">
              <controlPr defaultSize="0" autoFill="0" autoLine="0" autoPict="0">
                <anchor moveWithCells="1">
                  <from>
                    <xdr:col>3</xdr:col>
                    <xdr:colOff>0</xdr:colOff>
                    <xdr:row>42</xdr:row>
                    <xdr:rowOff>142875</xdr:rowOff>
                  </from>
                  <to>
                    <xdr:col>3</xdr:col>
                    <xdr:colOff>419100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0" r:id="rId14" name="Check Box 156">
              <controlPr defaultSize="0" autoFill="0" autoLine="0" autoPict="0">
                <anchor moveWithCells="1">
                  <from>
                    <xdr:col>4</xdr:col>
                    <xdr:colOff>0</xdr:colOff>
                    <xdr:row>42</xdr:row>
                    <xdr:rowOff>142875</xdr:rowOff>
                  </from>
                  <to>
                    <xdr:col>4</xdr:col>
                    <xdr:colOff>419100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1" r:id="rId15" name="Check Box 157">
              <controlPr defaultSize="0" autoFill="0" autoLine="0" autoPict="0">
                <anchor moveWithCells="1">
                  <from>
                    <xdr:col>3</xdr:col>
                    <xdr:colOff>0</xdr:colOff>
                    <xdr:row>43</xdr:row>
                    <xdr:rowOff>142875</xdr:rowOff>
                  </from>
                  <to>
                    <xdr:col>3</xdr:col>
                    <xdr:colOff>419100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2" r:id="rId16" name="Check Box 158">
              <controlPr defaultSize="0" autoFill="0" autoLine="0" autoPict="0">
                <anchor moveWithCells="1">
                  <from>
                    <xdr:col>4</xdr:col>
                    <xdr:colOff>0</xdr:colOff>
                    <xdr:row>43</xdr:row>
                    <xdr:rowOff>142875</xdr:rowOff>
                  </from>
                  <to>
                    <xdr:col>4</xdr:col>
                    <xdr:colOff>419100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3" r:id="rId17" name="Check Box 159">
              <controlPr defaultSize="0" autoFill="0" autoLine="0" autoPict="0">
                <anchor moveWithCells="1">
                  <from>
                    <xdr:col>3</xdr:col>
                    <xdr:colOff>0</xdr:colOff>
                    <xdr:row>44</xdr:row>
                    <xdr:rowOff>142875</xdr:rowOff>
                  </from>
                  <to>
                    <xdr:col>3</xdr:col>
                    <xdr:colOff>419100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4" r:id="rId18" name="Check Box 160">
              <controlPr defaultSize="0" autoFill="0" autoLine="0" autoPict="0">
                <anchor moveWithCells="1">
                  <from>
                    <xdr:col>4</xdr:col>
                    <xdr:colOff>0</xdr:colOff>
                    <xdr:row>44</xdr:row>
                    <xdr:rowOff>142875</xdr:rowOff>
                  </from>
                  <to>
                    <xdr:col>4</xdr:col>
                    <xdr:colOff>419100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5" r:id="rId19" name="Check Box 161">
              <controlPr defaultSize="0" autoFill="0" autoLine="0" autoPict="0">
                <anchor moveWithCells="1">
                  <from>
                    <xdr:col>3</xdr:col>
                    <xdr:colOff>0</xdr:colOff>
                    <xdr:row>46</xdr:row>
                    <xdr:rowOff>142875</xdr:rowOff>
                  </from>
                  <to>
                    <xdr:col>3</xdr:col>
                    <xdr:colOff>419100</xdr:colOff>
                    <xdr:row>48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8" r:id="rId20" name="Check Box 174">
              <controlPr defaultSize="0" autoFill="0" autoLine="0" autoPict="0">
                <anchor moveWithCells="1">
                  <from>
                    <xdr:col>3</xdr:col>
                    <xdr:colOff>0</xdr:colOff>
                    <xdr:row>8</xdr:row>
                    <xdr:rowOff>142875</xdr:rowOff>
                  </from>
                  <to>
                    <xdr:col>3</xdr:col>
                    <xdr:colOff>419100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9" r:id="rId21" name="Check Box 175">
              <controlPr defaultSize="0" autoFill="0" autoLine="0" autoPict="0">
                <anchor moveWithCells="1">
                  <from>
                    <xdr:col>4</xdr:col>
                    <xdr:colOff>0</xdr:colOff>
                    <xdr:row>8</xdr:row>
                    <xdr:rowOff>142875</xdr:rowOff>
                  </from>
                  <to>
                    <xdr:col>4</xdr:col>
                    <xdr:colOff>419100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1" r:id="rId22" name="Check Box 177">
              <controlPr defaultSize="0" autoFill="0" autoLine="0" autoPict="0">
                <anchor moveWithCells="1">
                  <from>
                    <xdr:col>4</xdr:col>
                    <xdr:colOff>0</xdr:colOff>
                    <xdr:row>9</xdr:row>
                    <xdr:rowOff>142875</xdr:rowOff>
                  </from>
                  <to>
                    <xdr:col>4</xdr:col>
                    <xdr:colOff>419100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2" r:id="rId23" name="Check Box 178">
              <controlPr defaultSize="0" autoFill="0" autoLine="0" autoPict="0">
                <anchor moveWithCells="1">
                  <from>
                    <xdr:col>3</xdr:col>
                    <xdr:colOff>0</xdr:colOff>
                    <xdr:row>6</xdr:row>
                    <xdr:rowOff>9525</xdr:rowOff>
                  </from>
                  <to>
                    <xdr:col>3</xdr:col>
                    <xdr:colOff>419100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3" r:id="rId24" name="Check Box 179">
              <controlPr defaultSize="0" autoFill="0" autoLine="0" autoPict="0">
                <anchor moveWithCells="1">
                  <from>
                    <xdr:col>4</xdr:col>
                    <xdr:colOff>9525</xdr:colOff>
                    <xdr:row>6</xdr:row>
                    <xdr:rowOff>0</xdr:rowOff>
                  </from>
                  <to>
                    <xdr:col>4</xdr:col>
                    <xdr:colOff>428625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4" r:id="rId25" name="Check Box 180">
              <controlPr defaultSize="0" autoFill="0" autoLine="0" autoPict="0">
                <anchor moveWithCells="1">
                  <from>
                    <xdr:col>3</xdr:col>
                    <xdr:colOff>9525</xdr:colOff>
                    <xdr:row>51</xdr:row>
                    <xdr:rowOff>171450</xdr:rowOff>
                  </from>
                  <to>
                    <xdr:col>3</xdr:col>
                    <xdr:colOff>428625</xdr:colOff>
                    <xdr:row>53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5" r:id="rId26" name="Check Box 181">
              <controlPr defaultSize="0" autoFill="0" autoLine="0" autoPict="0">
                <anchor moveWithCells="1">
                  <from>
                    <xdr:col>4</xdr:col>
                    <xdr:colOff>9525</xdr:colOff>
                    <xdr:row>51</xdr:row>
                    <xdr:rowOff>152400</xdr:rowOff>
                  </from>
                  <to>
                    <xdr:col>5</xdr:col>
                    <xdr:colOff>200025</xdr:colOff>
                    <xdr:row>53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8" r:id="rId27" name="Check Box 184">
              <controlPr defaultSize="0" autoFill="0" autoLine="0" autoPict="0">
                <anchor moveWithCells="1">
                  <from>
                    <xdr:col>3</xdr:col>
                    <xdr:colOff>0</xdr:colOff>
                    <xdr:row>46</xdr:row>
                    <xdr:rowOff>142875</xdr:rowOff>
                  </from>
                  <to>
                    <xdr:col>3</xdr:col>
                    <xdr:colOff>419100</xdr:colOff>
                    <xdr:row>48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9" r:id="rId28" name="Check Box 185">
              <controlPr defaultSize="0" autoFill="0" autoLine="0" autoPict="0">
                <anchor moveWithCells="1">
                  <from>
                    <xdr:col>4</xdr:col>
                    <xdr:colOff>0</xdr:colOff>
                    <xdr:row>46</xdr:row>
                    <xdr:rowOff>142875</xdr:rowOff>
                  </from>
                  <to>
                    <xdr:col>4</xdr:col>
                    <xdr:colOff>419100</xdr:colOff>
                    <xdr:row>48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5" r:id="rId29" name="Check Box 191">
              <controlPr defaultSize="0" autoFill="0" autoLine="0" autoPict="0">
                <anchor moveWithCells="1">
                  <from>
                    <xdr:col>3</xdr:col>
                    <xdr:colOff>9525</xdr:colOff>
                    <xdr:row>52</xdr:row>
                    <xdr:rowOff>171450</xdr:rowOff>
                  </from>
                  <to>
                    <xdr:col>3</xdr:col>
                    <xdr:colOff>428625</xdr:colOff>
                    <xdr:row>54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6" r:id="rId30" name="Check Box 192">
              <controlPr defaultSize="0" autoFill="0" autoLine="0" autoPict="0">
                <anchor moveWithCells="1">
                  <from>
                    <xdr:col>4</xdr:col>
                    <xdr:colOff>9525</xdr:colOff>
                    <xdr:row>52</xdr:row>
                    <xdr:rowOff>161925</xdr:rowOff>
                  </from>
                  <to>
                    <xdr:col>5</xdr:col>
                    <xdr:colOff>200025</xdr:colOff>
                    <xdr:row>54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8" r:id="rId31" name="Check Box 194">
              <controlPr defaultSize="0" autoFill="0" autoLine="0" autoPict="0">
                <anchor moveWithCells="1">
                  <from>
                    <xdr:col>2</xdr:col>
                    <xdr:colOff>76200</xdr:colOff>
                    <xdr:row>4</xdr:row>
                    <xdr:rowOff>28575</xdr:rowOff>
                  </from>
                  <to>
                    <xdr:col>2</xdr:col>
                    <xdr:colOff>828675</xdr:colOff>
                    <xdr:row>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0" r:id="rId32" name="Check Box 196">
              <controlPr defaultSize="0" autoFill="0" autoLine="0" autoPict="0">
                <anchor moveWithCells="1">
                  <from>
                    <xdr:col>2</xdr:col>
                    <xdr:colOff>1038225</xdr:colOff>
                    <xdr:row>4</xdr:row>
                    <xdr:rowOff>19050</xdr:rowOff>
                  </from>
                  <to>
                    <xdr:col>2</xdr:col>
                    <xdr:colOff>1790700</xdr:colOff>
                    <xdr:row>4</xdr:row>
                    <xdr:rowOff>257175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cols>
    <col min="1" max="1" width="9" customWidth="1"/>
  </cols>
  <sheetData/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cols>
    <col min="1" max="1" width="9" customWidth="1"/>
  </cols>
  <sheetData/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沖縄県</dc:creator>
  <cp:lastModifiedBy>沖縄県</cp:lastModifiedBy>
  <cp:lastPrinted>2017-03-08T00:26:59Z</cp:lastPrinted>
  <dcterms:created xsi:type="dcterms:W3CDTF">2016-06-07T00:23:19Z</dcterms:created>
  <dcterms:modified xsi:type="dcterms:W3CDTF">2017-03-09T07:34:02Z</dcterms:modified>
</cp:coreProperties>
</file>