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16"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1_20080805速報時点データ_列部門・外生部門" localSheetId="12">#REF!</definedName>
    <definedName name="_1_20080805速報時点データ_列部門・外生部門" localSheetId="13">#REF!</definedName>
    <definedName name="_1_20080805速報時点データ_列部門・外生部門" localSheetId="14">#REF!</definedName>
    <definedName name="_1_20080805速報時点データ_列部門・外生部門">#REF!</definedName>
    <definedName name="_2_20080805速報時点データ_列部門・内生部門" localSheetId="12">#REF!</definedName>
    <definedName name="_2_20080805速報時点データ_列部門・内生部門" localSheetId="13">#REF!</definedName>
    <definedName name="_2_20080805速報時点データ_列部門・内生部門" localSheetId="14">#REF!</definedName>
    <definedName name="_2_20080805速報時点データ_列部門・内生部門">#REF!</definedName>
    <definedName name="_Fill" localSheetId="12" hidden="1">'[1]SV概念'!#REF!</definedName>
    <definedName name="_Fill" hidden="1">'[1]SV概念'!#REF!</definedName>
    <definedName name="_NEW1" localSheetId="12">#REF!</definedName>
    <definedName name="_NEW1" localSheetId="13">#REF!</definedName>
    <definedName name="_NEW1" localSheetId="14">#REF!</definedName>
    <definedName name="_NEW1">#REF!</definedName>
    <definedName name="_Order1" hidden="1">255</definedName>
    <definedName name="_Order2" hidden="1">255</definedName>
    <definedName name="_xlfn.IFERROR" hidden="1">#NAME?</definedName>
    <definedName name="①購入額計">#REF!</definedName>
    <definedName name="①購入金額" localSheetId="13">#REF!</definedName>
    <definedName name="①購入金額" localSheetId="14">#REF!</definedName>
    <definedName name="①購入金額">#REF!</definedName>
    <definedName name="②購入者数">#REF!</definedName>
    <definedName name="③購入者単価">#REF!</definedName>
    <definedName name="③購入者平均単価" localSheetId="13">#REF!</definedName>
    <definedName name="③購入者平均単価" localSheetId="14">#REF!</definedName>
    <definedName name="③購入者平均単価">#REF!</definedName>
    <definedName name="④金額NA">#REF!</definedName>
    <definedName name="④購入金額NA" localSheetId="13">#REF!</definedName>
    <definedName name="④購入金額NA" localSheetId="14">#REF!</definedName>
    <definedName name="④購入金額NA">#REF!</definedName>
    <definedName name="⑤不明">#REF!</definedName>
    <definedName name="⑥購入率">#REF!</definedName>
    <definedName name="⑦全体単価">#REF!</definedName>
    <definedName name="⑦平均単価" localSheetId="13">#REF!</definedName>
    <definedName name="⑦平均単価" localSheetId="14">#REF!</definedName>
    <definedName name="⑦平均単価">#REF!</definedName>
    <definedName name="atesaki" localSheetId="12">'[4]その他'!#REF!</definedName>
    <definedName name="atesaki">'[4]その他'!#REF!</definedName>
    <definedName name="Data" localSheetId="12">'[15]１．.経済活動別県内総生産'!#REF!</definedName>
    <definedName name="Data">'[15]１．.経済活動別県内総生産'!#REF!</definedName>
    <definedName name="DataEnd" localSheetId="12">'[15]１．.経済活動別県内総生産'!#REF!</definedName>
    <definedName name="DataEnd">'[15]１．.経済活動別県内総生産'!#REF!</definedName>
    <definedName name="g" localSheetId="10">'10'!#REF!</definedName>
    <definedName name="G" localSheetId="13">#REF!</definedName>
    <definedName name="G" localSheetId="14">#REF!</definedName>
    <definedName name="g" localSheetId="7">'7'!#REF!</definedName>
    <definedName name="g" localSheetId="8">'8'!#REF!</definedName>
    <definedName name="g" localSheetId="9">'9'!#REF!</definedName>
    <definedName name="G">#REF!</definedName>
    <definedName name="G1" localSheetId="10">'10'!#REF!</definedName>
    <definedName name="G1" localSheetId="12">#REF!</definedName>
    <definedName name="G1" localSheetId="13">#REF!</definedName>
    <definedName name="G1" localSheetId="14">#REF!</definedName>
    <definedName name="G1" localSheetId="7">'7'!#REF!</definedName>
    <definedName name="G1" localSheetId="8">'8'!#REF!</definedName>
    <definedName name="G1" localSheetId="9">'9'!#REF!</definedName>
    <definedName name="G1">#REF!</definedName>
    <definedName name="G2" localSheetId="10">'10'!#REF!</definedName>
    <definedName name="G2" localSheetId="13">#REF!</definedName>
    <definedName name="G2" localSheetId="14">#REF!</definedName>
    <definedName name="G2" localSheetId="7">'7'!#REF!</definedName>
    <definedName name="G2" localSheetId="8">'8'!#REF!</definedName>
    <definedName name="G2" localSheetId="9">'9'!#REF!</definedName>
    <definedName name="G2">#REF!</definedName>
    <definedName name="G3" localSheetId="10">'10'!#REF!</definedName>
    <definedName name="G3" localSheetId="13">#REF!</definedName>
    <definedName name="G3" localSheetId="14">#REF!</definedName>
    <definedName name="G3" localSheetId="7">'7'!$A$1:$AD$8</definedName>
    <definedName name="G3" localSheetId="8">'8'!$A$1:$AD$8</definedName>
    <definedName name="G3" localSheetId="9">'9'!#REF!</definedName>
    <definedName name="G3">#REF!</definedName>
    <definedName name="h13形態別1_3期">#REF!</definedName>
    <definedName name="Hyousoku" localSheetId="12">'[15]１．.経済活動別県内総生産'!#REF!</definedName>
    <definedName name="Hyousoku">'[15]１．.経済活動別県内総生産'!#REF!</definedName>
    <definedName name="HyousokuArea" localSheetId="12">'[15]１．.経済活動別県内総生産'!#REF!</definedName>
    <definedName name="HyousokuArea">'[15]１．.経済活動別県内総生産'!#REF!</definedName>
    <definedName name="HyousokuEnd" localSheetId="12">'[15]１．.経済活動別県内総生産'!#REF!</definedName>
    <definedName name="HyousokuEnd">'[15]１．.経済活動別県内総生産'!#REF!</definedName>
    <definedName name="kkkk" localSheetId="12">#REF!</definedName>
    <definedName name="kkkk" localSheetId="13">#REF!</definedName>
    <definedName name="kkkk" localSheetId="14">#REF!</definedName>
    <definedName name="kkkk">#REF!</definedName>
    <definedName name="MACRO" localSheetId="10">'10'!#REF!</definedName>
    <definedName name="MACRO" localSheetId="13">#REF!</definedName>
    <definedName name="MACRO" localSheetId="14">#REF!</definedName>
    <definedName name="MACRO" localSheetId="7">'7'!#REF!</definedName>
    <definedName name="MACRO" localSheetId="8">'8'!#REF!</definedName>
    <definedName name="MACRO" localSheetId="9">'9'!#REF!</definedName>
    <definedName name="MACRO">#REF!</definedName>
    <definedName name="p">'[3]H13～H17'!$A$1:$U$18</definedName>
    <definedName name="P2上我が国市場">'[11]○02旅行消費額'!$A$4:$F$5</definedName>
    <definedName name="P3上右他産業">'[11]02☆産業別波及効果'!$K$101:$M$127</definedName>
    <definedName name="P3上左他産業">'[11]02☆産業別波及効果'!$E$101:$G$127</definedName>
    <definedName name="P5下外客数">'[12]○92-03外客数'!$F$38:$P$38,'[12]○92-03外客数'!$F$57:$P$57</definedName>
    <definedName name="PH" localSheetId="12">#REF!</definedName>
    <definedName name="PH" localSheetId="13">#REF!</definedName>
    <definedName name="PH" localSheetId="14">#REF!</definedName>
    <definedName name="PH">#REF!</definedName>
    <definedName name="PRINT" localSheetId="10">'10'!#REF!</definedName>
    <definedName name="PRINT" localSheetId="13">#REF!</definedName>
    <definedName name="PRINT" localSheetId="14">#REF!</definedName>
    <definedName name="PRINT" localSheetId="7">'7'!#REF!</definedName>
    <definedName name="PRINT" localSheetId="8">'8'!#REF!</definedName>
    <definedName name="PRINT" localSheetId="9">'9'!#REF!</definedName>
    <definedName name="PRINT">#REF!</definedName>
    <definedName name="_xlnm.Print_Area" localSheetId="1">'1'!$A$1:$AQ$53</definedName>
    <definedName name="_xlnm.Print_Area" localSheetId="10">'10'!$A$1:$P$49</definedName>
    <definedName name="_xlnm.Print_Area" localSheetId="11">'11'!#REF!</definedName>
    <definedName name="_xlnm.Print_Area" localSheetId="12">'12'!#REF!</definedName>
    <definedName name="_xlnm.Print_Area" localSheetId="13">'13'!$B$1:$O$50</definedName>
    <definedName name="_xlnm.Print_Area" localSheetId="14">'14'!$A$1:$G$53</definedName>
    <definedName name="_xlnm.Print_Area" localSheetId="2">'2'!$A$1:$W$53</definedName>
    <definedName name="_xlnm.Print_Area" localSheetId="4">'4'!$A$1:$U$50</definedName>
    <definedName name="_xlnm.Print_Area" localSheetId="5">'5'!$A$1:$O$92</definedName>
    <definedName name="_xlnm.Print_Area" localSheetId="6">'6'!$A$1:$O$92</definedName>
    <definedName name="_xlnm.Print_Area" localSheetId="7">'7'!$A$1:$J$51</definedName>
    <definedName name="_xlnm.Print_Area" localSheetId="8">'8'!$A$1:$J$51</definedName>
    <definedName name="_xlnm.Print_Area" localSheetId="9">'9'!$A$1:$P$49</definedName>
    <definedName name="_xlnm.Print_Titles" localSheetId="10">'10'!$A:$A</definedName>
    <definedName name="_xlnm.Print_Titles" localSheetId="4">'4'!$2:$4</definedName>
    <definedName name="_xlnm.Print_Titles" localSheetId="9">'9'!$A:$A</definedName>
    <definedName name="prntg3" localSheetId="10">'10'!#REF!</definedName>
    <definedName name="prntg3" localSheetId="13">#REF!</definedName>
    <definedName name="prntg3" localSheetId="14">#REF!</definedName>
    <definedName name="prntg3" localSheetId="7">'7'!#REF!</definedName>
    <definedName name="prntg3" localSheetId="8">'8'!#REF!</definedName>
    <definedName name="prntg3" localSheetId="9">'9'!#REF!</definedName>
    <definedName name="prntg3">#REF!</definedName>
    <definedName name="psDKDKDKDKDKDKDKDKDKDKDKDKDKDKR" localSheetId="12">#REF!</definedName>
    <definedName name="psDKDKDKDKDKDKDKDKDKDKDKDKDKDKR" localSheetId="13">#REF!</definedName>
    <definedName name="psDKDKDKDKDKDKDKDKDKDKDKDKDKDKR" localSheetId="14">#REF!</definedName>
    <definedName name="psDKDKDKDKDKDKDKDKDKDKDKDKDKDKR">#REF!</definedName>
    <definedName name="psDKDKRTopRTm3TB0TB4TB0TB0TB25." localSheetId="12">'[3]H13～H17'!#REF!</definedName>
    <definedName name="psDKDKRTopRTm3TB0TB4TB0TB0TB25.">'[3]H13～H17'!#REF!</definedName>
    <definedName name="TitleEnglish" localSheetId="12">'[15]１．.経済活動別県内総生産'!#REF!</definedName>
    <definedName name="TitleEnglish">'[15]１．.経済活動別県内総生産'!#REF!</definedName>
    <definedName name="あ">'[16]H15～H19'!$AJ$4:$BD$26</definedName>
    <definedName name="ここから">'[10]◎アンケート4_6月集計'!$P$1510</definedName>
    <definedName name="パック価格帯" localSheetId="13">#REF!</definedName>
    <definedName name="パック価格帯" localSheetId="14">#REF!</definedName>
    <definedName name="パック価格帯">#REF!</definedName>
    <definedName name="リピータ土産代" localSheetId="12">#REF!</definedName>
    <definedName name="リピータ土産代" localSheetId="13">#REF!</definedName>
    <definedName name="リピータ土産代" localSheetId="14">#REF!</definedName>
    <definedName name="リピータ土産代">#REF!</definedName>
    <definedName name="印刷_1" localSheetId="12">'[5]民宿・国民宿舎等データ入力用シート'!#REF!</definedName>
    <definedName name="印刷_1">'[5]民宿・国民宿舎等データ入力用シート'!#REF!</definedName>
    <definedName name="印刷_2" localSheetId="12">'[5]民宿・国民宿舎等データ入力用シート'!#REF!</definedName>
    <definedName name="印刷_2">'[5]民宿・国民宿舎等データ入力用シート'!#REF!</definedName>
    <definedName name="印刷_3" localSheetId="12">'[5]民宿・国民宿舎等データ入力用シート'!#REF!</definedName>
    <definedName name="印刷_3">'[5]民宿・国民宿舎等データ入力用シート'!#REF!</definedName>
    <definedName name="印刷_4" localSheetId="12">'[5]民宿・国民宿舎等データ入力用シート'!#REF!</definedName>
    <definedName name="印刷_4">'[5]民宿・国民宿舎等データ入力用シート'!#REF!</definedName>
    <definedName name="印刷範囲②⑥">#REF!</definedName>
    <definedName name="印刷用">#REF!</definedName>
    <definedName name="貨物配分率">'[13]ﾏｰｼﾞﾝ計算'!$AC$824:$AC$828</definedName>
    <definedName name="各月消費単価総括" localSheetId="13">#REF!</definedName>
    <definedName name="各月消費単価総括" localSheetId="14">#REF!</definedName>
    <definedName name="各月消費単価総括">#REF!</definedName>
    <definedName name="観光収入の推移">'[6]○旧観光収入'!$A$2:$N$45</definedName>
    <definedName name="観光収入推計">'[6]×修正後観光収入'!$A$2:$N$40</definedName>
    <definedName name="観光収入単価図">'[6]×修正後観光収入'!$E$121:$S$154</definedName>
    <definedName name="観光消費額入力場">'[13]ﾏｰｼﾞﾝ計算'!$M$799:$M$839</definedName>
    <definedName name="旧費目別単価">'[6]○旧観光収入'!$S$13:$Y$61</definedName>
    <definedName name="金額NA">'[14]○搭乗者アンケート11月分'!$BC$8392:$BR$8498</definedName>
    <definedName name="月別曜日別">#REF!</definedName>
    <definedName name="県外マーケット" localSheetId="13">#REF!</definedName>
    <definedName name="県外マーケット" localSheetId="14">#REF!</definedName>
    <definedName name="県外マーケット">#REF!</definedName>
    <definedName name="県外客属性" localSheetId="13">#REF!</definedName>
    <definedName name="県外客属性" localSheetId="14">#REF!</definedName>
    <definedName name="県外客属性">#REF!</definedName>
    <definedName name="参加費分布表">'[7]参加費'!$H$2:$V$76</definedName>
    <definedName name="産出額表" localSheetId="12">#REF!</definedName>
    <definedName name="産出額表" localSheetId="13">#REF!</definedName>
    <definedName name="産出額表" localSheetId="14">#REF!</definedName>
    <definedName name="産出額表">#REF!</definedName>
    <definedName name="市町村別規模別施設数" localSheetId="12">'[5]民宿・国民宿舎等データ入力用シート'!#REF!</definedName>
    <definedName name="市町村別規模別施設数">'[5]民宿・国民宿舎等データ入力用シート'!#REF!</definedName>
    <definedName name="市町村別種別施設数">'[5]民宿・国民宿舎等データ入力用シート'!$D$1:$AR$53</definedName>
    <definedName name="宿泊者平均泊数">#REF!</definedName>
    <definedName name="宿泊量推計表" localSheetId="13">#REF!</definedName>
    <definedName name="宿泊量推計表" localSheetId="14">#REF!</definedName>
    <definedName name="宿泊量推計表">#REF!</definedName>
    <definedName name="消費額">'[9]×消費額表'!$A$151</definedName>
    <definedName name="消費額構成">'[9]×消費額表'!$A$221</definedName>
    <definedName name="推移一括図">'[6]○旧観光収入'!$R$13:$AJ$63</definedName>
    <definedName name="全体単価">'[9]×消費額表'!$A$80</definedName>
    <definedName name="属性構成表">'[9]○年度属性'!$B$74:$M$145</definedName>
    <definedName name="滞在日数グラフ">'[6]滞在日数'!$D$46:$R$97</definedName>
    <definedName name="単価下落参考">#REF!</definedName>
    <definedName name="地域別規模別施設数" localSheetId="12">'[5]民宿・国民宿舎等データ入力用シート'!#REF!</definedName>
    <definedName name="地域別規模別施設数">'[5]民宿・国民宿舎等データ入力用シート'!#REF!</definedName>
    <definedName name="地域別種別施設数">'[5]民宿・国民宿舎等データ入力用シート'!$D$1:$AR$53</definedName>
    <definedName name="通関統計組替集計結果" localSheetId="12">#REF!</definedName>
    <definedName name="通関統計組替集計結果" localSheetId="13">#REF!</definedName>
    <definedName name="通関統計組替集計結果" localSheetId="14">#REF!</definedName>
    <definedName name="通関統計組替集計結果">#REF!</definedName>
    <definedName name="投入額表" localSheetId="12">#REF!</definedName>
    <definedName name="投入額表" localSheetId="13">#REF!</definedName>
    <definedName name="投入額表" localSheetId="14">#REF!</definedName>
    <definedName name="投入額表">#REF!</definedName>
    <definedName name="入域観光客数推移">'[6]○入域観光客数'!$A$1:$Q$38</definedName>
    <definedName name="年次集計表用">#REF!</definedName>
    <definedName name="年次別観光消費単価">'[7]費目別単価図 推移表'!$C$93:$Q$132</definedName>
    <definedName name="年代３時点推移">'[6]年代実数'!$M$69:$U$101</definedName>
    <definedName name="年代別客層">'[6]年代実数'!$D$55:$L$103</definedName>
    <definedName name="年度消費細目03" localSheetId="13">#REF!</definedName>
    <definedName name="年度消費細目03" localSheetId="14">#REF!</definedName>
    <definedName name="年度消費細目03">#REF!</definedName>
    <definedName name="泊数図">'[9]○属性泊数宿泊量'!$B$73:$AC$142</definedName>
    <definedName name="標準偏差等">'[9]アンケート01_03月出費分布(泊数）'!$F$844:$O$846</definedName>
    <definedName name="標本属性">#REF!</definedName>
    <definedName name="標本属性曜日">#REF!</definedName>
    <definedName name="表">'[9]×1-3月期集計n809'!$H$1505</definedName>
    <definedName name="部門参照上左端" localSheetId="12">#REF!</definedName>
    <definedName name="部門参照上左端" localSheetId="13">#REF!</definedName>
    <definedName name="部門参照上左端" localSheetId="14">#REF!</definedName>
    <definedName name="部門参照上左端">#REF!</definedName>
    <definedName name="部門参照上端" localSheetId="12">#REF!</definedName>
    <definedName name="部門参照上端" localSheetId="13">#REF!</definedName>
    <definedName name="部門参照上端" localSheetId="14">#REF!</definedName>
    <definedName name="部門参照上端">#REF!</definedName>
    <definedName name="平均泊数">'[7]費目別単価図 推移表'!$S$156:$Y$159</definedName>
    <definedName name="平成１９年５月" localSheetId="13">#REF!</definedName>
    <definedName name="平成１９年５月" localSheetId="14">#REF!</definedName>
    <definedName name="平成１９年５月">#REF!</definedName>
    <definedName name="補足⑤２貼付元">'[9]県外客月別消費構成'!$D$3:$O$7</definedName>
    <definedName name="訪問回数">'[6]訪問回数'!$C$40:$K$75</definedName>
    <definedName name="訪問先">'[6]訪問先'!$D$38:$M$61</definedName>
    <definedName name="無効票4_6" localSheetId="12">#REF!</definedName>
    <definedName name="無効票4_6">#REF!</definedName>
    <definedName name="旅行携帯の推移">'[6]旅行形態'!$C$38:$K$63</definedName>
    <definedName name="旅行目的">'[6]旅行目的'!$C$39:$K$68</definedName>
    <definedName name="暦年単価貼付先">'[7]費目別単価図 推移表'!$C$80:$M$83</definedName>
  </definedNames>
  <calcPr fullCalcOnLoad="1"/>
</workbook>
</file>

<file path=xl/sharedStrings.xml><?xml version="1.0" encoding="utf-8"?>
<sst xmlns="http://schemas.openxmlformats.org/spreadsheetml/2006/main" count="1432" uniqueCount="672">
  <si>
    <t>【暦年】主な観光施設の利用状況</t>
  </si>
  <si>
    <t>世界遺産</t>
  </si>
  <si>
    <t>国営沖縄記念公園
（海洋博覧会地区)</t>
  </si>
  <si>
    <t>ブセナ
海中公園</t>
  </si>
  <si>
    <t>旧海軍
司令部壕</t>
  </si>
  <si>
    <t>国営沖縄記念公園
（首里城地区）</t>
  </si>
  <si>
    <t>玉　陵</t>
  </si>
  <si>
    <t>識名園</t>
  </si>
  <si>
    <t>斎場御嶽</t>
  </si>
  <si>
    <t>今帰仁城跡</t>
  </si>
  <si>
    <t>勝連城跡</t>
  </si>
  <si>
    <t>中城城跡</t>
  </si>
  <si>
    <t>入園者</t>
  </si>
  <si>
    <t>首里城
（入館者）</t>
  </si>
  <si>
    <t>沖縄美ら海水族館　
　(入館者）</t>
  </si>
  <si>
    <t>海洋文化館
（入館者）</t>
  </si>
  <si>
    <t>（単位：人、％）</t>
  </si>
  <si>
    <t>10月</t>
  </si>
  <si>
    <t>11月</t>
  </si>
  <si>
    <t>12月</t>
  </si>
  <si>
    <t>１月</t>
  </si>
  <si>
    <t>２月</t>
  </si>
  <si>
    <t>３月</t>
  </si>
  <si>
    <t>計</t>
  </si>
  <si>
    <t>対前年度比</t>
  </si>
  <si>
    <t>Ｓ47年度</t>
  </si>
  <si>
    <t>Ｓ48年度</t>
  </si>
  <si>
    <t>Ｓ49年度</t>
  </si>
  <si>
    <t>Ｓ50年度</t>
  </si>
  <si>
    <t>Ｓ51年度</t>
  </si>
  <si>
    <t>Ｓ52年度</t>
  </si>
  <si>
    <t>Ｓ53年度</t>
  </si>
  <si>
    <t>Ｓ54年度</t>
  </si>
  <si>
    <t>Ｓ55年度</t>
  </si>
  <si>
    <t>Ｓ56年度</t>
  </si>
  <si>
    <t>Ｓ57年度</t>
  </si>
  <si>
    <t>Ｓ58年度</t>
  </si>
  <si>
    <t>Ｓ59年度</t>
  </si>
  <si>
    <t>Ｓ60年度</t>
  </si>
  <si>
    <t>Ｓ61年度</t>
  </si>
  <si>
    <t>Ｓ62年度</t>
  </si>
  <si>
    <t>Ｓ63年度</t>
  </si>
  <si>
    <t>Ｈ元年度</t>
  </si>
  <si>
    <t>Ｈ2年度</t>
  </si>
  <si>
    <t>Ｈ3年度</t>
  </si>
  <si>
    <t>Ｈ4年度</t>
  </si>
  <si>
    <t>Ｈ5年度</t>
  </si>
  <si>
    <t>Ｈ6年度</t>
  </si>
  <si>
    <t>Ｈ7年度</t>
  </si>
  <si>
    <t>Ｈ8年度</t>
  </si>
  <si>
    <t>Ｈ9年度</t>
  </si>
  <si>
    <t>Ｈ10年度</t>
  </si>
  <si>
    <t>Ｈ11年度</t>
  </si>
  <si>
    <t>Ｈ12年度</t>
  </si>
  <si>
    <t>Ｈ13年度</t>
  </si>
  <si>
    <t>Ｈ14年度</t>
  </si>
  <si>
    <t>Ｈ15年度</t>
  </si>
  <si>
    <t>Ｈ16年度</t>
  </si>
  <si>
    <t>Ｈ17年度</t>
  </si>
  <si>
    <t>Ｈ18年度</t>
  </si>
  <si>
    <t>Ｈ19年度</t>
  </si>
  <si>
    <t>Ｈ20年度</t>
  </si>
  <si>
    <t>Ｈ21年度</t>
  </si>
  <si>
    <t>Ｈ22年度</t>
  </si>
  <si>
    <t>Ｈ23年度</t>
  </si>
  <si>
    <t>【暦年】年次別・月別入域観光客数</t>
  </si>
  <si>
    <t>対前年比</t>
  </si>
  <si>
    <t>Ｓ47年</t>
  </si>
  <si>
    <t>Ｓ48年</t>
  </si>
  <si>
    <t>Ｓ49年</t>
  </si>
  <si>
    <t>Ｓ50年</t>
  </si>
  <si>
    <t>Ｓ51年</t>
  </si>
  <si>
    <t>Ｓ52年</t>
  </si>
  <si>
    <t>Ｓ53年</t>
  </si>
  <si>
    <t>Ｓ54年</t>
  </si>
  <si>
    <t>Ｓ55年</t>
  </si>
  <si>
    <t>Ｓ56年</t>
  </si>
  <si>
    <t>Ｓ57年</t>
  </si>
  <si>
    <t>Ｓ58年</t>
  </si>
  <si>
    <t>Ｓ59年</t>
  </si>
  <si>
    <t>Ｓ60年</t>
  </si>
  <si>
    <t>Ｓ61年</t>
  </si>
  <si>
    <t>Ｓ62年</t>
  </si>
  <si>
    <t>Ｓ63年</t>
  </si>
  <si>
    <t>Ｈ元年</t>
  </si>
  <si>
    <t>Ｈ2年</t>
  </si>
  <si>
    <t>Ｈ3年</t>
  </si>
  <si>
    <t>Ｈ4年</t>
  </si>
  <si>
    <t>Ｈ5年</t>
  </si>
  <si>
    <t>Ｈ6年</t>
  </si>
  <si>
    <t>Ｈ7年</t>
  </si>
  <si>
    <t>Ｈ8年</t>
  </si>
  <si>
    <t>Ｈ9年</t>
  </si>
  <si>
    <t>Ｈ10年</t>
  </si>
  <si>
    <t>Ｈ11年</t>
  </si>
  <si>
    <t>Ｈ12年</t>
  </si>
  <si>
    <t>Ｈ13年</t>
  </si>
  <si>
    <t>Ｈ14年</t>
  </si>
  <si>
    <t>Ｈ15年</t>
  </si>
  <si>
    <t>Ｈ16年</t>
  </si>
  <si>
    <t>Ｈ17年</t>
  </si>
  <si>
    <t>Ｈ18年</t>
  </si>
  <si>
    <t>Ｈ19年</t>
  </si>
  <si>
    <t>Ｈ20年</t>
  </si>
  <si>
    <t>Ｈ21年</t>
  </si>
  <si>
    <t>Ｈ22年</t>
  </si>
  <si>
    <t>Ｈ23年</t>
  </si>
  <si>
    <r>
      <t>（注１）括弧書きは年計の月別構成比　　（注２）</t>
    </r>
    <r>
      <rPr>
        <u val="single"/>
        <sz val="10"/>
        <rFont val="ＭＳ Ｐ明朝"/>
        <family val="1"/>
      </rPr>
      <t>下線文字</t>
    </r>
    <r>
      <rPr>
        <sz val="10"/>
        <rFont val="ＭＳ Ｐ明朝"/>
        <family val="1"/>
      </rPr>
      <t>はその月における過去最高、</t>
    </r>
    <r>
      <rPr>
        <i/>
        <sz val="10"/>
        <rFont val="ＭＳ Ｐ明朝"/>
        <family val="1"/>
      </rPr>
      <t>斜体文字</t>
    </r>
    <r>
      <rPr>
        <sz val="10"/>
        <rFont val="ＭＳ Ｐ明朝"/>
        <family val="1"/>
      </rPr>
      <t>はその年の最高を示す。</t>
    </r>
  </si>
  <si>
    <t>　　　　区分
　年度</t>
  </si>
  <si>
    <t>入域観光客数（総数）</t>
  </si>
  <si>
    <t>空路海路別内訳</t>
  </si>
  <si>
    <t>国内客</t>
  </si>
  <si>
    <t>外国客</t>
  </si>
  <si>
    <t>空路計</t>
  </si>
  <si>
    <t>海路計</t>
  </si>
  <si>
    <t>S４７年度</t>
  </si>
  <si>
    <t>４８年度</t>
  </si>
  <si>
    <t>４９年度</t>
  </si>
  <si>
    <t>５０年度</t>
  </si>
  <si>
    <t>５１年度</t>
  </si>
  <si>
    <t>５２年度</t>
  </si>
  <si>
    <t>５３年度</t>
  </si>
  <si>
    <t>５４年度</t>
  </si>
  <si>
    <t>５５年度</t>
  </si>
  <si>
    <t>５６年度</t>
  </si>
  <si>
    <t>５７年度</t>
  </si>
  <si>
    <t>５８年度</t>
  </si>
  <si>
    <t>５９年度</t>
  </si>
  <si>
    <t>６０年度</t>
  </si>
  <si>
    <t>６１年度</t>
  </si>
  <si>
    <t>６２年度</t>
  </si>
  <si>
    <t>６３年度</t>
  </si>
  <si>
    <t>H元年度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</si>
  <si>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</si>
  <si>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</si>
  <si>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</si>
  <si>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</si>
  <si>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</si>
  <si>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</si>
  <si>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</si>
  <si>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</si>
  <si>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</si>
  <si>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</si>
  <si>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</si>
  <si>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</si>
  <si>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</si>
  <si>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</si>
  <si>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１６年度</t>
  </si>
  <si>
    <t>１７年度</t>
  </si>
  <si>
    <t>１８年度</t>
  </si>
  <si>
    <t>１９年度</t>
  </si>
  <si>
    <t>２０年度</t>
  </si>
  <si>
    <t>２１年度</t>
  </si>
  <si>
    <t>２２年度</t>
  </si>
  <si>
    <t>２３年度</t>
  </si>
  <si>
    <t>（注１）国内客には、沖縄県在住者は含まない。　　（注２）外国客には、国内経由の外国人は含まない。</t>
  </si>
  <si>
    <t>【暦年】年次別入域観光客数の推移（国内外・空海路別）</t>
  </si>
  <si>
    <t>　　　　区分
　年次</t>
  </si>
  <si>
    <t>S４７年</t>
  </si>
  <si>
    <t>４８年</t>
  </si>
  <si>
    <t>４９年</t>
  </si>
  <si>
    <t>５０年</t>
  </si>
  <si>
    <t>５１年</t>
  </si>
  <si>
    <t>５２年</t>
  </si>
  <si>
    <t>５３年</t>
  </si>
  <si>
    <t>５４年</t>
  </si>
  <si>
    <t>５５年</t>
  </si>
  <si>
    <t>５６年</t>
  </si>
  <si>
    <t>５７年</t>
  </si>
  <si>
    <t>５８年</t>
  </si>
  <si>
    <t>５９年</t>
  </si>
  <si>
    <t>６０年</t>
  </si>
  <si>
    <t>６１年</t>
  </si>
  <si>
    <t>６２年</t>
  </si>
  <si>
    <t>６３年</t>
  </si>
  <si>
    <t>H元年</t>
  </si>
  <si>
    <t>２年</t>
  </si>
  <si>
    <t>３年</t>
  </si>
  <si>
    <t>４年</t>
  </si>
  <si>
    <t>５年</t>
  </si>
  <si>
    <t>６年</t>
  </si>
  <si>
    <t>７年</t>
  </si>
  <si>
    <t>８年</t>
  </si>
  <si>
    <t>９年</t>
  </si>
  <si>
    <t>１０年</t>
  </si>
  <si>
    <t>１１年</t>
  </si>
  <si>
    <t>１２年</t>
  </si>
  <si>
    <t>１３年</t>
  </si>
  <si>
    <t>１４年</t>
  </si>
  <si>
    <t>１５年</t>
  </si>
  <si>
    <t>１６年</t>
  </si>
  <si>
    <t>１７年</t>
  </si>
  <si>
    <t>１８年</t>
  </si>
  <si>
    <t>１９年</t>
  </si>
  <si>
    <t>２０年</t>
  </si>
  <si>
    <t>２１年</t>
  </si>
  <si>
    <t>２２年</t>
  </si>
  <si>
    <t>２３年</t>
  </si>
  <si>
    <t>（単位：人）</t>
  </si>
  <si>
    <t>５月</t>
  </si>
  <si>
    <t>６月</t>
  </si>
  <si>
    <t>７月</t>
  </si>
  <si>
    <t>８月</t>
  </si>
  <si>
    <t>９月</t>
  </si>
  <si>
    <t>１０月</t>
  </si>
  <si>
    <t>１１月</t>
  </si>
  <si>
    <t>１２月</t>
  </si>
  <si>
    <t>１月</t>
  </si>
  <si>
    <t>２月</t>
  </si>
  <si>
    <t>構成比</t>
  </si>
  <si>
    <t>東京</t>
  </si>
  <si>
    <t>伊丹</t>
  </si>
  <si>
    <t>関西</t>
  </si>
  <si>
    <t>神戸</t>
  </si>
  <si>
    <t>福岡</t>
  </si>
  <si>
    <t>名古屋</t>
  </si>
  <si>
    <t>札幌</t>
  </si>
  <si>
    <t>鹿児島</t>
  </si>
  <si>
    <t>北九州</t>
  </si>
  <si>
    <t>仙台</t>
  </si>
  <si>
    <t>福島</t>
  </si>
  <si>
    <t>新潟</t>
  </si>
  <si>
    <t>静岡</t>
  </si>
  <si>
    <t>富山</t>
  </si>
  <si>
    <t>小松</t>
  </si>
  <si>
    <t>岡山</t>
  </si>
  <si>
    <t>広島</t>
  </si>
  <si>
    <t>高松</t>
  </si>
  <si>
    <t>松山</t>
  </si>
  <si>
    <t>高知</t>
  </si>
  <si>
    <t>長崎</t>
  </si>
  <si>
    <t>熊本</t>
  </si>
  <si>
    <t>大分</t>
  </si>
  <si>
    <t>宮崎</t>
  </si>
  <si>
    <t>帯広</t>
  </si>
  <si>
    <t>横浜</t>
  </si>
  <si>
    <t>田子の浦</t>
  </si>
  <si>
    <t>青森</t>
  </si>
  <si>
    <t>花巻</t>
  </si>
  <si>
    <t>秋田</t>
  </si>
  <si>
    <t>山形</t>
  </si>
  <si>
    <t>庄内</t>
  </si>
  <si>
    <t>鳥取</t>
  </si>
  <si>
    <t>米子</t>
  </si>
  <si>
    <t>出雲</t>
  </si>
  <si>
    <t>石見</t>
  </si>
  <si>
    <t>隠岐</t>
  </si>
  <si>
    <t>山口宇部</t>
  </si>
  <si>
    <t>徳島</t>
  </si>
  <si>
    <t>佐賀</t>
  </si>
  <si>
    <t>その他</t>
  </si>
  <si>
    <t>外国</t>
  </si>
  <si>
    <t>３月</t>
  </si>
  <si>
    <t>４月</t>
  </si>
  <si>
    <t>その他</t>
  </si>
  <si>
    <t xml:space="preserve">          項目
  年</t>
  </si>
  <si>
    <t>総額</t>
  </si>
  <si>
    <t>宿泊費</t>
  </si>
  <si>
    <t>交通費</t>
  </si>
  <si>
    <t>土産・買物費</t>
  </si>
  <si>
    <t>飲食費</t>
  </si>
  <si>
    <t>娯楽・入場費</t>
  </si>
  <si>
    <t>（注1）推計方法の改訂等で、昭和51年から平成13年までの数値を遡及修正した。</t>
  </si>
  <si>
    <t>（注2）四捨五入のため、総額が一致しない場合がある。</t>
  </si>
  <si>
    <t>　　　　区分
　　年</t>
  </si>
  <si>
    <t>観光収入</t>
  </si>
  <si>
    <t>観光客一人当たり消費額</t>
  </si>
  <si>
    <t>入域観光客数</t>
  </si>
  <si>
    <t>（百万円）</t>
  </si>
  <si>
    <t>（円）</t>
  </si>
  <si>
    <t>（人）</t>
  </si>
  <si>
    <t>実績</t>
  </si>
  <si>
    <t>49年</t>
  </si>
  <si>
    <t>50年</t>
  </si>
  <si>
    <t>51年</t>
  </si>
  <si>
    <t>52年</t>
  </si>
  <si>
    <t>53年</t>
  </si>
  <si>
    <t>54年</t>
  </si>
  <si>
    <t>55年</t>
  </si>
  <si>
    <t>56年</t>
  </si>
  <si>
    <t>57年</t>
  </si>
  <si>
    <t>58年</t>
  </si>
  <si>
    <t>59年</t>
  </si>
  <si>
    <t>60年</t>
  </si>
  <si>
    <t>61年</t>
  </si>
  <si>
    <t>62年</t>
  </si>
  <si>
    <t>63年</t>
  </si>
  <si>
    <t>３年</t>
  </si>
  <si>
    <t>４年</t>
  </si>
  <si>
    <t>５年</t>
  </si>
  <si>
    <t>６年</t>
  </si>
  <si>
    <t>７年</t>
  </si>
  <si>
    <t>８年</t>
  </si>
  <si>
    <t>９年</t>
  </si>
  <si>
    <t>ペンション・貸別荘</t>
  </si>
  <si>
    <t>ドミトリー・ゲストハウス</t>
  </si>
  <si>
    <t>ウィークリーマンション</t>
  </si>
  <si>
    <t>団体経営施設</t>
  </si>
  <si>
    <t>ユースホステル</t>
  </si>
  <si>
    <t>①沖縄本島（南部）</t>
  </si>
  <si>
    <t>那覇市</t>
  </si>
  <si>
    <t>糸満市</t>
  </si>
  <si>
    <t>豊見城市</t>
  </si>
  <si>
    <t>八重瀬町</t>
  </si>
  <si>
    <t>南城市</t>
  </si>
  <si>
    <t>与那原町</t>
  </si>
  <si>
    <t>南風原町</t>
  </si>
  <si>
    <t>②沖縄本島（中部）</t>
  </si>
  <si>
    <t>沖縄市</t>
  </si>
  <si>
    <t>宜野湾市</t>
  </si>
  <si>
    <t>浦添市</t>
  </si>
  <si>
    <t>うるま市</t>
  </si>
  <si>
    <t>読谷村</t>
  </si>
  <si>
    <t>嘉手納町</t>
  </si>
  <si>
    <t>北谷町</t>
  </si>
  <si>
    <t>北中城村</t>
  </si>
  <si>
    <t>中城村</t>
  </si>
  <si>
    <t>西原町</t>
  </si>
  <si>
    <t>③沖縄本島（北部）</t>
  </si>
  <si>
    <t>名護市</t>
  </si>
  <si>
    <t>国頭村</t>
  </si>
  <si>
    <t>大宜味村</t>
  </si>
  <si>
    <t>東村</t>
  </si>
  <si>
    <t>今帰仁村</t>
  </si>
  <si>
    <t>本部町</t>
  </si>
  <si>
    <t>恩納村</t>
  </si>
  <si>
    <t>宜野座村</t>
  </si>
  <si>
    <t>金武町</t>
  </si>
  <si>
    <t>④宮古</t>
  </si>
  <si>
    <t>宮古島市</t>
  </si>
  <si>
    <t>多良間村</t>
  </si>
  <si>
    <t>⑤八重山</t>
  </si>
  <si>
    <t>石垣市</t>
  </si>
  <si>
    <t>竹富町</t>
  </si>
  <si>
    <t>与那国町</t>
  </si>
  <si>
    <t>⑥その他の離島</t>
  </si>
  <si>
    <t>久米島町</t>
  </si>
  <si>
    <t>渡嘉敷村</t>
  </si>
  <si>
    <t>座間味村</t>
  </si>
  <si>
    <t>粟国村</t>
  </si>
  <si>
    <t>渡名喜村</t>
  </si>
  <si>
    <t>南大東村</t>
  </si>
  <si>
    <t>北大東村</t>
  </si>
  <si>
    <t>伊江村</t>
  </si>
  <si>
    <t>伊平屋村</t>
  </si>
  <si>
    <t>伊是名村</t>
  </si>
  <si>
    <t>（単位：軒、室、人）</t>
  </si>
  <si>
    <t>計</t>
  </si>
  <si>
    <t>軒数</t>
  </si>
  <si>
    <t>客室数</t>
  </si>
  <si>
    <t>－</t>
  </si>
  <si>
    <t>合 計</t>
  </si>
  <si>
    <t>軒数</t>
  </si>
  <si>
    <t>客 室 数</t>
  </si>
  <si>
    <t>小 計</t>
  </si>
  <si>
    <t>ホテル・旅館 中規模（100人以上300人未満）</t>
  </si>
  <si>
    <t>ホテル・旅館 小規模（100人未満）</t>
  </si>
  <si>
    <t>民宿等</t>
  </si>
  <si>
    <t>大規模（300人以上）</t>
  </si>
  <si>
    <t>中規模（299～100人）</t>
  </si>
  <si>
    <t>小規模（100人未満）</t>
  </si>
  <si>
    <t>※ 「民宿等」には、民宿、ペンション・貸別荘、ドミトリー・ゲストハウス、ウィークリーマンションが含まれる。</t>
  </si>
  <si>
    <t>【暦年】市町村別・規模別の「ホテル・旅館」数等</t>
  </si>
  <si>
    <t>【暦年】宿泊施設数等の推移</t>
  </si>
  <si>
    <t>■観光客数に関する統計</t>
  </si>
  <si>
    <t>■観光収入に関する統計</t>
  </si>
  <si>
    <t>■宿泊施設に関する統計</t>
  </si>
  <si>
    <t>（要覧掲載頁）</t>
  </si>
  <si>
    <t>※項目をクリックすると該当シートを表示します</t>
  </si>
  <si>
    <t>＜観光要覧 統計データ集 目次＞</t>
  </si>
  <si>
    <t>【暦年】年次別・月別入域観光客数</t>
  </si>
  <si>
    <t>【暦年】年次別入域観光客数の推移（国内外・空海路別）</t>
  </si>
  <si>
    <t>【暦年】主な観光施設の利用状況</t>
  </si>
  <si>
    <t>【暦年】観光客一人当たり県内消費額の推移</t>
  </si>
  <si>
    <t>【暦年】観光収入、観光客一人当たり消費額及び入域観光客数の推移</t>
  </si>
  <si>
    <t>【年度】年次別・月別入域観光客数</t>
  </si>
  <si>
    <t>H24年度</t>
  </si>
  <si>
    <t>【年度】年次別入域観光客数の推移（国内外・空海路別）</t>
  </si>
  <si>
    <t>２４年度</t>
  </si>
  <si>
    <t>２４年</t>
  </si>
  <si>
    <t>【年度】月別・航路別入域観光客数</t>
  </si>
  <si>
    <t>【暦年】月別・航路別入域観光客数</t>
  </si>
  <si>
    <t>【年度】年次別入域観光客数の推移（国内外・空海路別）</t>
  </si>
  <si>
    <t>【年度】年次別・月別入域観光客数</t>
  </si>
  <si>
    <t>座喜味城跡</t>
  </si>
  <si>
    <t>２５年</t>
  </si>
  <si>
    <t>4月</t>
  </si>
  <si>
    <t>5月</t>
  </si>
  <si>
    <t>6月</t>
  </si>
  <si>
    <t>7月</t>
  </si>
  <si>
    <t>8月</t>
  </si>
  <si>
    <t>9月</t>
  </si>
  <si>
    <t>H24年</t>
  </si>
  <si>
    <t>H25年</t>
  </si>
  <si>
    <t>２５年度</t>
  </si>
  <si>
    <t>H25年度</t>
  </si>
  <si>
    <t>H26年度</t>
  </si>
  <si>
    <t>H26年</t>
  </si>
  <si>
    <t>２６年度</t>
  </si>
  <si>
    <t>２６年</t>
  </si>
  <si>
    <t>沖縄県
平和祈念
資料館
（有料展示室）</t>
  </si>
  <si>
    <t>沖縄県
平和祈念
資料館
（総入館者）</t>
  </si>
  <si>
    <t>沖縄県立
博物館・
美術館</t>
  </si>
  <si>
    <t>H27年度</t>
  </si>
  <si>
    <t>H27年</t>
  </si>
  <si>
    <t>２７年度</t>
  </si>
  <si>
    <t>２７年</t>
  </si>
  <si>
    <t>茨城</t>
  </si>
  <si>
    <t>岩国</t>
  </si>
  <si>
    <t>H28年度</t>
  </si>
  <si>
    <t>H28年</t>
  </si>
  <si>
    <t>２８年度</t>
  </si>
  <si>
    <t>28年</t>
  </si>
  <si>
    <t>沖縄空手会館</t>
  </si>
  <si>
    <t>道場施設</t>
  </si>
  <si>
    <t>展示施設</t>
  </si>
  <si>
    <t>-</t>
  </si>
  <si>
    <t>H29年度</t>
  </si>
  <si>
    <t>３月</t>
  </si>
  <si>
    <t>４月</t>
  </si>
  <si>
    <t>６月</t>
  </si>
  <si>
    <t>７月</t>
  </si>
  <si>
    <t>９月</t>
  </si>
  <si>
    <t>H29年</t>
  </si>
  <si>
    <t>２９年度</t>
  </si>
  <si>
    <t xml:space="preserve">   (単位:人) </t>
  </si>
  <si>
    <t>２８年</t>
  </si>
  <si>
    <t>２９年</t>
  </si>
  <si>
    <t>計</t>
  </si>
  <si>
    <t>　総数</t>
  </si>
  <si>
    <t>台湾</t>
  </si>
  <si>
    <t>韓国</t>
  </si>
  <si>
    <t>中国本土</t>
  </si>
  <si>
    <t>香港</t>
  </si>
  <si>
    <t>アメリカ</t>
  </si>
  <si>
    <t>カナダ</t>
  </si>
  <si>
    <t>イギリス（本国）</t>
  </si>
  <si>
    <t>フランス</t>
  </si>
  <si>
    <t>タイ</t>
  </si>
  <si>
    <t>シンガポール</t>
  </si>
  <si>
    <t>マレーシア</t>
  </si>
  <si>
    <t>インドネシア</t>
  </si>
  <si>
    <t>オーストラリア</t>
  </si>
  <si>
    <r>
      <t>（注2）外国人については入国管理局の資料に基づき沖縄県が推計しており、</t>
    </r>
    <r>
      <rPr>
        <sz val="10"/>
        <rFont val="ＭＳ Ｐ明朝"/>
        <family val="1"/>
      </rPr>
      <t>乗務員等を含む。</t>
    </r>
  </si>
  <si>
    <t>（注3）乗務員等は、「その他」に一括計上。</t>
  </si>
  <si>
    <t>S47年</t>
  </si>
  <si>
    <t>48年</t>
  </si>
  <si>
    <t>49年</t>
  </si>
  <si>
    <t>50年</t>
  </si>
  <si>
    <t>51年</t>
  </si>
  <si>
    <t>52年</t>
  </si>
  <si>
    <t>53年</t>
  </si>
  <si>
    <t>54年</t>
  </si>
  <si>
    <t>55年</t>
  </si>
  <si>
    <t>56年</t>
  </si>
  <si>
    <t>57年</t>
  </si>
  <si>
    <t>58年</t>
  </si>
  <si>
    <t>59年</t>
  </si>
  <si>
    <t>60年</t>
  </si>
  <si>
    <t>61年</t>
  </si>
  <si>
    <t>62年</t>
  </si>
  <si>
    <t>63年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</si>
  <si>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</si>
  <si>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</si>
  <si>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</si>
  <si>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</si>
  <si>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</si>
  <si>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</si>
  <si>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</si>
  <si>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</si>
  <si>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</si>
  <si>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</si>
  <si>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</si>
  <si>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</si>
  <si>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</si>
  <si>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</si>
  <si>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</si>
  <si>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</si>
  <si>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</si>
  <si>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</si>
  <si>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</si>
  <si>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</si>
  <si>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</si>
  <si>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23年</t>
  </si>
  <si>
    <t>24年</t>
  </si>
  <si>
    <t>25年</t>
  </si>
  <si>
    <t>26年</t>
  </si>
  <si>
    <t>27年</t>
  </si>
  <si>
    <t>28年</t>
  </si>
  <si>
    <t>29年</t>
  </si>
  <si>
    <t>17年</t>
  </si>
  <si>
    <t>18年</t>
  </si>
  <si>
    <t>19年</t>
  </si>
  <si>
    <t>20年</t>
  </si>
  <si>
    <t>21年</t>
  </si>
  <si>
    <t>22年</t>
  </si>
  <si>
    <t>23年</t>
  </si>
  <si>
    <t>24年</t>
  </si>
  <si>
    <t>25年</t>
  </si>
  <si>
    <t>26年</t>
  </si>
  <si>
    <t>27年</t>
  </si>
  <si>
    <t>29年</t>
  </si>
  <si>
    <t>ホテル・旅館</t>
  </si>
  <si>
    <t>民宿</t>
  </si>
  <si>
    <t>収容
人数</t>
  </si>
  <si>
    <t>和</t>
  </si>
  <si>
    <t>洋</t>
  </si>
  <si>
    <t>那覇市</t>
  </si>
  <si>
    <t xml:space="preserve">団体経営施設
・ユースホステル </t>
  </si>
  <si>
    <t>合計</t>
  </si>
  <si>
    <t>収容人数</t>
  </si>
  <si>
    <t>昭和47年</t>
  </si>
  <si>
    <r>
      <t>5</t>
    </r>
    <r>
      <rPr>
        <sz val="11"/>
        <rFont val="ＭＳ Ｐゴシック"/>
        <family val="3"/>
      </rPr>
      <t>0</t>
    </r>
    <r>
      <rPr>
        <sz val="11"/>
        <rFont val="ＭＳ Ｐゴシック"/>
        <family val="3"/>
      </rPr>
      <t>年</t>
    </r>
  </si>
  <si>
    <r>
      <t>5</t>
    </r>
    <r>
      <rPr>
        <sz val="11"/>
        <rFont val="ＭＳ Ｐゴシック"/>
        <family val="3"/>
      </rPr>
      <t>1</t>
    </r>
    <r>
      <rPr>
        <sz val="11"/>
        <rFont val="ＭＳ Ｐゴシック"/>
        <family val="3"/>
      </rPr>
      <t>年</t>
    </r>
  </si>
  <si>
    <r>
      <t>5</t>
    </r>
    <r>
      <rPr>
        <sz val="11"/>
        <rFont val="ＭＳ Ｐゴシック"/>
        <family val="3"/>
      </rPr>
      <t>3</t>
    </r>
    <r>
      <rPr>
        <sz val="11"/>
        <rFont val="ＭＳ Ｐゴシック"/>
        <family val="3"/>
      </rPr>
      <t>年</t>
    </r>
  </si>
  <si>
    <r>
      <t>5</t>
    </r>
    <r>
      <rPr>
        <sz val="11"/>
        <rFont val="ＭＳ Ｐゴシック"/>
        <family val="3"/>
      </rPr>
      <t>5</t>
    </r>
    <r>
      <rPr>
        <sz val="11"/>
        <rFont val="ＭＳ Ｐゴシック"/>
        <family val="3"/>
      </rPr>
      <t>年</t>
    </r>
  </si>
  <si>
    <r>
      <t>5</t>
    </r>
    <r>
      <rPr>
        <sz val="11"/>
        <rFont val="ＭＳ Ｐゴシック"/>
        <family val="3"/>
      </rPr>
      <t>7</t>
    </r>
    <r>
      <rPr>
        <sz val="11"/>
        <rFont val="ＭＳ Ｐゴシック"/>
        <family val="3"/>
      </rPr>
      <t>年</t>
    </r>
  </si>
  <si>
    <r>
      <t>5</t>
    </r>
    <r>
      <rPr>
        <sz val="11"/>
        <rFont val="ＭＳ Ｐゴシック"/>
        <family val="3"/>
      </rPr>
      <t>9</t>
    </r>
    <r>
      <rPr>
        <sz val="11"/>
        <rFont val="ＭＳ Ｐゴシック"/>
        <family val="3"/>
      </rPr>
      <t>年</t>
    </r>
  </si>
  <si>
    <r>
      <t>6</t>
    </r>
    <r>
      <rPr>
        <sz val="11"/>
        <rFont val="ＭＳ Ｐゴシック"/>
        <family val="3"/>
      </rPr>
      <t>1</t>
    </r>
    <r>
      <rPr>
        <sz val="11"/>
        <rFont val="ＭＳ Ｐゴシック"/>
        <family val="3"/>
      </rPr>
      <t>年</t>
    </r>
  </si>
  <si>
    <r>
      <t>6</t>
    </r>
    <r>
      <rPr>
        <sz val="11"/>
        <rFont val="ＭＳ Ｐゴシック"/>
        <family val="3"/>
      </rPr>
      <t>3</t>
    </r>
    <r>
      <rPr>
        <sz val="11"/>
        <rFont val="ＭＳ Ｐゴシック"/>
        <family val="3"/>
      </rPr>
      <t>年</t>
    </r>
  </si>
  <si>
    <t>平成 2年</t>
  </si>
  <si>
    <t>6年</t>
  </si>
  <si>
    <t>8年</t>
  </si>
  <si>
    <r>
      <t>1</t>
    </r>
    <r>
      <rPr>
        <sz val="11"/>
        <rFont val="ＭＳ Ｐゴシック"/>
        <family val="3"/>
      </rPr>
      <t>2</t>
    </r>
    <r>
      <rPr>
        <sz val="11"/>
        <rFont val="ＭＳ Ｐゴシック"/>
        <family val="3"/>
      </rPr>
      <t>年</t>
    </r>
  </si>
  <si>
    <r>
      <t>1</t>
    </r>
    <r>
      <rPr>
        <sz val="11"/>
        <rFont val="ＭＳ Ｐゴシック"/>
        <family val="3"/>
      </rPr>
      <t>4</t>
    </r>
    <r>
      <rPr>
        <sz val="11"/>
        <rFont val="ＭＳ Ｐゴシック"/>
        <family val="3"/>
      </rPr>
      <t>年</t>
    </r>
  </si>
  <si>
    <r>
      <t>15年</t>
    </r>
  </si>
  <si>
    <r>
      <t>16年</t>
    </r>
  </si>
  <si>
    <r>
      <t>17年</t>
    </r>
  </si>
  <si>
    <r>
      <t>18年</t>
    </r>
  </si>
  <si>
    <r>
      <t>19年</t>
    </r>
  </si>
  <si>
    <r>
      <t>20年</t>
    </r>
  </si>
  <si>
    <r>
      <t>21年</t>
    </r>
  </si>
  <si>
    <r>
      <t>22年</t>
    </r>
  </si>
  <si>
    <r>
      <t>23年</t>
    </r>
  </si>
  <si>
    <r>
      <t>24年</t>
    </r>
  </si>
  <si>
    <r>
      <t>2</t>
    </r>
    <r>
      <rPr>
        <sz val="11"/>
        <rFont val="ＭＳ Ｐゴシック"/>
        <family val="3"/>
      </rPr>
      <t>5</t>
    </r>
    <r>
      <rPr>
        <sz val="11"/>
        <rFont val="ＭＳ Ｐゴシック"/>
        <family val="3"/>
      </rPr>
      <t>年</t>
    </r>
  </si>
  <si>
    <r>
      <t>2</t>
    </r>
    <r>
      <rPr>
        <sz val="11"/>
        <rFont val="ＭＳ Ｐゴシック"/>
        <family val="3"/>
      </rPr>
      <t>6</t>
    </r>
    <r>
      <rPr>
        <sz val="11"/>
        <rFont val="ＭＳ Ｐゴシック"/>
        <family val="3"/>
      </rPr>
      <t>年</t>
    </r>
  </si>
  <si>
    <r>
      <t>2</t>
    </r>
    <r>
      <rPr>
        <sz val="11"/>
        <rFont val="ＭＳ Ｐゴシック"/>
        <family val="3"/>
      </rPr>
      <t>7</t>
    </r>
    <r>
      <rPr>
        <sz val="11"/>
        <rFont val="ＭＳ Ｐゴシック"/>
        <family val="3"/>
      </rPr>
      <t>年</t>
    </r>
  </si>
  <si>
    <t>※調査基準日：平成21年までは各年の10月1日現在、平成22年以降は各年の12月31日現在の数値とする。</t>
  </si>
  <si>
    <t>H30年度</t>
  </si>
  <si>
    <t>R元年度</t>
  </si>
  <si>
    <r>
      <t>年次</t>
    </r>
    <r>
      <rPr>
        <sz val="10"/>
        <rFont val="ＭＳ Ｐ明朝"/>
        <family val="1"/>
      </rPr>
      <t>　</t>
    </r>
    <r>
      <rPr>
        <vertAlign val="superscript"/>
        <sz val="10"/>
        <rFont val="ＭＳ Ｐ明朝"/>
        <family val="1"/>
      </rPr>
      <t>月</t>
    </r>
  </si>
  <si>
    <t>２月</t>
  </si>
  <si>
    <t>５月</t>
  </si>
  <si>
    <t>８月</t>
  </si>
  <si>
    <t>H30年</t>
  </si>
  <si>
    <t>R元年</t>
  </si>
  <si>
    <t>３０年度</t>
  </si>
  <si>
    <t>令和元年度</t>
  </si>
  <si>
    <t xml:space="preserve">   (単位:人)</t>
  </si>
  <si>
    <t>３０年</t>
  </si>
  <si>
    <t>令和元年</t>
  </si>
  <si>
    <t>【暦年】観光客一人当たり県内消費額の推移</t>
  </si>
  <si>
    <t>30年</t>
  </si>
  <si>
    <t>R元年</t>
  </si>
  <si>
    <t>（単位：円、％）</t>
  </si>
  <si>
    <t>【暦年】観光収入、観光客一人当たり消費額及び入域観光客数の推移</t>
  </si>
  <si>
    <r>
      <t xml:space="preserve">　　　 </t>
    </r>
    <r>
      <rPr>
        <b/>
        <sz val="14"/>
        <rFont val="ＭＳ Ｐ明朝"/>
        <family val="1"/>
      </rPr>
      <t xml:space="preserve"> </t>
    </r>
    <r>
      <rPr>
        <sz val="9"/>
        <rFont val="ＭＳ Ｐ明朝"/>
        <family val="1"/>
      </rPr>
      <t>(単位：円、％)</t>
    </r>
  </si>
  <si>
    <t>30年</t>
  </si>
  <si>
    <t>R元年</t>
  </si>
  <si>
    <t>本部町</t>
  </si>
  <si>
    <t>市町村別・種別の宿泊施設数等</t>
  </si>
  <si>
    <t>ホテル・旅館 大規模（300人以上）</t>
  </si>
  <si>
    <t>沖縄本島（南部）</t>
  </si>
  <si>
    <t>沖縄本島（中部）</t>
  </si>
  <si>
    <t>沖縄本島（北部）</t>
  </si>
  <si>
    <t>宮古</t>
  </si>
  <si>
    <t>八重山</t>
  </si>
  <si>
    <t>その他の離島</t>
  </si>
  <si>
    <t>市町村別・規模別の「ホテル・旅館」数等</t>
  </si>
  <si>
    <t>宿泊施設数等の推移</t>
  </si>
  <si>
    <t>4年</t>
  </si>
  <si>
    <r>
      <t>1</t>
    </r>
    <r>
      <rPr>
        <sz val="11"/>
        <rFont val="ＭＳ Ｐゴシック"/>
        <family val="3"/>
      </rPr>
      <t>0</t>
    </r>
    <r>
      <rPr>
        <sz val="11"/>
        <rFont val="ＭＳ Ｐゴシック"/>
        <family val="3"/>
      </rPr>
      <t>年</t>
    </r>
  </si>
  <si>
    <t>【年度】国籍別入域外国人数（令和元年度）</t>
  </si>
  <si>
    <t>【暦年】国籍別入域外国人数（令和元年）</t>
  </si>
  <si>
    <t>【暦年】市町村・種別の宿泊施設数等</t>
  </si>
  <si>
    <t>P40</t>
  </si>
  <si>
    <t>P41</t>
  </si>
  <si>
    <t>P43</t>
  </si>
  <si>
    <t>P94</t>
  </si>
  <si>
    <t>P95</t>
  </si>
  <si>
    <t>P96</t>
  </si>
  <si>
    <t>P97</t>
  </si>
  <si>
    <t>P98</t>
  </si>
  <si>
    <t>P99</t>
  </si>
  <si>
    <t>P100</t>
  </si>
  <si>
    <t>P101</t>
  </si>
  <si>
    <t>P104</t>
  </si>
  <si>
    <t>P105</t>
  </si>
  <si>
    <t>令和2年12月31日現在（単位：軒、室、人）</t>
  </si>
  <si>
    <t>令和2年</t>
  </si>
  <si>
    <t>熱帯ドリーム
センター （入館者）</t>
  </si>
  <si>
    <t>Ｓ５３年</t>
  </si>
  <si>
    <t>Ｓ５４年</t>
  </si>
  <si>
    <t>Ｓ５５年</t>
  </si>
  <si>
    <t>Ｓ５６年</t>
  </si>
  <si>
    <t>Ｓ５７年</t>
  </si>
  <si>
    <t>Ｓ５８年</t>
  </si>
  <si>
    <t>Ｓ５９年</t>
  </si>
  <si>
    <t>Ｓ６０年</t>
  </si>
  <si>
    <t>Ｓ６１年</t>
  </si>
  <si>
    <t>Ｓ６２年</t>
  </si>
  <si>
    <t>Ｓ６３年</t>
  </si>
  <si>
    <t>Ｈ２年</t>
  </si>
  <si>
    <t>Ｈ３年</t>
  </si>
  <si>
    <t>Ｈ４年</t>
  </si>
  <si>
    <t>Ｈ５年</t>
  </si>
  <si>
    <t>Ｈ６年</t>
  </si>
  <si>
    <t>Ｈ７年</t>
  </si>
  <si>
    <t>Ｈ８年</t>
  </si>
  <si>
    <t>Ｈ９年</t>
  </si>
  <si>
    <t>Ｈ１０年</t>
  </si>
  <si>
    <t>Ｈ１１年</t>
  </si>
  <si>
    <t>Ｈ１２年</t>
  </si>
  <si>
    <t>Ｈ１３年</t>
  </si>
  <si>
    <t>Ｈ１４年</t>
  </si>
  <si>
    <t>Ｈ１５年</t>
  </si>
  <si>
    <t>Ｈ１６年</t>
  </si>
  <si>
    <t>Ｈ１７年</t>
  </si>
  <si>
    <t>Ｈ１８年</t>
  </si>
  <si>
    <t>Ｈ１９年</t>
  </si>
  <si>
    <t>Ｈ２０年</t>
  </si>
  <si>
    <t>Ｈ２１年</t>
  </si>
  <si>
    <t>Ｈ２２年</t>
  </si>
  <si>
    <t>Ｈ２３年</t>
  </si>
  <si>
    <t>Ｈ２４年</t>
  </si>
  <si>
    <t>Ｈ２５年</t>
  </si>
  <si>
    <t>Ｈ２６年</t>
  </si>
  <si>
    <t>Ｈ２７年</t>
  </si>
  <si>
    <t>Ｈ２８年</t>
  </si>
  <si>
    <t>Ｈ２９年</t>
  </si>
  <si>
    <t>Ｈ３０年</t>
  </si>
  <si>
    <t>Ｒ元年</t>
  </si>
  <si>
    <t>Ｒ２年</t>
  </si>
  <si>
    <t>休業･休館</t>
  </si>
  <si>
    <t>4/19～5/31</t>
  </si>
  <si>
    <t>8/2～9/5</t>
  </si>
  <si>
    <t>4/10～5/31、8/4～9/7</t>
  </si>
  <si>
    <t>4/7～6/26、
8/2～9/6</t>
  </si>
  <si>
    <t>4/21～5/17、
8/2～9/5</t>
  </si>
  <si>
    <t>4/13～5/31、
8/1～9/4</t>
  </si>
  <si>
    <t>4/22～5/20、
8/2～9/5</t>
  </si>
  <si>
    <t>4/19～5/31、8/2～9/5</t>
  </si>
  <si>
    <t>4/16～5/31</t>
  </si>
  <si>
    <t>4/7～5/20</t>
  </si>
  <si>
    <t>4/10～5/20、8/1～9/5</t>
  </si>
  <si>
    <t>4/10～5/20、
8/2～9/5</t>
  </si>
  <si>
    <t>4/11～5/13、8/1～9/5</t>
  </si>
  <si>
    <t>（注１）各施設の運営主体から各年1月1日から12月31日までの入場者数データの提供を受け観光政策課で作成。　　　　　　　　　　　　　　　　　　　　　　　　　　　　　　　　（注２）首里城公園は平成4年11月3日から一般公開された。
（注３）平成12年12月に登録された世界遺産（「琉球王国のグスク及び関連遺産群」）のうち、園比屋武御嶽石門は入場者数が正確に把握できないため集計。　　　 　　（注４） 平成14年11月１日より国営沖縄記念公園内に「沖縄美ら海水族館」がリニューアルオープンした。　
（注５）海洋文化館は平成７年は改修工事のため一時閉館している。　　　　　　　　　　　　　　　　　　　　　　　　　　　　　　　　　　　　　　　　　　　　　　　　　　　　　　　　　  　　 （注６）沖縄県平和祈念資料館については、平成16年までは年度ごとの入場者数を記載。
（注７）ブセナ海中公園については昭和58年～昭和63年までは施設利用者数を記載し、平成元年以降は入園者総数を記載している。 平成4年は、ブセナリゾート開発計画の着手に伴い4月から閉鎖したため、1月から3月までの3ヶ月間の入園者数となっている。なお、平成9年7月から再オープンした。
（注８）沖縄県平和記念資料館は平成12年3月に開館。　　　　　　　　　　　　　　　　　　　　　　　　　　　　　　　　　　　　　　　　　　　　　　　　　　　　　　　　　　　　　　　　　　　 　（注９）沖縄県立博物館・美術館は平成19年12月1日に開館。
（注10）平成5年・6年の沖縄美ら海水族館及び海洋文化館の入場者数を遡及修正した。　　　　　　　　　　　　　　　　　　　　　　　　　　　　　　　　　　　　　　　　　　　　　　　　（注11）平和祈念資料館については、平成24年度から総入館者数を集計しているため、常設展示室（有料）利用者とは別に記載する。
（注12）世界遺産については、平成14年から入場者数を遡及修正した。
（注13）座喜味城跡については平成28年より集計方法を変更した。令和2年は入場者計測を実施していないため、ミュージアムの入館者数の対前年比率を基に算出。（なお、令和2年3月5日～3月15日及び4月4日～5月21日及び8月4日～9月5日は、新型コロナウイルス感染症の流行により休館）
（注14）沖縄空手会館は平成29年3月に開館。
（注15）令和元年10月31日の首里城正殿等火災により、焼失・調査の為令和元年12月11日まで臨時休園。令和元年12月12日より一部エリアのみ開園。有料エリアは令和元年10月31日～令和2年6月11日まで臨時休場。
（注16）休業・休館の欄は、新型コロナウイルス感染症の流行による令和2年の休業・休館期間。</t>
  </si>
  <si>
    <r>
      <t>年度</t>
    </r>
    <r>
      <rPr>
        <sz val="10"/>
        <rFont val="ＭＳ Ｐゴシック"/>
        <family val="3"/>
      </rPr>
      <t>　　</t>
    </r>
    <r>
      <rPr>
        <vertAlign val="superscript"/>
        <sz val="10"/>
        <rFont val="ＭＳ Ｐゴシック"/>
        <family val="3"/>
      </rPr>
      <t>月</t>
    </r>
  </si>
  <si>
    <t>R２年度</t>
  </si>
  <si>
    <r>
      <t>（注１）括弧書きは年度計の月別構成比　　　（注２）</t>
    </r>
    <r>
      <rPr>
        <u val="single"/>
        <sz val="10"/>
        <rFont val="ＭＳ Ｐゴシック"/>
        <family val="3"/>
      </rPr>
      <t>下線文字</t>
    </r>
    <r>
      <rPr>
        <sz val="10"/>
        <rFont val="ＭＳ Ｐゴシック"/>
        <family val="3"/>
      </rPr>
      <t>はその月における過去最高、</t>
    </r>
    <r>
      <rPr>
        <i/>
        <sz val="10"/>
        <rFont val="ＭＳ Ｐゴシック"/>
        <family val="3"/>
      </rPr>
      <t>斜体文字</t>
    </r>
    <r>
      <rPr>
        <sz val="10"/>
        <rFont val="ＭＳ Ｐゴシック"/>
        <family val="3"/>
      </rPr>
      <t>はその年度の最高を示す。</t>
    </r>
  </si>
  <si>
    <t>R２年</t>
  </si>
  <si>
    <t>令和２年度</t>
  </si>
  <si>
    <t>令和２年</t>
  </si>
  <si>
    <t>（注）令和2年4月から令和3年3月までの実績</t>
  </si>
  <si>
    <t>【年度】月別・航路別入域観光客数（令和２年度）</t>
  </si>
  <si>
    <t>【暦年】月別・航路別入域観光客数（令和２年）</t>
  </si>
  <si>
    <t>（注）令和２年1月から令和２年12月までの実績</t>
  </si>
  <si>
    <t>【年度】国籍別入域外国人数（令和２年度）</t>
  </si>
  <si>
    <t>-</t>
  </si>
  <si>
    <t>　　　（注１）沖縄県観光政策課が毎月公表する「入域観光客統計概況」の令和２年度公表値集計。</t>
  </si>
  <si>
    <t>（注4）令和２年度は、新型コロナウイルス感染症の影響により、入域外国人数は皆減。</t>
  </si>
  <si>
    <t>　　　（注１）沖縄県観光政策課が毎月公表する「入域観光客統計概況」の令和２年公表値集計。</t>
  </si>
  <si>
    <t>【暦年】国籍別入域外国人数（令和２年）</t>
  </si>
  <si>
    <t>R２年</t>
  </si>
  <si>
    <t>（注3）令和２年は、令和２年１－３月期、令和２年10－12月期の調査結果に基づき算出。</t>
  </si>
  <si>
    <t>（注1）入域観光客数は入域観光客統計、個人消費額は観光客に対する任意アンケートによる。</t>
  </si>
  <si>
    <t>（注2）令和２年の一人当たりの消費額は、令和２年１－３月期、令和２年10－12月期の調査結果に基づき算出。</t>
  </si>
  <si>
    <t>（注3）令和２年の観光収入は、新型コロナウイルス感染症の影響により令和２年４－６月期、令和２年７－９月期の調査が中止になったことから、</t>
  </si>
  <si>
    <t xml:space="preserve">       平成12年以降は、航空乗客アンケート及び空港内アンケート調査を実施し、個人消費額を推計している。
       推計方法の改訂等で、昭和51年から平成13年までの個人消費額と観光収入を遡及修正した。</t>
  </si>
  <si>
    <t>　　　 令和元年４－６月期、７－９月期の消費単価を用いて試算。</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</si>
</sst>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0\);[Red]\(\-#,##0.0\)"/>
    <numFmt numFmtId="180" formatCode="0.0"/>
    <numFmt numFmtId="181" formatCode="0_ "/>
    <numFmt numFmtId="182" formatCode="#,##0;&quot;△&quot;#,##0"/>
    <numFmt numFmtId="183" formatCode="#,##0;[Red]&quot;△&quot;#,##0"/>
    <numFmt numFmtId="184" formatCode="#,###,###,##0;&quot;-&quot;###,###,##0"/>
    <numFmt numFmtId="185" formatCode="\ \ \ @"/>
    <numFmt numFmtId="186" formatCode="\ \ \ \ \ \ @"/>
    <numFmt numFmtId="187" formatCode="\ \ \ \ \ \ \ \ \ @"/>
    <numFmt numFmtId="188" formatCode="\ \ \ \ \ \ \ \ \ \ \ \ @"/>
    <numFmt numFmtId="189" formatCode="\ \ \ \ \ \ \ \ \ \ \ \ \ \ \ @"/>
    <numFmt numFmtId="190" formatCode="\ \ \ \ \ \ \ \ \ \ \ \ \ \ \ \ \ \ @"/>
    <numFmt numFmtId="191" formatCode="\ \ \ \ \ @"/>
    <numFmt numFmtId="192" formatCode="0.0_);[Red]\(0.0\)"/>
    <numFmt numFmtId="193" formatCode="#,##0\ ;[Red]\-#,##0"/>
    <numFmt numFmtId="194" formatCode="0.0%\ "/>
    <numFmt numFmtId="195" formatCode="#,##0.0;[Red]\-#,##0.0"/>
    <numFmt numFmtId="196" formatCode="#,##0_ ;[Red]\-#,##0\ "/>
    <numFmt numFmtId="197" formatCode="0&quot;年&quot;&quot;度&quot;"/>
    <numFmt numFmtId="198" formatCode="#,##0.000;[Red]\-#,##0.000"/>
    <numFmt numFmtId="199" formatCode="#,##0;&quot;△ &quot;#,##0"/>
    <numFmt numFmtId="200" formatCode="#,##0.0&quot;％&quot;;&quot;△&quot;#,##0.0&quot;％&quot;"/>
    <numFmt numFmtId="201" formatCode="0.0_ "/>
    <numFmt numFmtId="202" formatCode="#,##0.0;&quot;△&quot;#,##0.0"/>
    <numFmt numFmtId="203" formatCode="0.000000"/>
    <numFmt numFmtId="204" formatCode="0.00000"/>
    <numFmt numFmtId="205" formatCode="0.0000"/>
    <numFmt numFmtId="206" formatCode="0.000"/>
    <numFmt numFmtId="207" formatCode="0.0000000"/>
    <numFmt numFmtId="208" formatCode="0.00000000"/>
    <numFmt numFmtId="209" formatCode="#,##0;&quot;▲ &quot;#,##0"/>
    <numFmt numFmtId="210" formatCode="0;_᐀"/>
    <numFmt numFmtId="211" formatCode="0;_耀"/>
    <numFmt numFmtId="212" formatCode="0.0;_耀"/>
    <numFmt numFmtId="213" formatCode="0;_�"/>
    <numFmt numFmtId="214" formatCode="0.00_ "/>
    <numFmt numFmtId="215" formatCode="0;_琀"/>
    <numFmt numFmtId="216" formatCode="0;_가"/>
    <numFmt numFmtId="217" formatCode="0.0;_가"/>
    <numFmt numFmtId="218" formatCode="0;_䀀"/>
    <numFmt numFmtId="219" formatCode="0;_ᰀ"/>
    <numFmt numFmtId="220" formatCode="0.0;_ᰀ"/>
    <numFmt numFmtId="221" formatCode="0;_저"/>
    <numFmt numFmtId="222" formatCode="0.0;_저"/>
    <numFmt numFmtId="223" formatCode="0_);[Red]\(0\)"/>
    <numFmt numFmtId="224" formatCode="0.0;_䀀"/>
    <numFmt numFmtId="225" formatCode="#,##0.0\ ;\-#.##0.0\ ;0.0\ ;@\ "/>
    <numFmt numFmtId="226" formatCode="0.0;&quot;▲ &quot;0.0"/>
    <numFmt numFmtId="227" formatCode="#,##0.0_);[Red]\(#,##0.0\)"/>
    <numFmt numFmtId="228" formatCode="#,##0.0;&quot;▲ &quot;#,##0.0"/>
    <numFmt numFmtId="229" formatCode="#,##0.0_ "/>
    <numFmt numFmtId="230" formatCode="[&lt;=999]000;[&lt;=9999]000\-00;000\-0000"/>
    <numFmt numFmtId="231" formatCode="&quot;Yes&quot;;&quot;Yes&quot;;&quot;No&quot;"/>
    <numFmt numFmtId="232" formatCode="&quot;True&quot;;&quot;True&quot;;&quot;False&quot;"/>
    <numFmt numFmtId="233" formatCode="&quot;On&quot;;&quot;On&quot;;&quot;Off&quot;"/>
    <numFmt numFmtId="234" formatCode="[$€-2]\ #,##0.00_);[Red]\([$€-2]\ #,##0.00\)"/>
  </numFmts>
  <fonts count="67">
    <font>
      <sz val="11"/>
      <name val="ＭＳ Ｐゴシック"/>
      <family val="3"/>
    </font>
    <font>
      <sz val="6"/>
      <name val="ＭＳ Ｐゴシック"/>
      <family val="3"/>
    </font>
    <font>
      <b/>
      <sz val="14"/>
      <name val="HG丸ｺﾞｼｯｸM-PRO"/>
      <family val="3"/>
    </font>
    <font>
      <sz val="13"/>
      <name val="HG丸ｺﾞｼｯｸM-PRO"/>
      <family val="3"/>
    </font>
    <font>
      <sz val="10"/>
      <name val="ＭＳ Ｐ明朝"/>
      <family val="1"/>
    </font>
    <font>
      <sz val="10"/>
      <name val="ＭＳ Ｐゴシック"/>
      <family val="3"/>
    </font>
    <font>
      <sz val="9"/>
      <name val="ＭＳ Ｐ明朝"/>
      <family val="1"/>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Arial"/>
      <family val="2"/>
    </font>
    <font>
      <sz val="11"/>
      <color indexed="8"/>
      <name val="ＭＳ Ｐゴシック"/>
      <family val="3"/>
    </font>
    <font>
      <sz val="11"/>
      <color indexed="9"/>
      <name val="ＭＳ Ｐゴシック"/>
      <family val="3"/>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明朝"/>
      <family val="1"/>
    </font>
    <font>
      <sz val="11"/>
      <color indexed="17"/>
      <name val="ＭＳ Ｐゴシック"/>
      <family val="3"/>
    </font>
    <font>
      <b/>
      <sz val="12"/>
      <name val="HG丸ｺﾞｼｯｸM-PRO"/>
      <family val="3"/>
    </font>
    <font>
      <vertAlign val="superscript"/>
      <sz val="10"/>
      <name val="ＭＳ Ｐ明朝"/>
      <family val="1"/>
    </font>
    <font>
      <vertAlign val="subscript"/>
      <sz val="10"/>
      <name val="ＭＳ Ｐ明朝"/>
      <family val="1"/>
    </font>
    <font>
      <i/>
      <sz val="10"/>
      <name val="ＭＳ Ｐ明朝"/>
      <family val="1"/>
    </font>
    <font>
      <u val="single"/>
      <sz val="10"/>
      <name val="ＭＳ Ｐ明朝"/>
      <family val="1"/>
    </font>
    <font>
      <sz val="12"/>
      <name val="System"/>
      <family val="0"/>
    </font>
    <font>
      <sz val="11"/>
      <name val="ＭＳ Ｐ明朝"/>
      <family val="1"/>
    </font>
    <font>
      <b/>
      <sz val="11"/>
      <name val="ＭＳ Ｐ明朝"/>
      <family val="1"/>
    </font>
    <font>
      <sz val="11"/>
      <name val="明朝"/>
      <family val="3"/>
    </font>
    <font>
      <sz val="12"/>
      <name val="ＭＳ Ｐ明朝"/>
      <family val="1"/>
    </font>
    <font>
      <sz val="12"/>
      <name val="ＭＳ Ｐゴシック"/>
      <family val="3"/>
    </font>
    <font>
      <sz val="12"/>
      <name val="ＭＳ ゴシック"/>
      <family val="3"/>
    </font>
    <font>
      <sz val="6"/>
      <name val="ＭＳ ゴシック"/>
      <family val="3"/>
    </font>
    <font>
      <sz val="15"/>
      <name val="ＭＳ Ｐゴシック"/>
      <family val="3"/>
    </font>
    <font>
      <b/>
      <sz val="14"/>
      <name val="ＭＳ Ｐ明朝"/>
      <family val="1"/>
    </font>
    <font>
      <sz val="18"/>
      <name val="ＭＳ Ｐゴシック"/>
      <family val="3"/>
    </font>
    <font>
      <sz val="13"/>
      <name val="ＭＳ Ｐゴシック"/>
      <family val="3"/>
    </font>
    <font>
      <sz val="11.25"/>
      <name val="ＭＳ 明朝"/>
      <family val="1"/>
    </font>
    <font>
      <b/>
      <sz val="16"/>
      <name val="ＭＳ Ｐゴシック"/>
      <family val="3"/>
    </font>
    <font>
      <sz val="9"/>
      <color indexed="48"/>
      <name val="ＭＳ Ｐゴシック"/>
      <family val="3"/>
    </font>
    <font>
      <sz val="16"/>
      <color indexed="8"/>
      <name val="ＭＳ ゴシック"/>
      <family val="3"/>
    </font>
    <font>
      <sz val="14"/>
      <name val="ＭＳ Ｐゴシック"/>
      <family val="3"/>
    </font>
    <font>
      <b/>
      <sz val="20"/>
      <name val="HG丸ｺﾞｼｯｸM-PRO"/>
      <family val="3"/>
    </font>
    <font>
      <b/>
      <sz val="12"/>
      <name val="ＭＳ Ｐゴシック"/>
      <family val="3"/>
    </font>
    <font>
      <vertAlign val="subscript"/>
      <sz val="10"/>
      <name val="ＭＳ Ｐゴシック"/>
      <family val="3"/>
    </font>
    <font>
      <vertAlign val="superscript"/>
      <sz val="10"/>
      <name val="ＭＳ Ｐゴシック"/>
      <family val="3"/>
    </font>
    <font>
      <u val="single"/>
      <sz val="10"/>
      <name val="ＭＳ Ｐゴシック"/>
      <family val="3"/>
    </font>
    <font>
      <i/>
      <sz val="10"/>
      <name val="ＭＳ Ｐゴシック"/>
      <family val="3"/>
    </font>
    <font>
      <sz val="10"/>
      <name val="Calibri"/>
      <family val="3"/>
    </font>
    <font>
      <sz val="11"/>
      <name val="Calibri"/>
      <family val="3"/>
    </font>
    <font>
      <b/>
      <sz val="12"/>
      <name val="Calibri"/>
      <family val="3"/>
    </font>
    <font>
      <vertAlign val="subscript"/>
      <sz val="10"/>
      <name val="Calibri"/>
      <family val="3"/>
    </font>
    <font>
      <u val="single"/>
      <sz val="1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theme="0"/>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rgb="FFCCFFFF"/>
        <bgColor indexed="64"/>
      </patternFill>
    </fill>
  </fills>
  <borders count="191">
    <border>
      <left/>
      <right/>
      <top/>
      <bottom/>
      <diagonal/>
    </border>
    <border>
      <left>
        <color indexed="63"/>
      </left>
      <right style="thin"/>
      <top>
        <color indexed="63"/>
      </top>
      <bottom>
        <color indexed="6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thin"/>
      <right style="thin"/>
      <top style="thin"/>
      <bottom style="hair"/>
    </border>
    <border>
      <left style="hair"/>
      <right style="hair"/>
      <top>
        <color indexed="63"/>
      </top>
      <bottom style="hair"/>
    </border>
    <border>
      <left style="thin"/>
      <right style="thin"/>
      <top style="hair"/>
      <bottom style="hair"/>
    </border>
    <border>
      <left>
        <color indexed="63"/>
      </left>
      <right>
        <color indexed="63"/>
      </right>
      <top style="hair"/>
      <bottom style="hair"/>
    </border>
    <border>
      <left style="thin"/>
      <right style="thin"/>
      <top>
        <color indexed="63"/>
      </top>
      <bottom>
        <color indexed="63"/>
      </bottom>
    </border>
    <border>
      <left style="thin"/>
      <right style="thin"/>
      <top style="hair"/>
      <bottom style="thin"/>
    </border>
    <border>
      <left style="hair"/>
      <right style="hair"/>
      <top style="hair"/>
      <bottom style="thin"/>
    </border>
    <border>
      <left>
        <color indexed="63"/>
      </left>
      <right>
        <color indexed="63"/>
      </right>
      <top>
        <color indexed="63"/>
      </top>
      <bottom style="thin"/>
    </border>
    <border>
      <left style="thin"/>
      <right>
        <color indexed="63"/>
      </right>
      <top style="thin"/>
      <bottom style="hair"/>
    </border>
    <border>
      <left style="thin"/>
      <right>
        <color indexed="63"/>
      </right>
      <top style="hair"/>
      <bottom style="hair"/>
    </border>
    <border>
      <left style="thin"/>
      <right style="thin"/>
      <top>
        <color indexed="63"/>
      </top>
      <bottom style="thin"/>
    </border>
    <border>
      <left style="thin"/>
      <right>
        <color indexed="63"/>
      </right>
      <top style="thin"/>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hair"/>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style="thin"/>
      <top style="thin"/>
      <bottom>
        <color indexed="63"/>
      </bottom>
    </border>
    <border>
      <left style="hair"/>
      <right>
        <color indexed="63"/>
      </right>
      <top style="hair"/>
      <bottom>
        <color indexed="63"/>
      </bottom>
    </border>
    <border>
      <left style="thin"/>
      <right style="thin"/>
      <top>
        <color indexed="63"/>
      </top>
      <bottom style="hair"/>
    </border>
    <border>
      <left style="hair"/>
      <right style="thin"/>
      <top style="hair"/>
      <bottom style="thin"/>
    </border>
    <border>
      <left>
        <color indexed="63"/>
      </left>
      <right style="thin"/>
      <top style="hair"/>
      <bottom style="thin"/>
    </border>
    <border>
      <left style="thin"/>
      <right style="thin"/>
      <top style="thin"/>
      <bottom>
        <color indexed="63"/>
      </bottom>
    </border>
    <border>
      <left>
        <color indexed="63"/>
      </left>
      <right style="thin"/>
      <top style="thin"/>
      <bottom style="thin"/>
    </border>
    <border>
      <left style="thin"/>
      <right style="hair"/>
      <top>
        <color indexed="63"/>
      </top>
      <bottom>
        <color indexed="63"/>
      </bottom>
    </border>
    <border>
      <left style="thin"/>
      <right style="hair"/>
      <top>
        <color indexed="63"/>
      </top>
      <bottom style="thin"/>
    </border>
    <border>
      <left style="hair">
        <color indexed="8"/>
      </left>
      <right style="hair">
        <color indexed="8"/>
      </right>
      <top>
        <color indexed="63"/>
      </top>
      <bottom style="hair">
        <color indexed="8"/>
      </bottom>
    </border>
    <border>
      <left style="hair">
        <color indexed="8"/>
      </left>
      <right style="hair">
        <color indexed="8"/>
      </right>
      <top style="thin">
        <color indexed="8"/>
      </top>
      <bottom style="hair">
        <color indexed="8"/>
      </bottom>
    </border>
    <border>
      <left>
        <color indexed="63"/>
      </left>
      <right style="hair">
        <color indexed="8"/>
      </right>
      <top>
        <color indexed="63"/>
      </top>
      <bottom style="thin"/>
    </border>
    <border>
      <left style="hair">
        <color indexed="8"/>
      </left>
      <right>
        <color indexed="63"/>
      </right>
      <top>
        <color indexed="63"/>
      </top>
      <bottom style="thin"/>
    </border>
    <border>
      <left style="thin">
        <color indexed="8"/>
      </left>
      <right>
        <color indexed="63"/>
      </right>
      <top>
        <color indexed="63"/>
      </top>
      <bottom style="thin"/>
    </border>
    <border>
      <left style="hair"/>
      <right style="hair"/>
      <top>
        <color indexed="63"/>
      </top>
      <bottom>
        <color indexed="63"/>
      </bottom>
    </border>
    <border>
      <left style="thin"/>
      <right style="hair"/>
      <top>
        <color indexed="63"/>
      </top>
      <bottom style="hair"/>
    </border>
    <border>
      <left>
        <color indexed="63"/>
      </left>
      <right>
        <color indexed="63"/>
      </right>
      <top>
        <color indexed="63"/>
      </top>
      <bottom style="hair"/>
    </border>
    <border>
      <left style="thin"/>
      <right style="thin"/>
      <top style="hair"/>
      <bottom>
        <color indexed="63"/>
      </bottom>
    </border>
    <border>
      <left style="thin"/>
      <right>
        <color indexed="63"/>
      </right>
      <top>
        <color indexed="63"/>
      </top>
      <bottom style="hair"/>
    </border>
    <border>
      <left style="hair"/>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thin"/>
      <right>
        <color indexed="63"/>
      </right>
      <top style="hair"/>
      <bottom style="thin"/>
    </border>
    <border>
      <left style="thin"/>
      <right style="hair"/>
      <top style="hair"/>
      <bottom style="thin"/>
    </border>
    <border>
      <left style="thin"/>
      <right style="hair"/>
      <top style="thin"/>
      <bottom>
        <color indexed="63"/>
      </bottom>
    </border>
    <border>
      <left>
        <color indexed="63"/>
      </left>
      <right style="hair"/>
      <top>
        <color indexed="63"/>
      </top>
      <bottom style="thin"/>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thin"/>
    </border>
    <border>
      <left>
        <color indexed="63"/>
      </left>
      <right style="hair"/>
      <top>
        <color indexed="63"/>
      </top>
      <bottom>
        <color indexed="63"/>
      </bottom>
    </border>
    <border>
      <left>
        <color indexed="63"/>
      </left>
      <right>
        <color indexed="63"/>
      </right>
      <top style="thin"/>
      <bottom style="thin"/>
    </border>
    <border diagonalDown="1">
      <left style="thin"/>
      <right>
        <color indexed="63"/>
      </right>
      <top style="thin"/>
      <bottom style="thin"/>
      <diagonal style="hair"/>
    </border>
    <border>
      <left>
        <color indexed="63"/>
      </left>
      <right style="hair"/>
      <top style="thin"/>
      <bottom style="thin"/>
    </border>
    <border>
      <left style="hair"/>
      <right>
        <color indexed="63"/>
      </right>
      <top style="hair"/>
      <bottom style="thin"/>
    </border>
    <border>
      <left style="hair"/>
      <right style="thin"/>
      <top>
        <color indexed="63"/>
      </top>
      <bottom style="thin"/>
    </border>
    <border>
      <left>
        <color indexed="63"/>
      </left>
      <right>
        <color indexed="63"/>
      </right>
      <top style="hair"/>
      <bottom style="thin"/>
    </border>
    <border>
      <left style="hair"/>
      <right style="thin"/>
      <top>
        <color indexed="63"/>
      </top>
      <bottom>
        <color indexed="63"/>
      </bottom>
    </border>
    <border>
      <left style="hair">
        <color indexed="8"/>
      </left>
      <right style="thin">
        <color indexed="8"/>
      </right>
      <top>
        <color indexed="63"/>
      </top>
      <bottom style="thin"/>
    </border>
    <border>
      <left style="hair">
        <color indexed="8"/>
      </left>
      <right style="thin">
        <color indexed="8"/>
      </right>
      <top style="thin">
        <color indexed="8"/>
      </top>
      <bottom style="thin"/>
    </border>
    <border>
      <left style="hair"/>
      <right style="thin"/>
      <top style="thin"/>
      <bottom style="thin"/>
    </border>
    <border>
      <left style="hair"/>
      <right style="hair"/>
      <top>
        <color indexed="63"/>
      </top>
      <bottom style="thin"/>
    </border>
    <border>
      <left style="hair">
        <color indexed="8"/>
      </left>
      <right style="thin">
        <color indexed="8"/>
      </right>
      <top style="hair">
        <color indexed="8"/>
      </top>
      <bottom>
        <color indexed="63"/>
      </bottom>
    </border>
    <border>
      <left style="hair">
        <color indexed="8"/>
      </left>
      <right style="thin">
        <color indexed="8"/>
      </right>
      <top>
        <color indexed="63"/>
      </top>
      <bottom style="hair">
        <color indexed="8"/>
      </bottom>
    </border>
    <border>
      <left style="hair">
        <color indexed="8"/>
      </left>
      <right style="thin"/>
      <top style="hair">
        <color indexed="8"/>
      </top>
      <bottom>
        <color indexed="63"/>
      </bottom>
    </border>
    <border>
      <left style="hair">
        <color indexed="8"/>
      </left>
      <right style="thin"/>
      <top>
        <color indexed="63"/>
      </top>
      <bottom style="hair">
        <color indexed="8"/>
      </bottom>
    </border>
    <border>
      <left>
        <color indexed="63"/>
      </left>
      <right style="hair">
        <color indexed="8"/>
      </right>
      <top style="hair">
        <color indexed="8"/>
      </top>
      <bottom style="hair">
        <color indexed="8"/>
      </bottom>
    </border>
    <border>
      <left style="thin">
        <color indexed="9"/>
      </left>
      <right>
        <color indexed="63"/>
      </right>
      <top>
        <color indexed="63"/>
      </top>
      <bottom style="thin">
        <color indexed="9"/>
      </bottom>
    </border>
    <border diagonalDown="1">
      <left style="thin"/>
      <right>
        <color indexed="63"/>
      </right>
      <top style="thin"/>
      <bottom>
        <color indexed="63"/>
      </bottom>
      <diagonal style="hair"/>
    </border>
    <border diagonalDown="1">
      <left style="thin"/>
      <right>
        <color indexed="63"/>
      </right>
      <top>
        <color indexed="63"/>
      </top>
      <bottom>
        <color indexed="63"/>
      </bottom>
      <diagonal style="hair"/>
    </border>
    <border diagonalDown="1">
      <left style="thin"/>
      <right>
        <color indexed="63"/>
      </right>
      <top>
        <color indexed="63"/>
      </top>
      <bottom style="thin"/>
      <diagonal style="hair"/>
    </border>
    <border diagonalDown="1">
      <left style="thin"/>
      <right style="thin"/>
      <top style="thin"/>
      <bottom>
        <color indexed="63"/>
      </bottom>
      <diagonal style="hair"/>
    </border>
    <border diagonalDown="1">
      <left style="thin"/>
      <right style="thin"/>
      <top>
        <color indexed="63"/>
      </top>
      <bottom style="thin"/>
      <diagonal style="hair"/>
    </border>
    <border diagonalDown="1">
      <left style="thin"/>
      <right style="thin"/>
      <top>
        <color indexed="63"/>
      </top>
      <bottom>
        <color indexed="63"/>
      </bottom>
      <diagonal style="hair"/>
    </border>
    <border>
      <left>
        <color indexed="63"/>
      </left>
      <right style="hair"/>
      <top style="thin"/>
      <bottom>
        <color indexed="63"/>
      </bottom>
    </border>
    <border>
      <left style="hair">
        <color indexed="8"/>
      </left>
      <right>
        <color indexed="63"/>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right style="hair">
        <color indexed="8"/>
      </right>
      <top style="hair">
        <color indexed="8"/>
      </top>
      <bottom style="hair">
        <color indexed="8"/>
      </bottom>
    </border>
    <border>
      <left>
        <color indexed="63"/>
      </left>
      <right style="thin"/>
      <top style="hair">
        <color indexed="8"/>
      </top>
      <bottom style="hair">
        <color indexed="8"/>
      </bottom>
    </border>
    <border>
      <left style="hair">
        <color indexed="8"/>
      </left>
      <right style="hair">
        <color indexed="8"/>
      </right>
      <top style="hair">
        <color indexed="8"/>
      </top>
      <bottom>
        <color indexed="63"/>
      </bottom>
    </border>
    <border>
      <left style="hair"/>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color indexed="63"/>
      </right>
      <top style="hair">
        <color indexed="8"/>
      </top>
      <bottom style="thin">
        <color indexed="8"/>
      </bottom>
    </border>
    <border>
      <left style="hair"/>
      <right style="hair"/>
      <top style="hair">
        <color indexed="8"/>
      </top>
      <bottom style="thin">
        <color indexed="8"/>
      </bottom>
    </border>
    <border>
      <left>
        <color indexed="63"/>
      </left>
      <right>
        <color indexed="63"/>
      </right>
      <top style="hair">
        <color indexed="8"/>
      </top>
      <bottom style="thin">
        <color indexed="8"/>
      </bottom>
    </border>
    <border>
      <left style="hair"/>
      <right style="thin">
        <color indexed="8"/>
      </right>
      <top style="hair">
        <color indexed="8"/>
      </top>
      <bottom style="thin">
        <color indexed="8"/>
      </bottom>
    </border>
    <border>
      <left style="thin">
        <color indexed="8"/>
      </left>
      <right style="hair"/>
      <top style="hair">
        <color indexed="8"/>
      </top>
      <bottom style="thin">
        <color indexed="8"/>
      </bottom>
    </border>
    <border>
      <left style="hair"/>
      <right>
        <color indexed="63"/>
      </right>
      <top style="hair"/>
      <bottom style="thin">
        <color indexed="8"/>
      </bottom>
    </border>
    <border>
      <left style="hair"/>
      <right style="hair"/>
      <top style="hair"/>
      <bottom style="thin">
        <color indexed="8"/>
      </bottom>
    </border>
    <border>
      <left style="thin"/>
      <right style="hair">
        <color indexed="8"/>
      </right>
      <top style="hair">
        <color indexed="8"/>
      </top>
      <bottom style="thin">
        <color indexed="8"/>
      </bottom>
    </border>
    <border>
      <left style="thin"/>
      <right>
        <color indexed="63"/>
      </right>
      <top style="hair">
        <color indexed="8"/>
      </top>
      <bottom style="thin">
        <color indexed="8"/>
      </bottom>
    </border>
    <border>
      <left style="hair">
        <color indexed="8"/>
      </left>
      <right style="hair">
        <color indexed="8"/>
      </right>
      <top style="thin"/>
      <bottom style="hair">
        <color indexed="8"/>
      </bottom>
    </border>
    <border>
      <left style="hair">
        <color indexed="8"/>
      </left>
      <right>
        <color indexed="63"/>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top style="thin">
        <color indexed="8"/>
      </top>
      <bottom style="hair">
        <color indexed="8"/>
      </bottom>
    </border>
    <border>
      <left style="hair"/>
      <right style="thin"/>
      <top style="hair"/>
      <bottom style="thin">
        <color indexed="8"/>
      </bottom>
    </border>
    <border>
      <left style="thin"/>
      <right style="hair"/>
      <top style="hair">
        <color indexed="8"/>
      </top>
      <bottom style="thin">
        <color indexed="8"/>
      </bottom>
    </border>
    <border>
      <left style="hair"/>
      <right style="thin"/>
      <top style="hair">
        <color indexed="8"/>
      </top>
      <bottom style="thin">
        <color indexed="8"/>
      </bottom>
    </border>
    <border>
      <left style="thin"/>
      <right style="thin"/>
      <top style="hair"/>
      <bottom style="thin">
        <color indexed="8"/>
      </bottom>
    </border>
    <border>
      <left style="thin"/>
      <right>
        <color indexed="63"/>
      </right>
      <top style="hair">
        <color indexed="8"/>
      </top>
      <bottom style="thin"/>
    </border>
    <border>
      <left style="hair"/>
      <right style="hair"/>
      <top style="hair">
        <color indexed="8"/>
      </top>
      <bottom style="thin"/>
    </border>
    <border>
      <left>
        <color indexed="63"/>
      </left>
      <right>
        <color indexed="63"/>
      </right>
      <top style="hair">
        <color indexed="8"/>
      </top>
      <bottom style="thin"/>
    </border>
    <border>
      <left style="hair">
        <color indexed="8"/>
      </left>
      <right style="hair">
        <color indexed="8"/>
      </right>
      <top style="thin">
        <color indexed="8"/>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hair">
        <color indexed="8"/>
      </left>
      <right style="thin">
        <color indexed="8"/>
      </right>
      <top style="hair">
        <color indexed="8"/>
      </top>
      <bottom style="thin">
        <color indexed="8"/>
      </bottom>
    </border>
    <border>
      <left style="hair"/>
      <right style="hair">
        <color indexed="8"/>
      </right>
      <top style="thin">
        <color indexed="8"/>
      </top>
      <bottom style="hair">
        <color indexed="8"/>
      </bottom>
    </border>
    <border>
      <left style="hair">
        <color indexed="8"/>
      </left>
      <right>
        <color indexed="63"/>
      </right>
      <top style="thin"/>
      <bottom style="hair">
        <color indexed="8"/>
      </bottom>
    </border>
    <border>
      <left style="hair"/>
      <right style="thin">
        <color indexed="8"/>
      </right>
      <top style="thin">
        <color indexed="8"/>
      </top>
      <bottom style="hair">
        <color indexed="8"/>
      </bottom>
    </border>
    <border>
      <left style="thin">
        <color indexed="8"/>
      </left>
      <right style="hair">
        <color indexed="8"/>
      </right>
      <top style="thin"/>
      <bottom style="hair">
        <color indexed="8"/>
      </bottom>
    </border>
    <border>
      <left style="thin">
        <color indexed="8"/>
      </left>
      <right style="hair">
        <color indexed="8"/>
      </right>
      <top>
        <color indexed="63"/>
      </top>
      <bottom style="hair">
        <color indexed="8"/>
      </bottom>
    </border>
    <border>
      <left style="hair"/>
      <right style="hair">
        <color indexed="8"/>
      </right>
      <top style="hair">
        <color indexed="8"/>
      </top>
      <bottom style="hair">
        <color indexed="8"/>
      </bottom>
    </border>
    <border>
      <left style="hair">
        <color indexed="8"/>
      </left>
      <right style="thin"/>
      <top style="hair">
        <color indexed="8"/>
      </top>
      <bottom style="thin">
        <color indexed="8"/>
      </bottom>
    </border>
    <border>
      <left style="hair">
        <color indexed="8"/>
      </left>
      <right>
        <color indexed="63"/>
      </right>
      <top style="hair">
        <color indexed="8"/>
      </top>
      <bottom style="thin">
        <color indexed="8"/>
      </bottom>
    </border>
    <border>
      <left style="hair"/>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style="thin"/>
      <right>
        <color indexed="63"/>
      </right>
      <top style="hair">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top style="thin">
        <color indexed="8"/>
      </top>
      <bottom style="thin">
        <color indexed="8"/>
      </bottom>
    </border>
    <border>
      <left style="thin"/>
      <right style="hair">
        <color indexed="8"/>
      </right>
      <top style="thin">
        <color indexed="8"/>
      </top>
      <bottom style="thin">
        <color indexed="8"/>
      </bottom>
    </border>
    <border>
      <left style="thin"/>
      <right style="hair">
        <color indexed="8"/>
      </right>
      <top style="thin">
        <color indexed="8"/>
      </top>
      <bottom style="thin"/>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hair"/>
      <top style="thin">
        <color indexed="8"/>
      </top>
      <bottom>
        <color indexed="63"/>
      </bottom>
    </border>
    <border>
      <left style="thin">
        <color indexed="8"/>
      </left>
      <right style="hair"/>
      <top>
        <color indexed="63"/>
      </top>
      <bottom>
        <color indexed="63"/>
      </bottom>
    </border>
    <border>
      <left style="thin">
        <color indexed="8"/>
      </left>
      <right style="hair"/>
      <top>
        <color indexed="63"/>
      </top>
      <bottom style="thin">
        <color indexed="8"/>
      </bottom>
    </border>
    <border>
      <left style="thin">
        <color indexed="8"/>
      </left>
      <right>
        <color indexed="63"/>
      </right>
      <top style="thin"/>
      <bottom style="hair">
        <color indexed="8"/>
      </bottom>
    </border>
    <border>
      <left>
        <color indexed="63"/>
      </left>
      <right>
        <color indexed="63"/>
      </right>
      <top style="thin"/>
      <bottom style="hair">
        <color indexed="8"/>
      </bottom>
    </border>
    <border>
      <left>
        <color indexed="63"/>
      </left>
      <right style="thin">
        <color indexed="8"/>
      </right>
      <top style="thin"/>
      <bottom style="hair">
        <color indexed="8"/>
      </bottom>
    </border>
    <border>
      <left style="hair"/>
      <right style="hair">
        <color indexed="8"/>
      </right>
      <top style="hair">
        <color indexed="8"/>
      </top>
      <bottom>
        <color indexed="63"/>
      </bottom>
    </border>
    <border>
      <left style="hair"/>
      <right>
        <color indexed="63"/>
      </right>
      <top style="thin"/>
      <bottom style="hair">
        <color indexed="8"/>
      </bottom>
    </border>
    <border>
      <left style="thin">
        <color indexed="8"/>
      </left>
      <right style="hair">
        <color indexed="8"/>
      </right>
      <top style="hair">
        <color indexed="8"/>
      </top>
      <bottom>
        <color indexed="63"/>
      </bottom>
    </border>
    <border>
      <left>
        <color indexed="63"/>
      </left>
      <right>
        <color indexed="63"/>
      </right>
      <top style="hair">
        <color indexed="8"/>
      </top>
      <bottom style="hair">
        <color indexed="8"/>
      </bottom>
    </border>
    <border>
      <left>
        <color indexed="63"/>
      </left>
      <right style="thin"/>
      <top style="thin"/>
      <bottom style="hair">
        <color indexed="8"/>
      </bottom>
    </border>
    <border>
      <left style="hair">
        <color indexed="8"/>
      </left>
      <right style="thin"/>
      <top style="hair">
        <color indexed="8"/>
      </top>
      <bottom style="hair">
        <color indexed="8"/>
      </bottom>
    </border>
    <border>
      <left style="hair"/>
      <right>
        <color indexed="63"/>
      </right>
      <top style="hair">
        <color indexed="8"/>
      </top>
      <bottom style="hair">
        <color indexed="8"/>
      </bottom>
    </border>
    <border>
      <left>
        <color indexed="63"/>
      </left>
      <right style="hair"/>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top style="thin">
        <color indexed="8"/>
      </top>
      <bottom style="hair">
        <color indexed="8"/>
      </bottom>
    </border>
    <border>
      <left style="hair">
        <color indexed="8"/>
      </left>
      <right style="thin"/>
      <top style="thin"/>
      <bottom style="hair">
        <color indexed="8"/>
      </bottom>
    </border>
    <border>
      <left style="hair">
        <color indexed="8"/>
      </left>
      <right style="thin"/>
      <top style="thin">
        <color indexed="8"/>
      </top>
      <bottom style="thin"/>
    </border>
    <border>
      <left style="hair"/>
      <right>
        <color indexed="63"/>
      </right>
      <top>
        <color indexed="63"/>
      </top>
      <bottom style="thin"/>
    </border>
    <border diagonalDown="1">
      <left style="thin"/>
      <right style="thin"/>
      <top style="thin"/>
      <bottom style="thin"/>
      <diagonal style="hair"/>
    </border>
    <border>
      <left style="thin"/>
      <right/>
      <top style="thin"/>
      <bottom style="dotted"/>
    </border>
    <border>
      <left style="thin"/>
      <right style="thin"/>
      <top style="thin"/>
      <bottom style="dotted"/>
    </border>
    <border>
      <left/>
      <right style="thin"/>
      <top style="thin"/>
      <bottom style="dotted"/>
    </border>
    <border>
      <left style="thin"/>
      <right/>
      <top style="dotted"/>
      <bottom style="thin"/>
    </border>
    <border>
      <left/>
      <right style="thin"/>
      <top style="dotted"/>
      <bottom style="thin"/>
    </border>
    <border>
      <left>
        <color indexed="63"/>
      </left>
      <right style="hair"/>
      <top style="hair"/>
      <bottom>
        <color indexed="63"/>
      </bottom>
    </border>
  </borders>
  <cellStyleXfs count="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1" fillId="0" borderId="1" applyBorder="0">
      <alignment/>
      <protection/>
    </xf>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86" fontId="11" fillId="0" borderId="1" applyBorder="0">
      <alignment/>
      <protection/>
    </xf>
    <xf numFmtId="187" fontId="11" fillId="0" borderId="1">
      <alignment/>
      <protection/>
    </xf>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88" fontId="11" fillId="0" borderId="1">
      <alignment/>
      <protection/>
    </xf>
    <xf numFmtId="189" fontId="11" fillId="0" borderId="1">
      <alignment/>
      <protection/>
    </xf>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90" fontId="11" fillId="0" borderId="1">
      <alignment/>
      <protection/>
    </xf>
    <xf numFmtId="0" fontId="12" fillId="0" borderId="0">
      <alignment vertical="center"/>
      <protection/>
    </xf>
    <xf numFmtId="191" fontId="14" fillId="0" borderId="0">
      <alignment/>
      <protection/>
    </xf>
    <xf numFmtId="0" fontId="15" fillId="0" borderId="0">
      <alignment horizontal="center" wrapText="1"/>
      <protection/>
    </xf>
    <xf numFmtId="0" fontId="16" fillId="0" borderId="0">
      <alignment/>
      <protection/>
    </xf>
    <xf numFmtId="0" fontId="17" fillId="0" borderId="0">
      <alignment wrapText="1"/>
      <protection/>
    </xf>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20" borderId="2" applyNumberFormat="0" applyAlignment="0" applyProtection="0"/>
    <xf numFmtId="0" fontId="19" fillId="20" borderId="2" applyNumberFormat="0" applyAlignment="0" applyProtection="0"/>
    <xf numFmtId="0" fontId="20" fillId="21" borderId="0" applyNumberFormat="0" applyBorder="0" applyAlignment="0" applyProtection="0"/>
    <xf numFmtId="0" fontId="20"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2" fillId="22" borderId="3" applyNumberFormat="0" applyFont="0" applyAlignment="0" applyProtection="0"/>
    <xf numFmtId="0" fontId="0" fillId="22" borderId="3" applyNumberFormat="0" applyFont="0" applyAlignment="0" applyProtection="0"/>
    <xf numFmtId="0" fontId="21" fillId="0" borderId="4" applyNumberFormat="0" applyFill="0" applyAlignment="0" applyProtection="0"/>
    <xf numFmtId="0" fontId="21" fillId="0" borderId="4" applyNumberFormat="0" applyFill="0" applyAlignment="0" applyProtection="0"/>
    <xf numFmtId="0" fontId="22" fillId="3" borderId="0" applyNumberFormat="0" applyBorder="0" applyAlignment="0" applyProtection="0"/>
    <xf numFmtId="0" fontId="22" fillId="3" borderId="0" applyNumberFormat="0" applyBorder="0" applyAlignment="0" applyProtection="0"/>
    <xf numFmtId="0" fontId="23" fillId="23" borderId="5" applyNumberFormat="0" applyAlignment="0" applyProtection="0"/>
    <xf numFmtId="0" fontId="23" fillId="23" borderId="5"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38" fontId="0" fillId="0" borderId="0" applyFon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0" fontId="29" fillId="23" borderId="10" applyNumberFormat="0" applyAlignment="0" applyProtection="0"/>
    <xf numFmtId="0" fontId="29" fillId="23" borderId="10"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5" applyNumberFormat="0" applyAlignment="0" applyProtection="0"/>
    <xf numFmtId="0" fontId="31" fillId="7" borderId="5" applyNumberFormat="0" applyAlignment="0" applyProtection="0"/>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45" fillId="0" borderId="0">
      <alignment/>
      <protection/>
    </xf>
    <xf numFmtId="0" fontId="45" fillId="0" borderId="0">
      <alignment/>
      <protection/>
    </xf>
    <xf numFmtId="0" fontId="0" fillId="0" borderId="0">
      <alignment/>
      <protection/>
    </xf>
    <xf numFmtId="0" fontId="39" fillId="0" borderId="0">
      <alignment/>
      <protection/>
    </xf>
    <xf numFmtId="0" fontId="0" fillId="0" borderId="0">
      <alignment vertical="center"/>
      <protection/>
    </xf>
    <xf numFmtId="0" fontId="42" fillId="0" borderId="0">
      <alignment/>
      <protection/>
    </xf>
    <xf numFmtId="0" fontId="45" fillId="0" borderId="0">
      <alignment/>
      <protection/>
    </xf>
    <xf numFmtId="0" fontId="10" fillId="0" borderId="0" applyNumberFormat="0" applyFill="0" applyBorder="0" applyAlignment="0" applyProtection="0"/>
    <xf numFmtId="0" fontId="32" fillId="0" borderId="0">
      <alignment/>
      <protection/>
    </xf>
    <xf numFmtId="0" fontId="33" fillId="4" borderId="0" applyNumberFormat="0" applyBorder="0" applyAlignment="0" applyProtection="0"/>
    <xf numFmtId="0" fontId="33" fillId="4" borderId="0" applyNumberFormat="0" applyBorder="0" applyAlignment="0" applyProtection="0"/>
  </cellStyleXfs>
  <cellXfs count="770">
    <xf numFmtId="0" fontId="0" fillId="0" borderId="0" xfId="0" applyAlignment="1">
      <alignment vertical="center"/>
    </xf>
    <xf numFmtId="0" fontId="34" fillId="0" borderId="0" xfId="125" applyNumberFormat="1" applyFont="1" applyFill="1" applyAlignment="1" applyProtection="1">
      <alignment/>
      <protection locked="0"/>
    </xf>
    <xf numFmtId="0" fontId="40" fillId="0" borderId="0" xfId="125" applyNumberFormat="1" applyFont="1" applyFill="1" applyAlignment="1">
      <alignment/>
      <protection/>
    </xf>
    <xf numFmtId="0" fontId="40" fillId="0" borderId="0" xfId="125" applyNumberFormat="1" applyFont="1" applyFill="1" applyAlignment="1" applyProtection="1">
      <alignment/>
      <protection locked="0"/>
    </xf>
    <xf numFmtId="0" fontId="4" fillId="0" borderId="0" xfId="125" applyNumberFormat="1" applyFont="1" applyFill="1" applyAlignment="1">
      <alignment horizontal="right"/>
      <protection/>
    </xf>
    <xf numFmtId="0" fontId="0" fillId="0" borderId="0" xfId="125" applyFont="1" applyFill="1" applyAlignment="1">
      <alignment vertical="center"/>
      <protection/>
    </xf>
    <xf numFmtId="0" fontId="40" fillId="21" borderId="11" xfId="125" applyNumberFormat="1" applyFont="1" applyFill="1" applyBorder="1" applyAlignment="1">
      <alignment horizontal="left" vertical="center" shrinkToFit="1"/>
      <protection/>
    </xf>
    <xf numFmtId="0" fontId="40" fillId="21" borderId="12" xfId="125" applyNumberFormat="1" applyFont="1" applyFill="1" applyBorder="1" applyAlignment="1">
      <alignment horizontal="center" vertical="center" shrinkToFit="1"/>
      <protection/>
    </xf>
    <xf numFmtId="0" fontId="40" fillId="21" borderId="11" xfId="125" applyNumberFormat="1" applyFont="1" applyFill="1" applyBorder="1" applyAlignment="1">
      <alignment horizontal="distributed" vertical="center" shrinkToFit="1"/>
      <protection/>
    </xf>
    <xf numFmtId="0" fontId="40" fillId="21" borderId="13" xfId="125" applyNumberFormat="1" applyFont="1" applyFill="1" applyBorder="1" applyAlignment="1">
      <alignment horizontal="center" vertical="center" shrinkToFit="1"/>
      <protection/>
    </xf>
    <xf numFmtId="0" fontId="40" fillId="24" borderId="14" xfId="125" applyNumberFormat="1" applyFont="1" applyFill="1" applyBorder="1" applyAlignment="1">
      <alignment horizontal="center" vertical="center" shrinkToFit="1"/>
      <protection/>
    </xf>
    <xf numFmtId="182" fontId="41" fillId="0" borderId="15" xfId="125" applyNumberFormat="1" applyFont="1" applyFill="1" applyBorder="1" applyAlignment="1">
      <alignment horizontal="right" vertical="center" shrinkToFit="1"/>
      <protection/>
    </xf>
    <xf numFmtId="182" fontId="40" fillId="0" borderId="16" xfId="125" applyNumberFormat="1" applyFont="1" applyFill="1" applyBorder="1" applyAlignment="1">
      <alignment horizontal="right" vertical="center" shrinkToFit="1"/>
      <protection/>
    </xf>
    <xf numFmtId="182" fontId="40" fillId="0" borderId="17" xfId="125" applyNumberFormat="1" applyFont="1" applyFill="1" applyBorder="1" applyAlignment="1">
      <alignment horizontal="right" vertical="center" shrinkToFit="1"/>
      <protection/>
    </xf>
    <xf numFmtId="182" fontId="40" fillId="0" borderId="15" xfId="125" applyNumberFormat="1" applyFont="1" applyFill="1" applyBorder="1" applyAlignment="1">
      <alignment horizontal="center" vertical="center" shrinkToFit="1"/>
      <protection/>
    </xf>
    <xf numFmtId="182" fontId="40" fillId="0" borderId="16" xfId="125" applyNumberFormat="1" applyFont="1" applyFill="1" applyBorder="1" applyAlignment="1">
      <alignment horizontal="center" vertical="center" shrinkToFit="1"/>
      <protection/>
    </xf>
    <xf numFmtId="182" fontId="40" fillId="0" borderId="17" xfId="125" applyNumberFormat="1" applyFont="1" applyFill="1" applyBorder="1" applyAlignment="1">
      <alignment horizontal="center" vertical="center" shrinkToFit="1"/>
      <protection/>
    </xf>
    <xf numFmtId="182" fontId="41" fillId="0" borderId="18" xfId="125" applyNumberFormat="1" applyFont="1" applyFill="1" applyBorder="1" applyAlignment="1">
      <alignment horizontal="right" vertical="center" shrinkToFit="1"/>
      <protection/>
    </xf>
    <xf numFmtId="182" fontId="40" fillId="0" borderId="19" xfId="125" applyNumberFormat="1" applyFont="1" applyFill="1" applyBorder="1" applyAlignment="1">
      <alignment horizontal="right" vertical="center" shrinkToFit="1"/>
      <protection/>
    </xf>
    <xf numFmtId="182" fontId="40" fillId="0" borderId="20" xfId="125" applyNumberFormat="1" applyFont="1" applyFill="1" applyBorder="1" applyAlignment="1">
      <alignment horizontal="right" vertical="center" shrinkToFit="1"/>
      <protection/>
    </xf>
    <xf numFmtId="182" fontId="40" fillId="0" borderId="18" xfId="125" applyNumberFormat="1" applyFont="1" applyFill="1" applyBorder="1" applyAlignment="1">
      <alignment horizontal="center" vertical="center" shrinkToFit="1"/>
      <protection/>
    </xf>
    <xf numFmtId="182" fontId="40" fillId="0" borderId="19" xfId="125" applyNumberFormat="1" applyFont="1" applyFill="1" applyBorder="1" applyAlignment="1">
      <alignment horizontal="center" vertical="center" shrinkToFit="1"/>
      <protection/>
    </xf>
    <xf numFmtId="182" fontId="40" fillId="0" borderId="20" xfId="125" applyNumberFormat="1" applyFont="1" applyFill="1" applyBorder="1" applyAlignment="1">
      <alignment horizontal="center" vertical="center" shrinkToFit="1"/>
      <protection/>
    </xf>
    <xf numFmtId="182" fontId="40" fillId="0" borderId="18" xfId="125" applyNumberFormat="1" applyFont="1" applyFill="1" applyBorder="1" applyAlignment="1">
      <alignment horizontal="right" vertical="center" shrinkToFit="1"/>
      <protection/>
    </xf>
    <xf numFmtId="0" fontId="6" fillId="0" borderId="0" xfId="125" applyFont="1" applyFill="1" applyAlignment="1">
      <alignment vertical="center"/>
      <protection/>
    </xf>
    <xf numFmtId="0" fontId="40" fillId="0" borderId="0" xfId="125" applyFont="1" applyFill="1" applyAlignment="1">
      <alignment vertical="center"/>
      <protection/>
    </xf>
    <xf numFmtId="0" fontId="34" fillId="0" borderId="0" xfId="127" applyNumberFormat="1" applyFont="1" applyFill="1" applyAlignment="1" applyProtection="1">
      <alignment/>
      <protection locked="0"/>
    </xf>
    <xf numFmtId="0" fontId="40" fillId="0" borderId="0" xfId="127" applyNumberFormat="1" applyFont="1" applyFill="1" applyAlignment="1">
      <alignment/>
      <protection/>
    </xf>
    <xf numFmtId="0" fontId="40" fillId="0" borderId="0" xfId="127" applyNumberFormat="1" applyFont="1" applyFill="1" applyAlignment="1" applyProtection="1">
      <alignment/>
      <protection locked="0"/>
    </xf>
    <xf numFmtId="0" fontId="4" fillId="0" borderId="0" xfId="127" applyNumberFormat="1" applyFont="1" applyFill="1" applyAlignment="1">
      <alignment horizontal="right"/>
      <protection/>
    </xf>
    <xf numFmtId="0" fontId="0" fillId="0" borderId="0" xfId="127" applyFont="1" applyFill="1" applyAlignment="1">
      <alignment vertical="center"/>
      <protection/>
    </xf>
    <xf numFmtId="0" fontId="40" fillId="0" borderId="0" xfId="127" applyFont="1" applyFill="1" applyAlignment="1">
      <alignment vertical="top"/>
      <protection/>
    </xf>
    <xf numFmtId="1" fontId="34" fillId="0" borderId="0" xfId="126" applyNumberFormat="1" applyFont="1" applyFill="1" applyBorder="1" applyAlignment="1" applyProtection="1">
      <alignment vertical="center"/>
      <protection locked="0"/>
    </xf>
    <xf numFmtId="1" fontId="6" fillId="0" borderId="0" xfId="126" applyNumberFormat="1" applyFont="1" applyFill="1" applyAlignment="1" applyProtection="1">
      <alignment vertical="center"/>
      <protection locked="0"/>
    </xf>
    <xf numFmtId="0" fontId="6" fillId="0" borderId="0" xfId="126" applyFont="1" applyFill="1" applyAlignment="1">
      <alignment vertical="center"/>
      <protection/>
    </xf>
    <xf numFmtId="0" fontId="6" fillId="0" borderId="0" xfId="126" applyNumberFormat="1" applyFont="1" applyFill="1" applyAlignment="1" applyProtection="1">
      <alignment horizontal="center" vertical="center"/>
      <protection locked="0"/>
    </xf>
    <xf numFmtId="0" fontId="7" fillId="0" borderId="0" xfId="126" applyFont="1" applyFill="1" applyAlignment="1">
      <alignment vertical="center"/>
      <protection/>
    </xf>
    <xf numFmtId="0" fontId="4" fillId="24" borderId="21" xfId="126" applyNumberFormat="1" applyFont="1" applyFill="1" applyBorder="1" applyAlignment="1">
      <alignment horizontal="center" vertical="center"/>
      <protection/>
    </xf>
    <xf numFmtId="0" fontId="4" fillId="24" borderId="22" xfId="126" applyNumberFormat="1" applyFont="1" applyFill="1" applyBorder="1" applyAlignment="1">
      <alignment horizontal="center" vertical="center"/>
      <protection/>
    </xf>
    <xf numFmtId="0" fontId="4" fillId="24" borderId="23" xfId="126" applyNumberFormat="1" applyFont="1" applyFill="1" applyBorder="1" applyAlignment="1">
      <alignment horizontal="center" vertical="center"/>
      <protection/>
    </xf>
    <xf numFmtId="0" fontId="4" fillId="24" borderId="24" xfId="126" applyNumberFormat="1" applyFont="1" applyFill="1" applyBorder="1" applyAlignment="1">
      <alignment horizontal="center" vertical="center"/>
      <protection/>
    </xf>
    <xf numFmtId="0" fontId="5" fillId="0" borderId="0" xfId="126" applyFont="1" applyFill="1" applyAlignment="1">
      <alignment vertical="center"/>
      <protection/>
    </xf>
    <xf numFmtId="182" fontId="4" fillId="0" borderId="21" xfId="126" applyNumberFormat="1" applyFont="1" applyFill="1" applyBorder="1" applyAlignment="1">
      <alignment horizontal="right" vertical="center"/>
      <protection/>
    </xf>
    <xf numFmtId="182" fontId="4" fillId="0" borderId="22" xfId="126" applyNumberFormat="1" applyFont="1" applyFill="1" applyBorder="1" applyAlignment="1">
      <alignment horizontal="right" vertical="center"/>
      <protection/>
    </xf>
    <xf numFmtId="0" fontId="4" fillId="24" borderId="25" xfId="126" applyNumberFormat="1" applyFont="1" applyFill="1" applyBorder="1" applyAlignment="1">
      <alignment horizontal="center" vertical="center"/>
      <protection/>
    </xf>
    <xf numFmtId="183" fontId="4" fillId="0" borderId="26" xfId="126" applyNumberFormat="1" applyFont="1" applyFill="1" applyBorder="1" applyAlignment="1">
      <alignment horizontal="right" vertical="center" shrinkToFit="1"/>
      <protection/>
    </xf>
    <xf numFmtId="0" fontId="4" fillId="24" borderId="27" xfId="126" applyNumberFormat="1" applyFont="1" applyFill="1" applyBorder="1" applyAlignment="1">
      <alignment horizontal="center" vertical="center"/>
      <protection/>
    </xf>
    <xf numFmtId="182" fontId="4" fillId="0" borderId="28" xfId="126" applyNumberFormat="1" applyFont="1" applyFill="1" applyBorder="1" applyAlignment="1">
      <alignment horizontal="right" vertical="center" shrinkToFit="1"/>
      <protection/>
    </xf>
    <xf numFmtId="3" fontId="4" fillId="0" borderId="19" xfId="126" applyNumberFormat="1" applyFont="1" applyFill="1" applyBorder="1" applyAlignment="1">
      <alignment horizontal="right" vertical="center"/>
      <protection/>
    </xf>
    <xf numFmtId="183" fontId="4" fillId="0" borderId="19" xfId="126" applyNumberFormat="1" applyFont="1" applyFill="1" applyBorder="1" applyAlignment="1">
      <alignment horizontal="right" vertical="center" shrinkToFit="1"/>
      <protection/>
    </xf>
    <xf numFmtId="182" fontId="4" fillId="0" borderId="19" xfId="126" applyNumberFormat="1" applyFont="1" applyFill="1" applyBorder="1" applyAlignment="1" applyProtection="1">
      <alignment horizontal="right" vertical="center" shrinkToFit="1"/>
      <protection locked="0"/>
    </xf>
    <xf numFmtId="183" fontId="4" fillId="0" borderId="20" xfId="126" applyNumberFormat="1" applyFont="1" applyFill="1" applyBorder="1" applyAlignment="1">
      <alignment horizontal="right" vertical="center" shrinkToFit="1"/>
      <protection/>
    </xf>
    <xf numFmtId="182" fontId="4" fillId="0" borderId="27" xfId="126" applyNumberFormat="1" applyFont="1" applyFill="1" applyBorder="1" applyAlignment="1">
      <alignment horizontal="right" vertical="center"/>
      <protection/>
    </xf>
    <xf numFmtId="0" fontId="4" fillId="24" borderId="27" xfId="126" applyNumberFormat="1" applyFont="1" applyFill="1" applyBorder="1" applyAlignment="1">
      <alignment horizontal="center" vertical="center" shrinkToFit="1"/>
      <protection/>
    </xf>
    <xf numFmtId="0" fontId="4" fillId="24" borderId="29" xfId="126" applyNumberFormat="1" applyFont="1" applyFill="1" applyBorder="1" applyAlignment="1">
      <alignment horizontal="center" vertical="center"/>
      <protection/>
    </xf>
    <xf numFmtId="0" fontId="4" fillId="24" borderId="30" xfId="126" applyNumberFormat="1" applyFont="1" applyFill="1" applyBorder="1" applyAlignment="1">
      <alignment horizontal="center" vertical="center"/>
      <protection/>
    </xf>
    <xf numFmtId="3" fontId="4" fillId="0" borderId="31" xfId="126" applyNumberFormat="1" applyFont="1" applyFill="1" applyBorder="1" applyAlignment="1">
      <alignment horizontal="right" vertical="center"/>
      <protection/>
    </xf>
    <xf numFmtId="183" fontId="4" fillId="0" borderId="31" xfId="126" applyNumberFormat="1" applyFont="1" applyFill="1" applyBorder="1" applyAlignment="1">
      <alignment horizontal="right" vertical="center" shrinkToFit="1"/>
      <protection/>
    </xf>
    <xf numFmtId="182" fontId="4" fillId="0" borderId="31" xfId="126" applyNumberFormat="1" applyFont="1" applyFill="1" applyBorder="1" applyAlignment="1" applyProtection="1">
      <alignment horizontal="right" vertical="center" shrinkToFit="1"/>
      <protection locked="0"/>
    </xf>
    <xf numFmtId="182" fontId="4" fillId="0" borderId="30" xfId="126" applyNumberFormat="1" applyFont="1" applyFill="1" applyBorder="1" applyAlignment="1">
      <alignment horizontal="right" vertical="center"/>
      <protection/>
    </xf>
    <xf numFmtId="0" fontId="6" fillId="0" borderId="0" xfId="126" applyFont="1" applyFill="1" applyBorder="1" applyAlignment="1">
      <alignment vertical="center"/>
      <protection/>
    </xf>
    <xf numFmtId="1" fontId="4" fillId="0" borderId="32" xfId="126" applyNumberFormat="1" applyFont="1" applyFill="1" applyBorder="1" applyAlignment="1" applyProtection="1">
      <alignment/>
      <protection locked="0"/>
    </xf>
    <xf numFmtId="0" fontId="4" fillId="24" borderId="33" xfId="126" applyNumberFormat="1" applyFont="1" applyFill="1" applyBorder="1" applyAlignment="1">
      <alignment horizontal="center" vertical="center"/>
      <protection/>
    </xf>
    <xf numFmtId="0" fontId="4" fillId="24" borderId="34" xfId="126" applyNumberFormat="1" applyFont="1" applyFill="1" applyBorder="1" applyAlignment="1">
      <alignment horizontal="center" vertical="center"/>
      <protection/>
    </xf>
    <xf numFmtId="182" fontId="4" fillId="0" borderId="18" xfId="126" applyNumberFormat="1" applyFont="1" applyFill="1" applyBorder="1" applyAlignment="1">
      <alignment horizontal="right" vertical="center" shrinkToFit="1"/>
      <protection/>
    </xf>
    <xf numFmtId="0" fontId="4" fillId="24" borderId="34" xfId="126" applyNumberFormat="1" applyFont="1" applyFill="1" applyBorder="1" applyAlignment="1">
      <alignment horizontal="center" vertical="center" shrinkToFit="1"/>
      <protection/>
    </xf>
    <xf numFmtId="0" fontId="4" fillId="24" borderId="13" xfId="126" applyNumberFormat="1" applyFont="1" applyFill="1" applyBorder="1" applyAlignment="1">
      <alignment horizontal="center" vertical="center"/>
      <protection/>
    </xf>
    <xf numFmtId="182" fontId="4" fillId="0" borderId="35" xfId="126" applyNumberFormat="1" applyFont="1" applyFill="1" applyBorder="1" applyAlignment="1">
      <alignment horizontal="right" vertical="center"/>
      <protection/>
    </xf>
    <xf numFmtId="0" fontId="2" fillId="25" borderId="32" xfId="134" applyFont="1" applyFill="1" applyBorder="1" applyAlignment="1">
      <alignment vertical="center"/>
      <protection/>
    </xf>
    <xf numFmtId="192" fontId="2" fillId="25" borderId="32" xfId="134" applyNumberFormat="1" applyFont="1" applyFill="1" applyBorder="1" applyAlignment="1">
      <alignment/>
      <protection/>
    </xf>
    <xf numFmtId="193" fontId="2" fillId="25" borderId="32" xfId="134" applyNumberFormat="1" applyFont="1" applyFill="1" applyBorder="1" applyAlignment="1">
      <alignment/>
      <protection/>
    </xf>
    <xf numFmtId="0" fontId="44" fillId="0" borderId="0" xfId="134" applyFont="1">
      <alignment/>
      <protection/>
    </xf>
    <xf numFmtId="0" fontId="40" fillId="24" borderId="36" xfId="134" applyFont="1" applyFill="1" applyBorder="1" applyAlignment="1">
      <alignment horizontal="center" vertical="center" shrinkToFit="1"/>
      <protection/>
    </xf>
    <xf numFmtId="0" fontId="44" fillId="0" borderId="0" xfId="134" applyFont="1" applyAlignment="1">
      <alignment vertical="center"/>
      <protection/>
    </xf>
    <xf numFmtId="0" fontId="47" fillId="0" borderId="0" xfId="134" applyFont="1" applyAlignment="1">
      <alignment vertical="center"/>
      <protection/>
    </xf>
    <xf numFmtId="0" fontId="6" fillId="0" borderId="0" xfId="134" applyFont="1" applyAlignment="1">
      <alignment horizontal="left" vertical="center"/>
      <protection/>
    </xf>
    <xf numFmtId="192" fontId="43" fillId="0" borderId="0" xfId="134" applyNumberFormat="1" applyFont="1" applyAlignment="1">
      <alignment vertical="center"/>
      <protection/>
    </xf>
    <xf numFmtId="0" fontId="6" fillId="0" borderId="0" xfId="134" applyFont="1" applyAlignment="1">
      <alignment vertical="center"/>
      <protection/>
    </xf>
    <xf numFmtId="0" fontId="43" fillId="0" borderId="0" xfId="134" applyFont="1" applyAlignment="1">
      <alignment vertical="center"/>
      <protection/>
    </xf>
    <xf numFmtId="193" fontId="43" fillId="0" borderId="0" xfId="134" applyNumberFormat="1" applyFont="1" applyAlignment="1">
      <alignment vertical="center"/>
      <protection/>
    </xf>
    <xf numFmtId="192" fontId="44" fillId="0" borderId="0" xfId="134" applyNumberFormat="1" applyFont="1">
      <alignment/>
      <protection/>
    </xf>
    <xf numFmtId="193" fontId="44" fillId="0" borderId="0" xfId="134" applyNumberFormat="1" applyFont="1">
      <alignment/>
      <protection/>
    </xf>
    <xf numFmtId="0" fontId="50" fillId="21" borderId="37" xfId="0" applyFont="1" applyFill="1" applyBorder="1" applyAlignment="1">
      <alignment horizontal="center" vertical="center"/>
    </xf>
    <xf numFmtId="3" fontId="0" fillId="0" borderId="0" xfId="133" applyNumberFormat="1" applyFont="1" applyFill="1" applyAlignment="1">
      <alignment vertical="center"/>
      <protection/>
    </xf>
    <xf numFmtId="3" fontId="5" fillId="0" borderId="0" xfId="133" applyNumberFormat="1" applyFont="1" applyFill="1" applyAlignment="1">
      <alignment vertical="center"/>
      <protection/>
    </xf>
    <xf numFmtId="3" fontId="5" fillId="0" borderId="0" xfId="133" applyNumberFormat="1" applyFont="1" applyFill="1" applyAlignment="1">
      <alignment horizontal="center" vertical="center"/>
      <protection/>
    </xf>
    <xf numFmtId="0" fontId="4" fillId="0" borderId="11" xfId="129" applyFont="1" applyBorder="1" applyAlignment="1">
      <alignment horizontal="left" vertical="center"/>
      <protection/>
    </xf>
    <xf numFmtId="3" fontId="4" fillId="0" borderId="11" xfId="133" applyNumberFormat="1" applyFont="1" applyFill="1" applyBorder="1" applyAlignment="1">
      <alignment vertical="center"/>
      <protection/>
    </xf>
    <xf numFmtId="3" fontId="0" fillId="0" borderId="0" xfId="133" applyNumberFormat="1" applyFont="1" applyFill="1" applyAlignment="1">
      <alignment horizontal="center" vertical="center"/>
      <protection/>
    </xf>
    <xf numFmtId="0" fontId="7" fillId="0" borderId="0" xfId="0" applyFont="1" applyFill="1" applyAlignment="1">
      <alignment vertical="center"/>
    </xf>
    <xf numFmtId="0" fontId="52" fillId="0" borderId="0" xfId="0" applyFont="1" applyFill="1" applyAlignment="1">
      <alignment horizontal="centerContinuous" vertical="center"/>
    </xf>
    <xf numFmtId="0" fontId="53" fillId="0" borderId="0" xfId="0" applyFont="1" applyAlignment="1">
      <alignment horizontal="left" vertical="center" indent="1"/>
    </xf>
    <xf numFmtId="0" fontId="52" fillId="0" borderId="0" xfId="0" applyFont="1" applyFill="1" applyAlignment="1">
      <alignment horizontal="center" vertical="center"/>
    </xf>
    <xf numFmtId="0" fontId="0" fillId="0" borderId="0" xfId="0" applyFont="1" applyAlignment="1">
      <alignment vertical="center"/>
    </xf>
    <xf numFmtId="0" fontId="0" fillId="26" borderId="38" xfId="0" applyFont="1" applyFill="1" applyBorder="1" applyAlignment="1">
      <alignment vertical="center"/>
    </xf>
    <xf numFmtId="0" fontId="0" fillId="26" borderId="38" xfId="0" applyFont="1" applyFill="1" applyBorder="1" applyAlignment="1">
      <alignment horizontal="left" vertical="center" indent="1"/>
    </xf>
    <xf numFmtId="0" fontId="0" fillId="26" borderId="39" xfId="82" applyFont="1" applyFill="1" applyBorder="1" applyAlignment="1" applyProtection="1">
      <alignment horizontal="right" vertical="center"/>
      <protection/>
    </xf>
    <xf numFmtId="0" fontId="0" fillId="26" borderId="39" xfId="82" applyFont="1" applyFill="1" applyBorder="1" applyAlignment="1" applyProtection="1">
      <alignment horizontal="left" vertical="center" indent="1"/>
      <protection/>
    </xf>
    <xf numFmtId="0" fontId="0" fillId="26" borderId="39" xfId="0" applyFont="1" applyFill="1" applyBorder="1" applyAlignment="1">
      <alignment vertical="center"/>
    </xf>
    <xf numFmtId="0" fontId="0" fillId="24" borderId="39" xfId="82" applyFont="1" applyFill="1" applyBorder="1" applyAlignment="1" applyProtection="1">
      <alignment horizontal="right" vertical="center"/>
      <protection/>
    </xf>
    <xf numFmtId="0" fontId="0" fillId="24" borderId="39" xfId="0" applyFont="1" applyFill="1" applyBorder="1" applyAlignment="1">
      <alignment horizontal="left" vertical="center" indent="1"/>
    </xf>
    <xf numFmtId="0" fontId="0" fillId="24" borderId="39" xfId="0" applyFont="1" applyFill="1" applyBorder="1" applyAlignment="1">
      <alignment vertical="center"/>
    </xf>
    <xf numFmtId="0" fontId="0" fillId="24" borderId="39" xfId="82" applyFont="1" applyFill="1" applyBorder="1" applyAlignment="1" applyProtection="1">
      <alignment horizontal="left" vertical="center" indent="1"/>
      <protection/>
    </xf>
    <xf numFmtId="0" fontId="0" fillId="27" borderId="39" xfId="82" applyFont="1" applyFill="1" applyBorder="1" applyAlignment="1" applyProtection="1">
      <alignment horizontal="right" vertical="center"/>
      <protection/>
    </xf>
    <xf numFmtId="0" fontId="0" fillId="27" borderId="39" xfId="82" applyFont="1" applyFill="1" applyBorder="1" applyAlignment="1" applyProtection="1">
      <alignment horizontal="left" vertical="center" indent="1"/>
      <protection/>
    </xf>
    <xf numFmtId="3" fontId="4" fillId="0" borderId="40" xfId="130" applyNumberFormat="1" applyFont="1" applyFill="1" applyBorder="1">
      <alignment/>
      <protection/>
    </xf>
    <xf numFmtId="3" fontId="4" fillId="0" borderId="41" xfId="130" applyNumberFormat="1" applyFont="1" applyFill="1" applyBorder="1">
      <alignment/>
      <protection/>
    </xf>
    <xf numFmtId="3" fontId="4" fillId="0" borderId="42" xfId="130" applyNumberFormat="1" applyFont="1" applyFill="1" applyBorder="1">
      <alignment/>
      <protection/>
    </xf>
    <xf numFmtId="0" fontId="40" fillId="21" borderId="43" xfId="125" applyNumberFormat="1" applyFont="1" applyFill="1" applyBorder="1" applyAlignment="1">
      <alignment horizontal="left" vertical="center" shrinkToFit="1"/>
      <protection/>
    </xf>
    <xf numFmtId="0" fontId="40" fillId="21" borderId="43" xfId="125" applyNumberFormat="1" applyFont="1" applyFill="1" applyBorder="1" applyAlignment="1">
      <alignment horizontal="distributed" vertical="center" shrinkToFit="1"/>
      <protection/>
    </xf>
    <xf numFmtId="0" fontId="40" fillId="24" borderId="24" xfId="125" applyNumberFormat="1" applyFont="1" applyFill="1" applyBorder="1" applyAlignment="1">
      <alignment horizontal="center" vertical="center" shrinkToFit="1"/>
      <protection/>
    </xf>
    <xf numFmtId="182" fontId="41" fillId="0" borderId="40" xfId="125" applyNumberFormat="1" applyFont="1" applyFill="1" applyBorder="1" applyAlignment="1">
      <alignment horizontal="right" vertical="center" shrinkToFit="1"/>
      <protection/>
    </xf>
    <xf numFmtId="182" fontId="40" fillId="0" borderId="41" xfId="125" applyNumberFormat="1" applyFont="1" applyFill="1" applyBorder="1" applyAlignment="1">
      <alignment horizontal="right" vertical="center" shrinkToFit="1"/>
      <protection/>
    </xf>
    <xf numFmtId="182" fontId="40" fillId="0" borderId="44" xfId="125" applyNumberFormat="1" applyFont="1" applyFill="1" applyBorder="1" applyAlignment="1">
      <alignment horizontal="right" vertical="center" shrinkToFit="1"/>
      <protection/>
    </xf>
    <xf numFmtId="182" fontId="40" fillId="0" borderId="40" xfId="125" applyNumberFormat="1" applyFont="1" applyFill="1" applyBorder="1" applyAlignment="1">
      <alignment horizontal="right" vertical="center" shrinkToFit="1"/>
      <protection/>
    </xf>
    <xf numFmtId="0" fontId="6" fillId="0" borderId="0" xfId="127" applyFont="1" applyFill="1" applyAlignment="1">
      <alignment vertical="center"/>
      <protection/>
    </xf>
    <xf numFmtId="1" fontId="7" fillId="0" borderId="0" xfId="126" applyNumberFormat="1" applyFont="1" applyFill="1" applyAlignment="1" applyProtection="1">
      <alignment vertical="center"/>
      <protection locked="0"/>
    </xf>
    <xf numFmtId="1" fontId="5" fillId="0" borderId="0" xfId="126" applyNumberFormat="1" applyFont="1" applyFill="1" applyAlignment="1" applyProtection="1">
      <alignment vertical="center"/>
      <protection locked="0"/>
    </xf>
    <xf numFmtId="180" fontId="5" fillId="0" borderId="0" xfId="126" applyNumberFormat="1" applyFont="1" applyFill="1" applyAlignment="1" applyProtection="1">
      <alignment vertical="center"/>
      <protection locked="0"/>
    </xf>
    <xf numFmtId="182" fontId="4" fillId="0" borderId="45" xfId="126" applyNumberFormat="1" applyFont="1" applyFill="1" applyBorder="1" applyAlignment="1">
      <alignment horizontal="right" vertical="center" shrinkToFit="1"/>
      <protection/>
    </xf>
    <xf numFmtId="0" fontId="5" fillId="0" borderId="0" xfId="126" applyNumberFormat="1" applyFont="1" applyFill="1" applyAlignment="1" applyProtection="1">
      <alignment horizontal="center" vertical="center"/>
      <protection locked="0"/>
    </xf>
    <xf numFmtId="0" fontId="5" fillId="0" borderId="0" xfId="126" applyNumberFormat="1" applyFont="1" applyFill="1" applyAlignment="1" applyProtection="1">
      <alignment vertical="center"/>
      <protection locked="0"/>
    </xf>
    <xf numFmtId="182" fontId="4" fillId="0" borderId="29" xfId="126" applyNumberFormat="1" applyFont="1" applyFill="1" applyBorder="1" applyAlignment="1">
      <alignment horizontal="right" vertical="center" shrinkToFit="1"/>
      <protection/>
    </xf>
    <xf numFmtId="182" fontId="4" fillId="0" borderId="25" xfId="126" applyNumberFormat="1" applyFont="1" applyFill="1" applyBorder="1" applyAlignment="1">
      <alignment horizontal="right" vertical="center" shrinkToFit="1"/>
      <protection/>
    </xf>
    <xf numFmtId="192" fontId="40" fillId="24" borderId="46" xfId="134" applyNumberFormat="1" applyFont="1" applyFill="1" applyBorder="1" applyAlignment="1">
      <alignment horizontal="center" vertical="center" shrinkToFit="1"/>
      <protection/>
    </xf>
    <xf numFmtId="192" fontId="40" fillId="24" borderId="47" xfId="134" applyNumberFormat="1" applyFont="1" applyFill="1" applyBorder="1" applyAlignment="1">
      <alignment horizontal="center" vertical="center" shrinkToFit="1"/>
      <protection/>
    </xf>
    <xf numFmtId="0" fontId="40" fillId="24" borderId="48" xfId="134" applyFont="1" applyFill="1" applyBorder="1" applyAlignment="1">
      <alignment horizontal="right" vertical="center"/>
      <protection/>
    </xf>
    <xf numFmtId="192" fontId="40" fillId="0" borderId="43" xfId="134" applyNumberFormat="1" applyFont="1" applyFill="1" applyBorder="1" applyAlignment="1">
      <alignment vertical="center"/>
      <protection/>
    </xf>
    <xf numFmtId="0" fontId="40" fillId="24" borderId="29" xfId="134" applyFont="1" applyFill="1" applyBorder="1" applyAlignment="1">
      <alignment horizontal="right" vertical="center"/>
      <protection/>
    </xf>
    <xf numFmtId="192" fontId="40" fillId="0" borderId="1" xfId="134" applyNumberFormat="1" applyFont="1" applyFill="1" applyBorder="1" applyAlignment="1">
      <alignment vertical="center"/>
      <protection/>
    </xf>
    <xf numFmtId="0" fontId="9" fillId="26" borderId="39" xfId="82" applyFill="1" applyBorder="1" applyAlignment="1" applyProtection="1">
      <alignment horizontal="left" vertical="center" indent="1"/>
      <protection/>
    </xf>
    <xf numFmtId="0" fontId="9" fillId="24" borderId="39" xfId="82" applyFill="1" applyBorder="1" applyAlignment="1" applyProtection="1">
      <alignment horizontal="left" vertical="center" indent="1"/>
      <protection/>
    </xf>
    <xf numFmtId="0" fontId="9" fillId="27" borderId="39" xfId="82" applyFill="1" applyBorder="1" applyAlignment="1" applyProtection="1">
      <alignment horizontal="left" vertical="center" indent="1"/>
      <protection/>
    </xf>
    <xf numFmtId="0" fontId="9" fillId="26" borderId="39" xfId="82" applyFill="1" applyBorder="1" applyAlignment="1" applyProtection="1">
      <alignment horizontal="right" vertical="center"/>
      <protection/>
    </xf>
    <xf numFmtId="0" fontId="9" fillId="24" borderId="39" xfId="82" applyFill="1" applyBorder="1" applyAlignment="1" applyProtection="1">
      <alignment horizontal="right" vertical="center"/>
      <protection/>
    </xf>
    <xf numFmtId="0" fontId="9" fillId="27" borderId="39" xfId="82" applyFill="1" applyBorder="1" applyAlignment="1" applyProtection="1">
      <alignment horizontal="right" vertical="center"/>
      <protection/>
    </xf>
    <xf numFmtId="0" fontId="44" fillId="0" borderId="0" xfId="128" applyFont="1" applyAlignment="1">
      <alignment horizontal="left" vertical="center"/>
      <protection/>
    </xf>
    <xf numFmtId="0" fontId="0" fillId="0" borderId="0" xfId="128" applyFont="1" applyAlignment="1">
      <alignment vertical="center"/>
      <protection/>
    </xf>
    <xf numFmtId="0" fontId="40" fillId="24" borderId="21" xfId="128" applyFont="1" applyFill="1" applyBorder="1" applyAlignment="1">
      <alignment horizontal="center" vertical="center"/>
      <protection/>
    </xf>
    <xf numFmtId="0" fontId="40" fillId="24" borderId="49" xfId="128" applyFont="1" applyFill="1" applyBorder="1" applyAlignment="1">
      <alignment horizontal="center" vertical="center"/>
      <protection/>
    </xf>
    <xf numFmtId="0" fontId="40" fillId="24" borderId="29" xfId="128" applyFont="1" applyFill="1" applyBorder="1" applyAlignment="1">
      <alignment horizontal="right" vertical="center"/>
      <protection/>
    </xf>
    <xf numFmtId="177" fontId="40" fillId="0" borderId="50" xfId="128" applyNumberFormat="1" applyFont="1" applyBorder="1" applyAlignment="1">
      <alignment horizontal="right" vertical="center"/>
      <protection/>
    </xf>
    <xf numFmtId="177" fontId="40" fillId="0" borderId="50" xfId="128" applyNumberFormat="1" applyFont="1" applyBorder="1" applyAlignment="1">
      <alignment vertical="center"/>
      <protection/>
    </xf>
    <xf numFmtId="181" fontId="0" fillId="0" borderId="0" xfId="128" applyNumberFormat="1" applyFont="1" applyAlignment="1">
      <alignment vertical="center"/>
      <protection/>
    </xf>
    <xf numFmtId="194" fontId="40" fillId="0" borderId="1" xfId="128" applyNumberFormat="1" applyFont="1" applyBorder="1" applyAlignment="1">
      <alignment vertical="center"/>
      <protection/>
    </xf>
    <xf numFmtId="0" fontId="0" fillId="0" borderId="0" xfId="128" applyFont="1" applyBorder="1" applyAlignment="1">
      <alignment vertical="center"/>
      <protection/>
    </xf>
    <xf numFmtId="177" fontId="40" fillId="0" borderId="50" xfId="128" applyNumberFormat="1" applyFont="1" applyFill="1" applyBorder="1" applyAlignment="1">
      <alignment horizontal="right" vertical="center"/>
      <protection/>
    </xf>
    <xf numFmtId="177" fontId="40" fillId="0" borderId="50" xfId="128" applyNumberFormat="1" applyFont="1" applyFill="1" applyBorder="1" applyAlignment="1">
      <alignment vertical="center"/>
      <protection/>
    </xf>
    <xf numFmtId="194" fontId="40" fillId="0" borderId="1" xfId="128" applyNumberFormat="1" applyFont="1" applyFill="1" applyBorder="1" applyAlignment="1">
      <alignment vertical="center"/>
      <protection/>
    </xf>
    <xf numFmtId="177" fontId="40" fillId="0" borderId="51" xfId="128" applyNumberFormat="1" applyFont="1" applyFill="1" applyBorder="1" applyAlignment="1">
      <alignment horizontal="right" vertical="center"/>
      <protection/>
    </xf>
    <xf numFmtId="0" fontId="5" fillId="0" borderId="0" xfId="128" applyFont="1" applyAlignment="1">
      <alignment vertical="center"/>
      <protection/>
    </xf>
    <xf numFmtId="0" fontId="0" fillId="21" borderId="52" xfId="132" applyFont="1" applyFill="1" applyBorder="1">
      <alignment vertical="center"/>
      <protection/>
    </xf>
    <xf numFmtId="0" fontId="0" fillId="21" borderId="37" xfId="132" applyFont="1" applyFill="1" applyBorder="1">
      <alignment vertical="center"/>
      <protection/>
    </xf>
    <xf numFmtId="0" fontId="50" fillId="21" borderId="52" xfId="0" applyFont="1" applyFill="1" applyBorder="1" applyAlignment="1">
      <alignment/>
    </xf>
    <xf numFmtId="0" fontId="50" fillId="21" borderId="37" xfId="0" applyFont="1" applyFill="1" applyBorder="1" applyAlignment="1">
      <alignment/>
    </xf>
    <xf numFmtId="0" fontId="50" fillId="21" borderId="53" xfId="0" applyFont="1" applyFill="1" applyBorder="1" applyAlignment="1">
      <alignment/>
    </xf>
    <xf numFmtId="0" fontId="50" fillId="7" borderId="13" xfId="0" applyFont="1" applyFill="1" applyBorder="1" applyAlignment="1">
      <alignment/>
    </xf>
    <xf numFmtId="0" fontId="50" fillId="7" borderId="32" xfId="0" applyFont="1" applyFill="1" applyBorder="1" applyAlignment="1">
      <alignment/>
    </xf>
    <xf numFmtId="0" fontId="50" fillId="7" borderId="54" xfId="0" applyFont="1" applyFill="1" applyBorder="1" applyAlignment="1">
      <alignment horizontal="center" vertical="center"/>
    </xf>
    <xf numFmtId="38" fontId="50" fillId="7" borderId="55" xfId="93" applyFont="1" applyFill="1" applyBorder="1" applyAlignment="1">
      <alignment vertical="center"/>
    </xf>
    <xf numFmtId="38" fontId="50" fillId="7" borderId="56" xfId="93" applyFont="1" applyFill="1" applyBorder="1" applyAlignment="1">
      <alignment vertical="center"/>
    </xf>
    <xf numFmtId="3" fontId="0" fillId="0" borderId="0" xfId="133" applyNumberFormat="1" applyFont="1" applyFill="1" applyBorder="1" applyAlignment="1">
      <alignment vertical="center"/>
      <protection/>
    </xf>
    <xf numFmtId="3" fontId="5" fillId="0" borderId="0" xfId="133" applyNumberFormat="1" applyFont="1" applyFill="1" applyBorder="1" applyAlignment="1">
      <alignment vertical="center"/>
      <protection/>
    </xf>
    <xf numFmtId="3" fontId="5" fillId="0" borderId="0" xfId="133" applyNumberFormat="1" applyFont="1" applyFill="1" applyBorder="1" applyAlignment="1">
      <alignment horizontal="center" vertical="center"/>
      <protection/>
    </xf>
    <xf numFmtId="0" fontId="0" fillId="26" borderId="39" xfId="0" applyFont="1" applyFill="1" applyBorder="1" applyAlignment="1">
      <alignment horizontal="right" vertical="center"/>
    </xf>
    <xf numFmtId="38" fontId="4" fillId="0" borderId="50" xfId="97" applyFont="1" applyBorder="1" applyAlignment="1">
      <alignment vertical="center"/>
    </xf>
    <xf numFmtId="38" fontId="4" fillId="0" borderId="57" xfId="97" applyFont="1" applyBorder="1" applyAlignment="1">
      <alignment vertical="center"/>
    </xf>
    <xf numFmtId="38" fontId="4" fillId="0" borderId="57" xfId="97" applyFont="1" applyFill="1" applyBorder="1" applyAlignment="1">
      <alignment vertical="center"/>
    </xf>
    <xf numFmtId="38" fontId="4" fillId="0" borderId="29" xfId="97" applyFont="1" applyBorder="1" applyAlignment="1">
      <alignment vertical="center"/>
    </xf>
    <xf numFmtId="179" fontId="4" fillId="0" borderId="58" xfId="97" applyNumberFormat="1" applyFont="1" applyBorder="1" applyAlignment="1">
      <alignment vertical="center"/>
    </xf>
    <xf numFmtId="179" fontId="4" fillId="0" borderId="26" xfId="97" applyNumberFormat="1" applyFont="1" applyBorder="1" applyAlignment="1">
      <alignment vertical="center"/>
    </xf>
    <xf numFmtId="179" fontId="4" fillId="0" borderId="26" xfId="97" applyNumberFormat="1" applyFont="1" applyFill="1" applyBorder="1" applyAlignment="1">
      <alignment vertical="center"/>
    </xf>
    <xf numFmtId="179" fontId="4" fillId="0" borderId="59" xfId="97" applyNumberFormat="1" applyFont="1" applyFill="1" applyBorder="1" applyAlignment="1">
      <alignment vertical="center"/>
    </xf>
    <xf numFmtId="179" fontId="4" fillId="0" borderId="45" xfId="97" applyNumberFormat="1" applyFont="1" applyFill="1" applyBorder="1" applyAlignment="1">
      <alignment vertical="center"/>
    </xf>
    <xf numFmtId="179" fontId="4" fillId="0" borderId="45" xfId="97" applyNumberFormat="1" applyFont="1" applyBorder="1" applyAlignment="1">
      <alignment vertical="center"/>
    </xf>
    <xf numFmtId="38" fontId="4" fillId="0" borderId="0" xfId="97" applyFont="1" applyFill="1" applyBorder="1" applyAlignment="1">
      <alignment vertical="center"/>
    </xf>
    <xf numFmtId="179" fontId="4" fillId="0" borderId="59" xfId="97" applyNumberFormat="1" applyFont="1" applyBorder="1" applyAlignment="1">
      <alignment vertical="center"/>
    </xf>
    <xf numFmtId="38" fontId="4" fillId="0" borderId="50" xfId="97" applyFont="1" applyFill="1" applyBorder="1" applyAlignment="1">
      <alignment vertical="center"/>
    </xf>
    <xf numFmtId="38" fontId="4" fillId="0" borderId="29" xfId="97" applyFont="1" applyFill="1" applyBorder="1" applyAlignment="1">
      <alignment vertical="center"/>
    </xf>
    <xf numFmtId="179" fontId="4" fillId="0" borderId="58" xfId="97" applyNumberFormat="1" applyFont="1" applyFill="1" applyBorder="1" applyAlignment="1">
      <alignment vertical="center"/>
    </xf>
    <xf numFmtId="179" fontId="4" fillId="0" borderId="50" xfId="97" applyNumberFormat="1" applyFont="1" applyFill="1" applyBorder="1" applyAlignment="1">
      <alignment vertical="center"/>
    </xf>
    <xf numFmtId="179" fontId="4" fillId="0" borderId="57" xfId="97" applyNumberFormat="1" applyFont="1" applyFill="1" applyBorder="1" applyAlignment="1">
      <alignment vertical="center"/>
    </xf>
    <xf numFmtId="179" fontId="4" fillId="0" borderId="0" xfId="97" applyNumberFormat="1" applyFont="1" applyFill="1" applyBorder="1" applyAlignment="1">
      <alignment vertical="center"/>
    </xf>
    <xf numFmtId="179" fontId="4" fillId="0" borderId="29" xfId="97" applyNumberFormat="1" applyFont="1" applyFill="1" applyBorder="1" applyAlignment="1">
      <alignment vertical="center"/>
    </xf>
    <xf numFmtId="38" fontId="4" fillId="0" borderId="60" xfId="97" applyFont="1" applyFill="1" applyBorder="1" applyAlignment="1">
      <alignment vertical="center"/>
    </xf>
    <xf numFmtId="179" fontId="4" fillId="0" borderId="61" xfId="97" applyNumberFormat="1" applyFont="1" applyFill="1" applyBorder="1" applyAlignment="1">
      <alignment vertical="center"/>
    </xf>
    <xf numFmtId="179" fontId="4" fillId="0" borderId="62" xfId="97" applyNumberFormat="1" applyFont="1" applyFill="1" applyBorder="1" applyAlignment="1">
      <alignment vertical="center"/>
    </xf>
    <xf numFmtId="179" fontId="4" fillId="0" borderId="13" xfId="97" applyNumberFormat="1" applyFont="1" applyFill="1" applyBorder="1" applyAlignment="1">
      <alignment vertical="center"/>
    </xf>
    <xf numFmtId="179" fontId="4" fillId="0" borderId="35" xfId="97" applyNumberFormat="1" applyFont="1" applyFill="1" applyBorder="1" applyAlignment="1">
      <alignment vertical="center"/>
    </xf>
    <xf numFmtId="3" fontId="38" fillId="0" borderId="57" xfId="130" applyNumberFormat="1" applyFont="1" applyFill="1" applyBorder="1">
      <alignment/>
      <protection/>
    </xf>
    <xf numFmtId="3" fontId="38" fillId="0" borderId="0" xfId="130" applyNumberFormat="1" applyFont="1" applyFill="1" applyBorder="1">
      <alignment/>
      <protection/>
    </xf>
    <xf numFmtId="182" fontId="40" fillId="0" borderId="63" xfId="125" applyNumberFormat="1" applyFont="1" applyFill="1" applyBorder="1" applyAlignment="1">
      <alignment horizontal="center" vertical="center" shrinkToFit="1"/>
      <protection/>
    </xf>
    <xf numFmtId="182" fontId="40" fillId="0" borderId="64" xfId="125" applyNumberFormat="1" applyFont="1" applyFill="1" applyBorder="1" applyAlignment="1">
      <alignment horizontal="center" vertical="center" shrinkToFit="1"/>
      <protection/>
    </xf>
    <xf numFmtId="182" fontId="40" fillId="0" borderId="64" xfId="125" applyNumberFormat="1" applyFont="1" applyFill="1" applyBorder="1" applyAlignment="1">
      <alignment horizontal="right" vertical="center" shrinkToFit="1"/>
      <protection/>
    </xf>
    <xf numFmtId="182" fontId="40" fillId="0" borderId="65" xfId="125" applyNumberFormat="1" applyFont="1" applyFill="1" applyBorder="1" applyAlignment="1">
      <alignment horizontal="right" vertical="center" shrinkToFit="1"/>
      <protection/>
    </xf>
    <xf numFmtId="182" fontId="4" fillId="0" borderId="34" xfId="126" applyNumberFormat="1" applyFont="1" applyFill="1" applyBorder="1" applyAlignment="1">
      <alignment horizontal="right" vertical="center" shrinkToFit="1"/>
      <protection/>
    </xf>
    <xf numFmtId="183" fontId="4" fillId="0" borderId="64" xfId="126" applyNumberFormat="1" applyFont="1" applyFill="1" applyBorder="1" applyAlignment="1">
      <alignment horizontal="right" vertical="center" shrinkToFit="1"/>
      <protection/>
    </xf>
    <xf numFmtId="182" fontId="4" fillId="0" borderId="66" xfId="126" applyNumberFormat="1" applyFont="1" applyFill="1" applyBorder="1" applyAlignment="1">
      <alignment horizontal="right" vertical="center" shrinkToFit="1"/>
      <protection/>
    </xf>
    <xf numFmtId="183" fontId="4" fillId="0" borderId="46" xfId="126" applyNumberFormat="1" applyFont="1" applyFill="1" applyBorder="1" applyAlignment="1">
      <alignment horizontal="right" vertical="center" shrinkToFit="1"/>
      <protection/>
    </xf>
    <xf numFmtId="182" fontId="4" fillId="0" borderId="58" xfId="126" applyNumberFormat="1" applyFont="1" applyFill="1" applyBorder="1" applyAlignment="1">
      <alignment horizontal="right" vertical="center" shrinkToFit="1"/>
      <protection/>
    </xf>
    <xf numFmtId="3" fontId="4" fillId="0" borderId="26" xfId="126" applyNumberFormat="1" applyFont="1" applyFill="1" applyBorder="1" applyAlignment="1">
      <alignment horizontal="right" vertical="center"/>
      <protection/>
    </xf>
    <xf numFmtId="182" fontId="4" fillId="0" borderId="67" xfId="126" applyNumberFormat="1" applyFont="1" applyFill="1" applyBorder="1" applyAlignment="1">
      <alignment horizontal="right" vertical="center" shrinkToFit="1"/>
      <protection/>
    </xf>
    <xf numFmtId="0" fontId="7" fillId="0" borderId="0" xfId="134" applyFont="1" applyAlignment="1">
      <alignment horizontal="center"/>
      <protection/>
    </xf>
    <xf numFmtId="0" fontId="7" fillId="0" borderId="0" xfId="134" applyFont="1" applyAlignment="1">
      <alignment horizontal="center" vertical="center"/>
      <protection/>
    </xf>
    <xf numFmtId="38" fontId="40" fillId="24" borderId="13" xfId="97" applyFont="1" applyFill="1" applyBorder="1" applyAlignment="1">
      <alignment horizontal="center" vertical="center" shrinkToFit="1"/>
    </xf>
    <xf numFmtId="38" fontId="40" fillId="24" borderId="51" xfId="97" applyFont="1" applyFill="1" applyBorder="1" applyAlignment="1">
      <alignment horizontal="center" vertical="center" shrinkToFit="1"/>
    </xf>
    <xf numFmtId="193" fontId="40" fillId="24" borderId="51" xfId="97" applyNumberFormat="1" applyFont="1" applyFill="1" applyBorder="1" applyAlignment="1">
      <alignment horizontal="center" vertical="center" shrinkToFit="1"/>
    </xf>
    <xf numFmtId="193" fontId="40" fillId="0" borderId="36" xfId="97" applyNumberFormat="1" applyFont="1" applyFill="1" applyBorder="1" applyAlignment="1">
      <alignment vertical="center"/>
    </xf>
    <xf numFmtId="193" fontId="40" fillId="0" borderId="68" xfId="97" applyNumberFormat="1" applyFont="1" applyFill="1" applyBorder="1" applyAlignment="1">
      <alignment vertical="center"/>
    </xf>
    <xf numFmtId="192" fontId="7" fillId="0" borderId="0" xfId="134" applyNumberFormat="1" applyFont="1" applyAlignment="1">
      <alignment horizontal="center" vertical="center"/>
      <protection/>
    </xf>
    <xf numFmtId="193" fontId="40" fillId="0" borderId="12" xfId="97" applyNumberFormat="1" applyFont="1" applyFill="1" applyBorder="1" applyAlignment="1">
      <alignment vertical="center"/>
    </xf>
    <xf numFmtId="193" fontId="40" fillId="0" borderId="50" xfId="97" applyNumberFormat="1" applyFont="1" applyFill="1" applyBorder="1" applyAlignment="1">
      <alignment vertical="center"/>
    </xf>
    <xf numFmtId="193" fontId="40" fillId="0" borderId="50" xfId="97" applyNumberFormat="1" applyFont="1" applyFill="1" applyBorder="1" applyAlignment="1">
      <alignment horizontal="right" vertical="center"/>
    </xf>
    <xf numFmtId="193" fontId="40" fillId="0" borderId="51" xfId="97" applyNumberFormat="1" applyFont="1" applyFill="1" applyBorder="1" applyAlignment="1">
      <alignment vertical="center"/>
    </xf>
    <xf numFmtId="193" fontId="40" fillId="0" borderId="51" xfId="97" applyNumberFormat="1" applyFont="1" applyFill="1" applyBorder="1" applyAlignment="1">
      <alignment horizontal="right" vertical="center"/>
    </xf>
    <xf numFmtId="38" fontId="43" fillId="0" borderId="0" xfId="97" applyFont="1" applyAlignment="1">
      <alignment vertical="center"/>
    </xf>
    <xf numFmtId="193" fontId="43" fillId="0" borderId="0" xfId="97" applyNumberFormat="1" applyFont="1" applyAlignment="1">
      <alignment vertical="center"/>
    </xf>
    <xf numFmtId="176" fontId="40" fillId="0" borderId="1" xfId="81" applyNumberFormat="1" applyFont="1" applyBorder="1" applyAlignment="1" quotePrefix="1">
      <alignment horizontal="right" vertical="center"/>
    </xf>
    <xf numFmtId="194" fontId="40" fillId="0" borderId="1" xfId="81" applyNumberFormat="1" applyFont="1" applyBorder="1" applyAlignment="1">
      <alignment vertical="center"/>
    </xf>
    <xf numFmtId="194" fontId="40" fillId="0" borderId="1" xfId="81" applyNumberFormat="1" applyFont="1" applyBorder="1" applyAlignment="1">
      <alignment horizontal="right" vertical="center"/>
    </xf>
    <xf numFmtId="194" fontId="40" fillId="0" borderId="1" xfId="81" applyNumberFormat="1" applyFont="1" applyFill="1" applyBorder="1" applyAlignment="1">
      <alignment horizontal="right" vertical="center"/>
    </xf>
    <xf numFmtId="177" fontId="40" fillId="0" borderId="69" xfId="128" applyNumberFormat="1" applyFont="1" applyFill="1" applyBorder="1" applyAlignment="1">
      <alignment horizontal="right" vertical="center"/>
      <protection/>
    </xf>
    <xf numFmtId="3" fontId="44" fillId="0" borderId="70" xfId="133" applyNumberFormat="1" applyFont="1" applyFill="1" applyBorder="1" applyAlignment="1">
      <alignment horizontal="right" vertical="center"/>
      <protection/>
    </xf>
    <xf numFmtId="3" fontId="44" fillId="0" borderId="26" xfId="133" applyNumberFormat="1" applyFont="1" applyFill="1" applyBorder="1" applyAlignment="1">
      <alignment horizontal="right" vertical="center"/>
      <protection/>
    </xf>
    <xf numFmtId="3" fontId="44" fillId="0" borderId="71" xfId="133" applyNumberFormat="1" applyFont="1" applyFill="1" applyBorder="1" applyAlignment="1">
      <alignment horizontal="right" vertical="center"/>
      <protection/>
    </xf>
    <xf numFmtId="3" fontId="44" fillId="0" borderId="58" xfId="133" applyNumberFormat="1" applyFont="1" applyFill="1" applyBorder="1" applyAlignment="1">
      <alignment horizontal="right" vertical="center"/>
      <protection/>
    </xf>
    <xf numFmtId="3" fontId="44" fillId="0" borderId="58" xfId="133" applyNumberFormat="1" applyFont="1" applyFill="1" applyBorder="1" applyAlignment="1">
      <alignment vertical="center"/>
      <protection/>
    </xf>
    <xf numFmtId="3" fontId="44" fillId="0" borderId="26" xfId="133" applyNumberFormat="1" applyFont="1" applyFill="1" applyBorder="1" applyAlignment="1">
      <alignment vertical="center"/>
      <protection/>
    </xf>
    <xf numFmtId="3" fontId="44" fillId="0" borderId="71" xfId="133" applyNumberFormat="1" applyFont="1" applyFill="1" applyBorder="1" applyAlignment="1">
      <alignment vertical="center"/>
      <protection/>
    </xf>
    <xf numFmtId="3" fontId="44" fillId="0" borderId="62" xfId="133" applyNumberFormat="1" applyFont="1" applyFill="1" applyBorder="1" applyAlignment="1">
      <alignment vertical="center"/>
      <protection/>
    </xf>
    <xf numFmtId="3" fontId="44" fillId="0" borderId="70" xfId="133" applyNumberFormat="1" applyFont="1" applyFill="1" applyBorder="1" applyAlignment="1">
      <alignment vertical="center"/>
      <protection/>
    </xf>
    <xf numFmtId="3" fontId="44" fillId="0" borderId="72" xfId="133" applyNumberFormat="1" applyFont="1" applyFill="1" applyBorder="1" applyAlignment="1">
      <alignment horizontal="right" vertical="center"/>
      <protection/>
    </xf>
    <xf numFmtId="3" fontId="44" fillId="0" borderId="19" xfId="133" applyNumberFormat="1" applyFont="1" applyFill="1" applyBorder="1" applyAlignment="1">
      <alignment horizontal="right" vertical="center"/>
      <protection/>
    </xf>
    <xf numFmtId="3" fontId="44" fillId="0" borderId="20" xfId="133" applyNumberFormat="1" applyFont="1" applyFill="1" applyBorder="1" applyAlignment="1">
      <alignment horizontal="right" vertical="center"/>
      <protection/>
    </xf>
    <xf numFmtId="3" fontId="44" fillId="0" borderId="18" xfId="133" applyNumberFormat="1" applyFont="1" applyFill="1" applyBorder="1" applyAlignment="1">
      <alignment horizontal="right" vertical="center"/>
      <protection/>
    </xf>
    <xf numFmtId="3" fontId="44" fillId="0" borderId="18" xfId="133" applyNumberFormat="1" applyFont="1" applyFill="1" applyBorder="1" applyAlignment="1">
      <alignment vertical="center"/>
      <protection/>
    </xf>
    <xf numFmtId="3" fontId="44" fillId="0" borderId="19" xfId="133" applyNumberFormat="1" applyFont="1" applyFill="1" applyBorder="1" applyAlignment="1">
      <alignment vertical="center"/>
      <protection/>
    </xf>
    <xf numFmtId="3" fontId="44" fillId="0" borderId="20" xfId="133" applyNumberFormat="1" applyFont="1" applyFill="1" applyBorder="1" applyAlignment="1">
      <alignment vertical="center"/>
      <protection/>
    </xf>
    <xf numFmtId="3" fontId="44" fillId="0" borderId="64" xfId="133" applyNumberFormat="1" applyFont="1" applyFill="1" applyBorder="1" applyAlignment="1">
      <alignment vertical="center"/>
      <protection/>
    </xf>
    <xf numFmtId="3" fontId="44" fillId="0" borderId="72" xfId="133" applyNumberFormat="1" applyFont="1" applyFill="1" applyBorder="1" applyAlignment="1">
      <alignment vertical="center"/>
      <protection/>
    </xf>
    <xf numFmtId="3" fontId="44" fillId="0" borderId="28" xfId="133" applyNumberFormat="1" applyFont="1" applyFill="1" applyBorder="1" applyAlignment="1">
      <alignment vertical="center"/>
      <protection/>
    </xf>
    <xf numFmtId="3" fontId="44" fillId="0" borderId="34" xfId="133" applyNumberFormat="1" applyFont="1" applyFill="1" applyBorder="1" applyAlignment="1">
      <alignment vertical="center"/>
      <protection/>
    </xf>
    <xf numFmtId="3" fontId="44" fillId="0" borderId="73" xfId="133" applyNumberFormat="1" applyFont="1" applyFill="1" applyBorder="1" applyAlignment="1">
      <alignment vertical="center"/>
      <protection/>
    </xf>
    <xf numFmtId="0" fontId="4" fillId="24" borderId="74" xfId="130" applyFont="1" applyFill="1" applyBorder="1" applyAlignment="1">
      <alignment horizontal="center" vertical="center"/>
      <protection/>
    </xf>
    <xf numFmtId="192" fontId="4" fillId="0" borderId="75" xfId="130" applyNumberFormat="1" applyFont="1" applyFill="1" applyBorder="1" applyAlignment="1">
      <alignment vertical="center"/>
      <protection/>
    </xf>
    <xf numFmtId="0" fontId="4" fillId="24" borderId="61" xfId="130" applyFont="1" applyFill="1" applyBorder="1" applyAlignment="1">
      <alignment horizontal="center" vertical="center"/>
      <protection/>
    </xf>
    <xf numFmtId="192" fontId="4" fillId="0" borderId="76" xfId="130" applyNumberFormat="1" applyFont="1" applyFill="1" applyBorder="1" applyAlignment="1">
      <alignment vertical="center"/>
      <protection/>
    </xf>
    <xf numFmtId="192" fontId="4" fillId="0" borderId="77" xfId="130" applyNumberFormat="1" applyFont="1" applyFill="1" applyBorder="1" applyAlignment="1">
      <alignment vertical="center"/>
      <protection/>
    </xf>
    <xf numFmtId="55" fontId="40" fillId="24" borderId="33" xfId="125" applyNumberFormat="1" applyFont="1" applyFill="1" applyBorder="1" applyAlignment="1" applyProtection="1">
      <alignment horizontal="right" vertical="center" shrinkToFit="1"/>
      <protection locked="0"/>
    </xf>
    <xf numFmtId="55" fontId="40" fillId="24" borderId="34" xfId="125" applyNumberFormat="1" applyFont="1" applyFill="1" applyBorder="1" applyAlignment="1" applyProtection="1">
      <alignment horizontal="right" vertical="center" shrinkToFit="1"/>
      <protection locked="0"/>
    </xf>
    <xf numFmtId="0" fontId="40" fillId="24" borderId="34" xfId="125" applyFont="1" applyFill="1" applyBorder="1" applyAlignment="1">
      <alignment horizontal="right" vertical="center"/>
      <protection/>
    </xf>
    <xf numFmtId="0" fontId="40" fillId="24" borderId="74" xfId="125" applyFont="1" applyFill="1" applyBorder="1" applyAlignment="1">
      <alignment horizontal="right" vertical="center"/>
      <protection/>
    </xf>
    <xf numFmtId="1" fontId="4" fillId="0" borderId="0" xfId="126" applyNumberFormat="1" applyFont="1" applyFill="1" applyBorder="1" applyAlignment="1" applyProtection="1">
      <alignment/>
      <protection locked="0"/>
    </xf>
    <xf numFmtId="1" fontId="4" fillId="24" borderId="49" xfId="126" applyNumberFormat="1" applyFont="1" applyFill="1" applyBorder="1" applyAlignment="1" applyProtection="1">
      <alignment horizontal="center" vertical="center"/>
      <protection locked="0"/>
    </xf>
    <xf numFmtId="176" fontId="4" fillId="0" borderId="24" xfId="126" applyNumberFormat="1" applyFont="1" applyFill="1" applyBorder="1" applyAlignment="1">
      <alignment horizontal="right" vertical="center" shrinkToFit="1"/>
      <protection/>
    </xf>
    <xf numFmtId="0" fontId="4" fillId="21" borderId="12" xfId="126" applyNumberFormat="1" applyFont="1" applyFill="1" applyBorder="1" applyAlignment="1">
      <alignment horizontal="left"/>
      <protection/>
    </xf>
    <xf numFmtId="176" fontId="4" fillId="0" borderId="45" xfId="126" applyNumberFormat="1" applyFont="1" applyFill="1" applyBorder="1" applyAlignment="1">
      <alignment horizontal="right" vertical="center" shrinkToFit="1"/>
      <protection/>
    </xf>
    <xf numFmtId="176" fontId="4" fillId="0" borderId="27" xfId="126" applyNumberFormat="1" applyFont="1" applyFill="1" applyBorder="1" applyAlignment="1">
      <alignment horizontal="right" vertical="center"/>
      <protection/>
    </xf>
    <xf numFmtId="0" fontId="4" fillId="21" borderId="12" xfId="126" applyFont="1" applyFill="1" applyBorder="1" applyAlignment="1">
      <alignment vertical="center"/>
      <protection/>
    </xf>
    <xf numFmtId="0" fontId="4" fillId="21" borderId="35" xfId="126" applyFont="1" applyFill="1" applyBorder="1" applyAlignment="1">
      <alignment vertical="center"/>
      <protection/>
    </xf>
    <xf numFmtId="176" fontId="4" fillId="0" borderId="30" xfId="126" applyNumberFormat="1" applyFont="1" applyFill="1" applyBorder="1" applyAlignment="1">
      <alignment horizontal="right" vertical="center"/>
      <protection/>
    </xf>
    <xf numFmtId="176" fontId="4" fillId="0" borderId="24" xfId="126" applyNumberFormat="1" applyFont="1" applyFill="1" applyBorder="1" applyAlignment="1">
      <alignment horizontal="right" vertical="center"/>
      <protection/>
    </xf>
    <xf numFmtId="176" fontId="4" fillId="0" borderId="45" xfId="126" applyNumberFormat="1" applyFont="1" applyFill="1" applyBorder="1" applyAlignment="1">
      <alignment horizontal="right" vertical="center"/>
      <protection/>
    </xf>
    <xf numFmtId="0" fontId="4" fillId="21" borderId="13" xfId="126" applyFont="1" applyFill="1" applyBorder="1" applyAlignment="1">
      <alignment vertical="center"/>
      <protection/>
    </xf>
    <xf numFmtId="177" fontId="40" fillId="0" borderId="78" xfId="128" applyNumberFormat="1" applyFont="1" applyFill="1" applyBorder="1" applyAlignment="1">
      <alignment horizontal="right" vertical="center"/>
      <protection/>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7"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right" vertical="center"/>
    </xf>
    <xf numFmtId="0" fontId="4" fillId="24" borderId="21" xfId="0" applyFont="1" applyFill="1" applyBorder="1" applyAlignment="1">
      <alignment horizontal="center" vertical="center"/>
    </xf>
    <xf numFmtId="0" fontId="4" fillId="24" borderId="22" xfId="0" applyFont="1" applyFill="1" applyBorder="1" applyAlignment="1">
      <alignment horizontal="center" vertical="center"/>
    </xf>
    <xf numFmtId="0" fontId="4" fillId="24" borderId="79" xfId="0" applyFont="1" applyFill="1" applyBorder="1" applyAlignment="1">
      <alignment horizontal="center" vertical="center"/>
    </xf>
    <xf numFmtId="0" fontId="4" fillId="24" borderId="24" xfId="0" applyFont="1" applyFill="1" applyBorder="1" applyAlignment="1">
      <alignment horizontal="center" vertical="center"/>
    </xf>
    <xf numFmtId="0" fontId="0" fillId="0" borderId="0" xfId="0" applyFont="1" applyFill="1" applyAlignment="1">
      <alignment vertical="center"/>
    </xf>
    <xf numFmtId="3" fontId="4" fillId="0" borderId="50" xfId="0" applyNumberFormat="1" applyFont="1" applyFill="1" applyBorder="1" applyAlignment="1">
      <alignment/>
    </xf>
    <xf numFmtId="3" fontId="4" fillId="0" borderId="57" xfId="0" applyNumberFormat="1" applyFont="1" applyFill="1" applyBorder="1" applyAlignment="1">
      <alignment/>
    </xf>
    <xf numFmtId="3" fontId="4" fillId="0" borderId="0" xfId="0" applyNumberFormat="1" applyFont="1" applyFill="1" applyBorder="1" applyAlignment="1">
      <alignment/>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applyFont="1" applyAlignment="1">
      <alignment horizontal="distributed" vertical="center"/>
    </xf>
    <xf numFmtId="0" fontId="34" fillId="0" borderId="0" xfId="0" applyFont="1" applyBorder="1" applyAlignment="1">
      <alignment horizontal="left" vertical="center"/>
    </xf>
    <xf numFmtId="0" fontId="4" fillId="0" borderId="0" xfId="0" applyFont="1" applyBorder="1" applyAlignment="1">
      <alignment horizontal="right" vertical="center"/>
    </xf>
    <xf numFmtId="0" fontId="36" fillId="24" borderId="80" xfId="0" applyFont="1" applyFill="1" applyBorder="1" applyAlignment="1">
      <alignment vertical="center"/>
    </xf>
    <xf numFmtId="0" fontId="4" fillId="24" borderId="49" xfId="0" applyFont="1" applyFill="1" applyBorder="1" applyAlignment="1">
      <alignment horizontal="center" vertical="center" shrinkToFit="1"/>
    </xf>
    <xf numFmtId="0" fontId="4" fillId="24" borderId="12" xfId="0" applyFont="1" applyFill="1" applyBorder="1" applyAlignment="1">
      <alignment horizontal="center" vertical="center"/>
    </xf>
    <xf numFmtId="0" fontId="4" fillId="0" borderId="1" xfId="0" applyFont="1" applyBorder="1" applyAlignment="1">
      <alignment horizontal="right" vertical="center"/>
    </xf>
    <xf numFmtId="0" fontId="4" fillId="24" borderId="61" xfId="0" applyFont="1" applyFill="1" applyBorder="1" applyAlignment="1">
      <alignment horizontal="center" vertical="center"/>
    </xf>
    <xf numFmtId="0" fontId="4" fillId="0" borderId="76" xfId="0" applyFont="1" applyBorder="1" applyAlignment="1">
      <alignment vertical="center"/>
    </xf>
    <xf numFmtId="180" fontId="4" fillId="0" borderId="1" xfId="0" applyNumberFormat="1" applyFont="1" applyBorder="1" applyAlignment="1">
      <alignment vertical="center"/>
    </xf>
    <xf numFmtId="180" fontId="4" fillId="0" borderId="1" xfId="0" applyNumberFormat="1" applyFont="1" applyFill="1" applyBorder="1" applyAlignment="1">
      <alignment vertical="center"/>
    </xf>
    <xf numFmtId="0" fontId="4" fillId="0" borderId="76" xfId="0" applyFont="1" applyFill="1" applyBorder="1" applyAlignment="1">
      <alignment vertical="center"/>
    </xf>
    <xf numFmtId="0" fontId="4" fillId="0" borderId="1" xfId="0" applyFont="1" applyFill="1" applyBorder="1" applyAlignment="1">
      <alignment vertical="center"/>
    </xf>
    <xf numFmtId="3" fontId="4" fillId="0" borderId="50" xfId="130" applyNumberFormat="1" applyFont="1" applyFill="1" applyBorder="1">
      <alignment/>
      <protection/>
    </xf>
    <xf numFmtId="3" fontId="4" fillId="0" borderId="57" xfId="130" applyNumberFormat="1" applyFont="1" applyFill="1" applyBorder="1">
      <alignment/>
      <protection/>
    </xf>
    <xf numFmtId="3" fontId="4" fillId="0" borderId="0" xfId="130" applyNumberFormat="1" applyFont="1" applyFill="1" applyBorder="1">
      <alignment/>
      <protection/>
    </xf>
    <xf numFmtId="0" fontId="40" fillId="24" borderId="27" xfId="125" applyFont="1" applyFill="1" applyBorder="1" applyAlignment="1">
      <alignment horizontal="right" vertical="center"/>
      <protection/>
    </xf>
    <xf numFmtId="182" fontId="4" fillId="0" borderId="14" xfId="126" applyNumberFormat="1" applyFont="1" applyFill="1" applyBorder="1" applyAlignment="1">
      <alignment horizontal="right" vertical="center"/>
      <protection/>
    </xf>
    <xf numFmtId="182" fontId="4" fillId="0" borderId="81" xfId="126" applyNumberFormat="1" applyFont="1" applyFill="1" applyBorder="1" applyAlignment="1">
      <alignment horizontal="right" vertical="center"/>
      <protection/>
    </xf>
    <xf numFmtId="182" fontId="4" fillId="0" borderId="23" xfId="126" applyNumberFormat="1" applyFont="1" applyFill="1" applyBorder="1" applyAlignment="1">
      <alignment horizontal="right" vertical="center"/>
      <protection/>
    </xf>
    <xf numFmtId="182" fontId="4" fillId="0" borderId="19" xfId="126" applyNumberFormat="1" applyFont="1" applyFill="1" applyBorder="1" applyAlignment="1">
      <alignment horizontal="right" vertical="center" shrinkToFit="1"/>
      <protection/>
    </xf>
    <xf numFmtId="183" fontId="4" fillId="0" borderId="82" xfId="126" applyNumberFormat="1" applyFont="1" applyFill="1" applyBorder="1" applyAlignment="1">
      <alignment horizontal="right" vertical="center" shrinkToFit="1"/>
      <protection/>
    </xf>
    <xf numFmtId="182" fontId="4" fillId="0" borderId="31" xfId="126" applyNumberFormat="1" applyFont="1" applyFill="1" applyBorder="1" applyAlignment="1">
      <alignment horizontal="right" vertical="center" shrinkToFit="1"/>
      <protection/>
    </xf>
    <xf numFmtId="193" fontId="40" fillId="0" borderId="35" xfId="97" applyNumberFormat="1" applyFont="1" applyFill="1" applyBorder="1" applyAlignment="1">
      <alignment vertical="center"/>
    </xf>
    <xf numFmtId="194" fontId="40" fillId="0" borderId="83" xfId="128" applyNumberFormat="1" applyFont="1" applyFill="1" applyBorder="1" applyAlignment="1">
      <alignment vertical="center"/>
      <protection/>
    </xf>
    <xf numFmtId="194" fontId="40" fillId="0" borderId="83" xfId="81" applyNumberFormat="1" applyFont="1" applyFill="1" applyBorder="1" applyAlignment="1">
      <alignment horizontal="right" vertical="center"/>
    </xf>
    <xf numFmtId="0" fontId="2" fillId="0" borderId="0" xfId="128" applyFont="1" applyBorder="1" applyAlignment="1">
      <alignment vertical="center"/>
      <protection/>
    </xf>
    <xf numFmtId="0" fontId="0" fillId="24" borderId="39" xfId="0" applyFont="1" applyFill="1" applyBorder="1" applyAlignment="1">
      <alignment horizontal="right" vertical="center"/>
    </xf>
    <xf numFmtId="0" fontId="0" fillId="27" borderId="39" xfId="0" applyFont="1" applyFill="1" applyBorder="1" applyAlignment="1">
      <alignment horizontal="right" vertical="center"/>
    </xf>
    <xf numFmtId="182" fontId="4" fillId="0" borderId="22" xfId="126" applyNumberFormat="1" applyFont="1" applyFill="1" applyBorder="1" applyAlignment="1">
      <alignment horizontal="right" vertical="center" shrinkToFit="1"/>
      <protection/>
    </xf>
    <xf numFmtId="0" fontId="4" fillId="21" borderId="13" xfId="126" applyNumberFormat="1" applyFont="1" applyFill="1" applyBorder="1" applyAlignment="1">
      <alignment horizontal="left"/>
      <protection/>
    </xf>
    <xf numFmtId="182" fontId="4" fillId="0" borderId="84" xfId="126" applyNumberFormat="1" applyFont="1" applyFill="1" applyBorder="1" applyAlignment="1">
      <alignment horizontal="right" vertical="center" shrinkToFit="1"/>
      <protection/>
    </xf>
    <xf numFmtId="193" fontId="40" fillId="0" borderId="29" xfId="97" applyNumberFormat="1" applyFont="1" applyFill="1" applyBorder="1" applyAlignment="1">
      <alignment vertical="center"/>
    </xf>
    <xf numFmtId="0" fontId="40" fillId="24" borderId="35" xfId="134" applyFont="1" applyFill="1" applyBorder="1" applyAlignment="1">
      <alignment horizontal="right" vertical="center"/>
      <protection/>
    </xf>
    <xf numFmtId="192" fontId="40" fillId="0" borderId="77" xfId="134" applyNumberFormat="1" applyFont="1" applyFill="1" applyBorder="1" applyAlignment="1">
      <alignment vertical="center"/>
      <protection/>
    </xf>
    <xf numFmtId="0" fontId="40" fillId="24" borderId="12" xfId="128" applyFont="1" applyFill="1" applyBorder="1" applyAlignment="1">
      <alignment horizontal="right" vertical="center"/>
      <protection/>
    </xf>
    <xf numFmtId="194" fontId="40" fillId="0" borderId="85" xfId="81" applyNumberFormat="1" applyFont="1" applyFill="1" applyBorder="1" applyAlignment="1">
      <alignment horizontal="right" vertical="center"/>
    </xf>
    <xf numFmtId="177" fontId="40" fillId="0" borderId="78" xfId="128" applyNumberFormat="1" applyFont="1" applyFill="1" applyBorder="1" applyAlignment="1">
      <alignment vertical="center"/>
      <protection/>
    </xf>
    <xf numFmtId="194" fontId="40" fillId="0" borderId="85" xfId="128" applyNumberFormat="1" applyFont="1" applyFill="1" applyBorder="1" applyAlignment="1">
      <alignment vertical="center"/>
      <protection/>
    </xf>
    <xf numFmtId="177" fontId="40" fillId="0" borderId="69" xfId="128" applyNumberFormat="1" applyFont="1" applyFill="1" applyBorder="1" applyAlignment="1">
      <alignment vertical="center"/>
      <protection/>
    </xf>
    <xf numFmtId="38" fontId="50" fillId="7" borderId="86" xfId="93" applyFont="1" applyFill="1" applyBorder="1" applyAlignment="1">
      <alignment vertical="center"/>
    </xf>
    <xf numFmtId="38" fontId="50" fillId="7" borderId="32" xfId="93" applyFont="1" applyFill="1" applyBorder="1" applyAlignment="1">
      <alignment vertical="center"/>
    </xf>
    <xf numFmtId="38" fontId="50" fillId="7" borderId="87" xfId="93" applyFont="1" applyFill="1" applyBorder="1" applyAlignment="1">
      <alignment vertical="center"/>
    </xf>
    <xf numFmtId="3" fontId="0" fillId="24" borderId="23" xfId="133" applyNumberFormat="1" applyFont="1" applyFill="1" applyBorder="1" applyAlignment="1">
      <alignment horizontal="center" vertical="center"/>
      <protection/>
    </xf>
    <xf numFmtId="3" fontId="0" fillId="24" borderId="88" xfId="133" applyNumberFormat="1" applyFont="1" applyFill="1" applyBorder="1" applyAlignment="1">
      <alignment horizontal="center" vertical="center"/>
      <protection/>
    </xf>
    <xf numFmtId="0" fontId="0" fillId="21" borderId="25" xfId="129" applyFont="1" applyFill="1" applyBorder="1" applyAlignment="1">
      <alignment horizontal="right" vertical="center"/>
      <protection/>
    </xf>
    <xf numFmtId="0" fontId="0" fillId="21" borderId="27" xfId="129" applyFont="1" applyFill="1" applyBorder="1" applyAlignment="1">
      <alignment horizontal="right" vertical="center"/>
      <protection/>
    </xf>
    <xf numFmtId="0" fontId="0" fillId="21" borderId="34" xfId="129" applyFont="1" applyFill="1" applyBorder="1" applyAlignment="1">
      <alignment horizontal="right" vertical="center"/>
      <protection/>
    </xf>
    <xf numFmtId="3" fontId="4" fillId="0" borderId="74" xfId="130" applyNumberFormat="1" applyFont="1" applyFill="1" applyBorder="1">
      <alignment/>
      <protection/>
    </xf>
    <xf numFmtId="3" fontId="38" fillId="0" borderId="41" xfId="130" applyNumberFormat="1" applyFont="1" applyFill="1" applyBorder="1">
      <alignment/>
      <protection/>
    </xf>
    <xf numFmtId="179" fontId="4" fillId="0" borderId="89" xfId="97" applyNumberFormat="1" applyFont="1" applyFill="1" applyBorder="1" applyAlignment="1">
      <alignment vertical="center"/>
    </xf>
    <xf numFmtId="3" fontId="38" fillId="0" borderId="74" xfId="130" applyNumberFormat="1" applyFont="1" applyFill="1" applyBorder="1">
      <alignment/>
      <protection/>
    </xf>
    <xf numFmtId="0" fontId="2" fillId="25" borderId="32" xfId="134" applyFont="1" applyFill="1" applyBorder="1" applyAlignment="1">
      <alignment/>
      <protection/>
    </xf>
    <xf numFmtId="0" fontId="34" fillId="0" borderId="0" xfId="134" applyFont="1">
      <alignment/>
      <protection/>
    </xf>
    <xf numFmtId="0" fontId="40" fillId="24" borderId="35" xfId="128" applyFont="1" applyFill="1" applyBorder="1" applyAlignment="1">
      <alignment horizontal="right" vertical="center"/>
      <protection/>
    </xf>
    <xf numFmtId="0" fontId="0" fillId="27" borderId="39" xfId="0" applyFont="1" applyFill="1" applyBorder="1" applyAlignment="1">
      <alignment vertical="center"/>
    </xf>
    <xf numFmtId="0" fontId="0" fillId="27" borderId="0" xfId="0" applyFill="1" applyAlignment="1">
      <alignment vertical="center"/>
    </xf>
    <xf numFmtId="0" fontId="0" fillId="21" borderId="90" xfId="132" applyFont="1" applyFill="1" applyBorder="1" applyAlignment="1">
      <alignment horizontal="center" vertical="center" wrapText="1"/>
      <protection/>
    </xf>
    <xf numFmtId="0" fontId="0" fillId="21" borderId="91" xfId="132" applyFont="1" applyFill="1" applyBorder="1" applyAlignment="1">
      <alignment horizontal="center" vertical="center" wrapText="1"/>
      <protection/>
    </xf>
    <xf numFmtId="0" fontId="0" fillId="21" borderId="92" xfId="132" applyFont="1" applyFill="1" applyBorder="1" applyAlignment="1">
      <alignment horizontal="center" vertical="center" wrapText="1"/>
      <protection/>
    </xf>
    <xf numFmtId="0" fontId="0" fillId="21" borderId="93" xfId="132" applyFont="1" applyFill="1" applyBorder="1" applyAlignment="1">
      <alignment horizontal="center" vertical="center" wrapText="1"/>
      <protection/>
    </xf>
    <xf numFmtId="0" fontId="50" fillId="21" borderId="94" xfId="0" applyFont="1" applyFill="1" applyBorder="1" applyAlignment="1">
      <alignment horizontal="center" vertical="center"/>
    </xf>
    <xf numFmtId="0" fontId="50" fillId="21" borderId="92" xfId="0" applyFont="1" applyFill="1" applyBorder="1" applyAlignment="1">
      <alignment horizontal="center" vertical="center" wrapText="1"/>
    </xf>
    <xf numFmtId="0" fontId="50" fillId="21" borderId="93" xfId="0" applyFont="1" applyFill="1" applyBorder="1" applyAlignment="1">
      <alignment horizontal="center" vertical="center" wrapText="1"/>
    </xf>
    <xf numFmtId="0" fontId="2" fillId="0" borderId="95" xfId="131" applyNumberFormat="1" applyFont="1" applyFill="1" applyBorder="1" applyAlignment="1">
      <alignment horizontal="left" vertical="center"/>
      <protection/>
    </xf>
    <xf numFmtId="0" fontId="2" fillId="0" borderId="38" xfId="131" applyNumberFormat="1" applyFont="1" applyFill="1" applyBorder="1" applyAlignment="1">
      <alignment horizontal="left" vertical="center"/>
      <protection/>
    </xf>
    <xf numFmtId="0" fontId="4" fillId="0" borderId="0" xfId="129" applyFont="1" applyBorder="1" applyAlignment="1">
      <alignment horizontal="left" vertical="center" wrapText="1"/>
      <protection/>
    </xf>
    <xf numFmtId="3" fontId="5" fillId="21" borderId="24" xfId="133" applyNumberFormat="1" applyFont="1" applyFill="1" applyBorder="1" applyAlignment="1">
      <alignment horizontal="center" vertical="center"/>
      <protection/>
    </xf>
    <xf numFmtId="0" fontId="34" fillId="0" borderId="0" xfId="0" applyFont="1" applyFill="1" applyBorder="1" applyAlignment="1">
      <alignment horizontal="left" vertical="center"/>
    </xf>
    <xf numFmtId="0" fontId="34" fillId="0" borderId="0" xfId="0" applyFont="1" applyBorder="1" applyAlignment="1">
      <alignment horizontal="left" vertical="center"/>
    </xf>
    <xf numFmtId="0" fontId="40" fillId="24" borderId="96" xfId="125" applyNumberFormat="1" applyFont="1" applyFill="1" applyBorder="1" applyAlignment="1">
      <alignment horizontal="left" vertical="center" wrapText="1" shrinkToFit="1"/>
      <protection/>
    </xf>
    <xf numFmtId="0" fontId="40" fillId="24" borderId="97" xfId="125" applyNumberFormat="1" applyFont="1" applyFill="1" applyBorder="1" applyAlignment="1">
      <alignment horizontal="left" vertical="center" shrinkToFit="1"/>
      <protection/>
    </xf>
    <xf numFmtId="0" fontId="40" fillId="24" borderId="98" xfId="125" applyNumberFormat="1" applyFont="1" applyFill="1" applyBorder="1" applyAlignment="1">
      <alignment horizontal="left" vertical="center" shrinkToFit="1"/>
      <protection/>
    </xf>
    <xf numFmtId="0" fontId="40" fillId="21" borderId="36" xfId="125" applyNumberFormat="1" applyFont="1" applyFill="1" applyBorder="1" applyAlignment="1">
      <alignment horizontal="center" vertical="center" shrinkToFit="1"/>
      <protection/>
    </xf>
    <xf numFmtId="0" fontId="40" fillId="21" borderId="11" xfId="125" applyNumberFormat="1" applyFont="1" applyFill="1" applyBorder="1" applyAlignment="1">
      <alignment horizontal="center" vertical="center" shrinkToFit="1"/>
      <protection/>
    </xf>
    <xf numFmtId="0" fontId="40" fillId="21" borderId="12" xfId="125" applyNumberFormat="1" applyFont="1" applyFill="1" applyBorder="1" applyAlignment="1">
      <alignment horizontal="center" vertical="center" shrinkToFit="1"/>
      <protection/>
    </xf>
    <xf numFmtId="0" fontId="40" fillId="21" borderId="0" xfId="125" applyNumberFormat="1" applyFont="1" applyFill="1" applyBorder="1" applyAlignment="1">
      <alignment horizontal="center" vertical="center" shrinkToFit="1"/>
      <protection/>
    </xf>
    <xf numFmtId="0" fontId="40" fillId="21" borderId="14" xfId="125" applyNumberFormat="1" applyFont="1" applyFill="1" applyBorder="1" applyAlignment="1">
      <alignment horizontal="center" vertical="center" shrinkToFit="1"/>
      <protection/>
    </xf>
    <xf numFmtId="0" fontId="40" fillId="21" borderId="79" xfId="125" applyNumberFormat="1" applyFont="1" applyFill="1" applyBorder="1" applyAlignment="1">
      <alignment horizontal="center" vertical="center" shrinkToFit="1"/>
      <protection/>
    </xf>
    <xf numFmtId="0" fontId="40" fillId="21" borderId="49" xfId="125" applyNumberFormat="1" applyFont="1" applyFill="1" applyBorder="1" applyAlignment="1">
      <alignment horizontal="center" vertical="center" shrinkToFit="1"/>
      <protection/>
    </xf>
    <xf numFmtId="0" fontId="40" fillId="24" borderId="36" xfId="125" applyNumberFormat="1" applyFont="1" applyFill="1" applyBorder="1" applyAlignment="1">
      <alignment horizontal="center" vertical="center" shrinkToFit="1"/>
      <protection/>
    </xf>
    <xf numFmtId="0" fontId="40" fillId="24" borderId="13" xfId="125" applyNumberFormat="1" applyFont="1" applyFill="1" applyBorder="1" applyAlignment="1">
      <alignment horizontal="center" vertical="center" shrinkToFit="1"/>
      <protection/>
    </xf>
    <xf numFmtId="0" fontId="40" fillId="21" borderId="35" xfId="125" applyNumberFormat="1" applyFont="1" applyFill="1" applyBorder="1" applyAlignment="1">
      <alignment horizontal="center" vertical="center" shrinkToFit="1"/>
      <protection/>
    </xf>
    <xf numFmtId="1" fontId="4" fillId="0" borderId="0" xfId="126" applyNumberFormat="1" applyFont="1" applyFill="1" applyBorder="1" applyAlignment="1" applyProtection="1">
      <alignment horizontal="right"/>
      <protection locked="0"/>
    </xf>
    <xf numFmtId="1" fontId="4" fillId="0" borderId="32" xfId="126" applyNumberFormat="1" applyFont="1" applyFill="1" applyBorder="1" applyAlignment="1" applyProtection="1">
      <alignment horizontal="right"/>
      <protection locked="0"/>
    </xf>
    <xf numFmtId="0" fontId="4" fillId="24" borderId="14" xfId="126" applyFont="1" applyFill="1" applyBorder="1" applyAlignment="1">
      <alignment horizontal="center"/>
      <protection/>
    </xf>
    <xf numFmtId="0" fontId="4" fillId="24" borderId="49" xfId="126" applyFont="1" applyFill="1" applyBorder="1" applyAlignment="1">
      <alignment horizontal="center"/>
      <protection/>
    </xf>
    <xf numFmtId="0" fontId="4" fillId="21" borderId="36" xfId="126" applyNumberFormat="1" applyFont="1" applyFill="1" applyBorder="1" applyAlignment="1">
      <alignment horizontal="left" vertical="center" wrapText="1"/>
      <protection/>
    </xf>
    <xf numFmtId="0" fontId="4" fillId="21" borderId="43" xfId="126" applyNumberFormat="1" applyFont="1" applyFill="1" applyBorder="1" applyAlignment="1">
      <alignment horizontal="left" vertical="center" wrapText="1"/>
      <protection/>
    </xf>
    <xf numFmtId="0" fontId="4" fillId="24" borderId="24" xfId="126" applyFont="1" applyFill="1" applyBorder="1" applyAlignment="1">
      <alignment horizontal="center"/>
      <protection/>
    </xf>
    <xf numFmtId="0" fontId="4" fillId="21" borderId="29" xfId="126" applyNumberFormat="1" applyFont="1" applyFill="1" applyBorder="1" applyAlignment="1">
      <alignment horizontal="left" vertical="center" wrapText="1"/>
      <protection/>
    </xf>
    <xf numFmtId="0" fontId="4" fillId="21" borderId="12" xfId="126" applyNumberFormat="1" applyFont="1" applyFill="1" applyBorder="1" applyAlignment="1">
      <alignment horizontal="left" vertical="center" wrapText="1"/>
      <protection/>
    </xf>
    <xf numFmtId="0" fontId="40" fillId="25" borderId="32" xfId="134" applyFont="1" applyFill="1" applyBorder="1" applyAlignment="1">
      <alignment horizontal="center"/>
      <protection/>
    </xf>
    <xf numFmtId="0" fontId="40" fillId="24" borderId="36" xfId="134" applyFont="1" applyFill="1" applyBorder="1" applyAlignment="1">
      <alignment horizontal="center" vertical="center" shrinkToFit="1"/>
      <protection/>
    </xf>
    <xf numFmtId="0" fontId="40" fillId="24" borderId="43" xfId="134" applyFont="1" applyFill="1" applyBorder="1" applyAlignment="1">
      <alignment horizontal="center" vertical="center" shrinkToFit="1"/>
      <protection/>
    </xf>
    <xf numFmtId="0" fontId="40" fillId="24" borderId="99" xfId="134" applyFont="1" applyFill="1" applyBorder="1" applyAlignment="1">
      <alignment horizontal="left" vertical="center" wrapText="1" shrinkToFit="1"/>
      <protection/>
    </xf>
    <xf numFmtId="0" fontId="40" fillId="24" borderId="100" xfId="134" applyFont="1" applyFill="1" applyBorder="1" applyAlignment="1">
      <alignment horizontal="left" vertical="center" shrinkToFit="1"/>
      <protection/>
    </xf>
    <xf numFmtId="0" fontId="2" fillId="0" borderId="32" xfId="128" applyFont="1" applyBorder="1" applyAlignment="1">
      <alignment horizontal="right" vertical="center"/>
      <protection/>
    </xf>
    <xf numFmtId="0" fontId="6" fillId="0" borderId="11" xfId="128" applyFont="1" applyBorder="1" applyAlignment="1">
      <alignment horizontal="left" vertical="center"/>
      <protection/>
    </xf>
    <xf numFmtId="0" fontId="6" fillId="0" borderId="0" xfId="128" applyFont="1" applyBorder="1" applyAlignment="1">
      <alignment horizontal="left" vertical="top" wrapText="1"/>
      <protection/>
    </xf>
    <xf numFmtId="0" fontId="6" fillId="0" borderId="0" xfId="128" applyFont="1" applyBorder="1" applyAlignment="1">
      <alignment horizontal="left" vertical="top"/>
      <protection/>
    </xf>
    <xf numFmtId="0" fontId="40" fillId="24" borderId="99" xfId="128" applyFont="1" applyFill="1" applyBorder="1" applyAlignment="1">
      <alignment horizontal="left" vertical="center" wrapText="1"/>
      <protection/>
    </xf>
    <xf numFmtId="0" fontId="40" fillId="24" borderId="101" xfId="128" applyFont="1" applyFill="1" applyBorder="1" applyAlignment="1">
      <alignment horizontal="left" vertical="center"/>
      <protection/>
    </xf>
    <xf numFmtId="0" fontId="40" fillId="24" borderId="100" xfId="128" applyFont="1" applyFill="1" applyBorder="1" applyAlignment="1">
      <alignment horizontal="left" vertical="center"/>
      <protection/>
    </xf>
    <xf numFmtId="0" fontId="40" fillId="24" borderId="36" xfId="128" applyFont="1" applyFill="1" applyBorder="1" applyAlignment="1">
      <alignment horizontal="center" vertical="center"/>
      <protection/>
    </xf>
    <xf numFmtId="0" fontId="40" fillId="24" borderId="43" xfId="128" applyFont="1" applyFill="1" applyBorder="1" applyAlignment="1">
      <alignment horizontal="center" vertical="center"/>
      <protection/>
    </xf>
    <xf numFmtId="0" fontId="40" fillId="24" borderId="12" xfId="128" applyFont="1" applyFill="1" applyBorder="1" applyAlignment="1">
      <alignment horizontal="center" vertical="center"/>
      <protection/>
    </xf>
    <xf numFmtId="0" fontId="40" fillId="24" borderId="1" xfId="128" applyFont="1" applyFill="1" applyBorder="1" applyAlignment="1">
      <alignment horizontal="center" vertical="center"/>
      <protection/>
    </xf>
    <xf numFmtId="0" fontId="40" fillId="24" borderId="13" xfId="128" applyFont="1" applyFill="1" applyBorder="1" applyAlignment="1">
      <alignment horizontal="center" vertical="center"/>
      <protection/>
    </xf>
    <xf numFmtId="0" fontId="40" fillId="24" borderId="77" xfId="128" applyFont="1" applyFill="1" applyBorder="1" applyAlignment="1">
      <alignment horizontal="center" vertical="center"/>
      <protection/>
    </xf>
    <xf numFmtId="0" fontId="0" fillId="0" borderId="0" xfId="132" applyFont="1">
      <alignment vertical="center"/>
      <protection/>
    </xf>
    <xf numFmtId="0" fontId="49" fillId="0" borderId="0" xfId="131" applyNumberFormat="1" applyFont="1" applyFill="1" applyAlignment="1" applyProtection="1">
      <alignment horizontal="right" vertical="center"/>
      <protection locked="0"/>
    </xf>
    <xf numFmtId="0" fontId="0" fillId="24" borderId="36" xfId="132" applyFont="1" applyFill="1" applyBorder="1" applyAlignment="1">
      <alignment horizontal="center" vertical="center"/>
      <protection/>
    </xf>
    <xf numFmtId="0" fontId="0" fillId="24" borderId="11" xfId="132" applyFont="1" applyFill="1" applyBorder="1" applyAlignment="1">
      <alignment horizontal="center" vertical="center"/>
      <protection/>
    </xf>
    <xf numFmtId="0" fontId="0" fillId="24" borderId="102" xfId="132" applyFont="1" applyFill="1" applyBorder="1" applyAlignment="1">
      <alignment horizontal="center" vertical="center"/>
      <protection/>
    </xf>
    <xf numFmtId="0" fontId="0" fillId="24" borderId="12" xfId="132" applyFont="1" applyFill="1" applyBorder="1" applyAlignment="1">
      <alignment horizontal="center" vertical="center"/>
      <protection/>
    </xf>
    <xf numFmtId="0" fontId="0" fillId="24" borderId="0" xfId="132" applyFont="1" applyFill="1" applyBorder="1" applyAlignment="1">
      <alignment horizontal="center" vertical="center"/>
      <protection/>
    </xf>
    <xf numFmtId="0" fontId="0" fillId="24" borderId="78" xfId="132" applyFont="1" applyFill="1" applyBorder="1" applyAlignment="1">
      <alignment horizontal="center" vertical="center"/>
      <protection/>
    </xf>
    <xf numFmtId="0" fontId="0" fillId="21" borderId="94" xfId="132" applyFont="1" applyFill="1" applyBorder="1" applyAlignment="1">
      <alignment horizontal="center" vertical="center"/>
      <protection/>
    </xf>
    <xf numFmtId="0" fontId="0" fillId="24" borderId="61" xfId="132" applyFont="1" applyFill="1" applyBorder="1" applyAlignment="1">
      <alignment horizontal="center" vertical="center"/>
      <protection/>
    </xf>
    <xf numFmtId="0" fontId="0" fillId="24" borderId="59" xfId="132" applyFont="1" applyFill="1" applyBorder="1" applyAlignment="1">
      <alignment horizontal="center" vertical="center"/>
      <protection/>
    </xf>
    <xf numFmtId="0" fontId="0" fillId="24" borderId="70" xfId="132" applyFont="1" applyFill="1" applyBorder="1" applyAlignment="1">
      <alignment horizontal="center" vertical="center"/>
      <protection/>
    </xf>
    <xf numFmtId="0" fontId="0" fillId="21" borderId="37" xfId="132" applyFont="1" applyFill="1" applyBorder="1" applyAlignment="1">
      <alignment horizontal="center" vertical="center"/>
      <protection/>
    </xf>
    <xf numFmtId="0" fontId="0" fillId="21" borderId="52" xfId="132" applyFont="1" applyFill="1" applyBorder="1">
      <alignment vertical="center"/>
      <protection/>
    </xf>
    <xf numFmtId="38" fontId="0" fillId="28" borderId="37" xfId="93" applyFont="1" applyFill="1" applyBorder="1" applyAlignment="1">
      <alignment vertical="center" shrinkToFit="1"/>
    </xf>
    <xf numFmtId="38" fontId="0" fillId="28" borderId="37" xfId="93" applyNumberFormat="1" applyFont="1" applyFill="1" applyBorder="1" applyAlignment="1">
      <alignment vertical="center" shrinkToFit="1"/>
    </xf>
    <xf numFmtId="38" fontId="0" fillId="28" borderId="103" xfId="93" applyNumberFormat="1" applyFont="1" applyFill="1" applyBorder="1" applyAlignment="1">
      <alignment vertical="center" shrinkToFit="1"/>
    </xf>
    <xf numFmtId="38" fontId="0" fillId="28" borderId="104" xfId="93" applyFont="1" applyFill="1" applyBorder="1" applyAlignment="1">
      <alignment vertical="center" shrinkToFit="1"/>
    </xf>
    <xf numFmtId="38" fontId="0" fillId="28" borderId="105" xfId="93" applyFont="1" applyFill="1" applyBorder="1" applyAlignment="1">
      <alignment vertical="center" shrinkToFit="1"/>
    </xf>
    <xf numFmtId="38" fontId="0" fillId="28" borderId="94" xfId="93" applyFont="1" applyFill="1" applyBorder="1" applyAlignment="1">
      <alignment vertical="center" shrinkToFit="1"/>
    </xf>
    <xf numFmtId="38" fontId="0" fillId="28" borderId="103" xfId="93" applyFont="1" applyFill="1" applyBorder="1" applyAlignment="1">
      <alignment vertical="center" shrinkToFit="1"/>
    </xf>
    <xf numFmtId="38" fontId="0" fillId="28" borderId="106" xfId="93" applyFont="1" applyFill="1" applyBorder="1" applyAlignment="1">
      <alignment vertical="center" shrinkToFit="1"/>
    </xf>
    <xf numFmtId="38" fontId="0" fillId="28" borderId="107" xfId="93" applyFont="1" applyFill="1" applyBorder="1" applyAlignment="1">
      <alignment vertical="center" shrinkToFit="1"/>
    </xf>
    <xf numFmtId="0" fontId="0" fillId="29" borderId="0" xfId="132" applyFont="1" applyFill="1">
      <alignment vertical="center"/>
      <protection/>
    </xf>
    <xf numFmtId="0" fontId="0" fillId="21" borderId="37" xfId="132" applyFont="1" applyFill="1" applyBorder="1">
      <alignment vertical="center"/>
      <protection/>
    </xf>
    <xf numFmtId="38" fontId="0" fillId="0" borderId="37" xfId="93" applyFont="1" applyFill="1" applyBorder="1" applyAlignment="1">
      <alignment vertical="center" shrinkToFit="1"/>
    </xf>
    <xf numFmtId="38" fontId="0" fillId="0" borderId="104" xfId="93" applyFont="1" applyBorder="1" applyAlignment="1">
      <alignment vertical="center" shrinkToFit="1"/>
    </xf>
    <xf numFmtId="38" fontId="0" fillId="0" borderId="37" xfId="93" applyFont="1" applyBorder="1" applyAlignment="1">
      <alignment vertical="center" shrinkToFit="1"/>
    </xf>
    <xf numFmtId="38" fontId="0" fillId="0" borderId="105" xfId="93" applyFont="1" applyBorder="1" applyAlignment="1">
      <alignment vertical="center" shrinkToFit="1"/>
    </xf>
    <xf numFmtId="38" fontId="0" fillId="0" borderId="94" xfId="93" applyFont="1" applyBorder="1" applyAlignment="1">
      <alignment vertical="center" shrinkToFit="1"/>
    </xf>
    <xf numFmtId="38" fontId="0" fillId="28" borderId="108" xfId="93" applyFont="1" applyFill="1" applyBorder="1" applyAlignment="1">
      <alignment vertical="center" shrinkToFit="1"/>
    </xf>
    <xf numFmtId="38" fontId="0" fillId="0" borderId="108" xfId="93" applyFont="1" applyBorder="1" applyAlignment="1">
      <alignment vertical="center" shrinkToFit="1"/>
    </xf>
    <xf numFmtId="38" fontId="0" fillId="0" borderId="103" xfId="93" applyFont="1" applyBorder="1" applyAlignment="1">
      <alignment vertical="center" shrinkToFit="1"/>
    </xf>
    <xf numFmtId="38" fontId="0" fillId="0" borderId="104" xfId="93" applyFont="1" applyFill="1" applyBorder="1" applyAlignment="1">
      <alignment vertical="center" shrinkToFit="1"/>
    </xf>
    <xf numFmtId="38" fontId="0" fillId="0" borderId="94" xfId="93" applyFont="1" applyFill="1" applyBorder="1" applyAlignment="1">
      <alignment vertical="center" shrinkToFit="1"/>
    </xf>
    <xf numFmtId="38" fontId="0" fillId="0" borderId="107" xfId="93" applyFont="1" applyFill="1" applyBorder="1" applyAlignment="1">
      <alignment vertical="center" shrinkToFit="1"/>
    </xf>
    <xf numFmtId="0" fontId="0" fillId="0" borderId="0" xfId="132" applyFont="1" applyFill="1">
      <alignment vertical="center"/>
      <protection/>
    </xf>
    <xf numFmtId="0" fontId="0" fillId="24" borderId="109" xfId="132" applyFont="1" applyFill="1" applyBorder="1" applyAlignment="1">
      <alignment horizontal="center" vertical="center"/>
      <protection/>
    </xf>
    <xf numFmtId="0" fontId="0" fillId="24" borderId="110" xfId="132" applyFont="1" applyFill="1" applyBorder="1" applyAlignment="1">
      <alignment horizontal="center" vertical="center"/>
      <protection/>
    </xf>
    <xf numFmtId="38" fontId="0" fillId="24" borderId="111" xfId="93" applyFont="1" applyFill="1" applyBorder="1" applyAlignment="1">
      <alignment vertical="center" shrinkToFit="1"/>
    </xf>
    <xf numFmtId="38" fontId="0" fillId="24" borderId="112" xfId="93" applyFont="1" applyFill="1" applyBorder="1" applyAlignment="1">
      <alignment vertical="center" shrinkToFit="1"/>
    </xf>
    <xf numFmtId="38" fontId="0" fillId="24" borderId="113" xfId="93" applyFont="1" applyFill="1" applyBorder="1" applyAlignment="1">
      <alignment vertical="center" shrinkToFit="1"/>
    </xf>
    <xf numFmtId="38" fontId="0" fillId="24" borderId="114" xfId="93" applyFont="1" applyFill="1" applyBorder="1" applyAlignment="1">
      <alignment vertical="center" shrinkToFit="1"/>
    </xf>
    <xf numFmtId="38" fontId="0" fillId="24" borderId="109" xfId="93" applyFont="1" applyFill="1" applyBorder="1" applyAlignment="1">
      <alignment vertical="center" shrinkToFit="1"/>
    </xf>
    <xf numFmtId="38" fontId="0" fillId="24" borderId="115" xfId="93" applyFont="1" applyFill="1" applyBorder="1" applyAlignment="1">
      <alignment vertical="center" shrinkToFit="1"/>
    </xf>
    <xf numFmtId="38" fontId="0" fillId="24" borderId="116" xfId="93" applyFont="1" applyFill="1" applyBorder="1" applyAlignment="1">
      <alignment vertical="center" shrinkToFit="1"/>
    </xf>
    <xf numFmtId="38" fontId="0" fillId="24" borderId="117" xfId="93" applyFont="1" applyFill="1" applyBorder="1" applyAlignment="1">
      <alignment vertical="center" shrinkToFit="1"/>
    </xf>
    <xf numFmtId="38" fontId="0" fillId="24" borderId="118" xfId="93" applyFont="1" applyFill="1" applyBorder="1" applyAlignment="1">
      <alignment vertical="center" shrinkToFit="1"/>
    </xf>
    <xf numFmtId="38" fontId="0" fillId="24" borderId="119" xfId="93" applyFont="1" applyFill="1" applyBorder="1" applyAlignment="1">
      <alignment vertical="center" shrinkToFit="1"/>
    </xf>
    <xf numFmtId="38" fontId="0" fillId="24" borderId="110" xfId="93" applyFont="1" applyFill="1" applyBorder="1" applyAlignment="1">
      <alignment vertical="center" shrinkToFit="1"/>
    </xf>
    <xf numFmtId="38" fontId="0" fillId="24" borderId="120" xfId="93" applyFont="1" applyFill="1" applyBorder="1" applyAlignment="1">
      <alignment vertical="center" shrinkToFit="1"/>
    </xf>
    <xf numFmtId="0" fontId="0" fillId="0" borderId="12" xfId="132" applyFont="1" applyFill="1" applyBorder="1">
      <alignment vertical="center"/>
      <protection/>
    </xf>
    <xf numFmtId="0" fontId="0" fillId="21" borderId="53" xfId="132" applyFont="1" applyFill="1" applyBorder="1">
      <alignment vertical="center"/>
      <protection/>
    </xf>
    <xf numFmtId="38" fontId="0" fillId="28" borderId="53" xfId="93" applyFont="1" applyFill="1" applyBorder="1" applyAlignment="1">
      <alignment vertical="center" shrinkToFit="1"/>
    </xf>
    <xf numFmtId="38" fontId="0" fillId="28" borderId="121" xfId="93" applyFont="1" applyFill="1" applyBorder="1" applyAlignment="1">
      <alignment vertical="center" shrinkToFit="1"/>
    </xf>
    <xf numFmtId="38" fontId="0" fillId="28" borderId="122" xfId="93" applyFont="1" applyFill="1" applyBorder="1" applyAlignment="1">
      <alignment vertical="center" shrinkToFit="1"/>
    </xf>
    <xf numFmtId="38" fontId="0" fillId="28" borderId="123" xfId="93" applyFont="1" applyFill="1" applyBorder="1" applyAlignment="1">
      <alignment vertical="center" shrinkToFit="1"/>
    </xf>
    <xf numFmtId="38" fontId="0" fillId="28" borderId="124" xfId="93" applyFont="1" applyFill="1" applyBorder="1" applyAlignment="1">
      <alignment vertical="center" shrinkToFit="1"/>
    </xf>
    <xf numFmtId="38" fontId="0" fillId="28" borderId="125" xfId="93" applyFont="1" applyFill="1" applyBorder="1" applyAlignment="1">
      <alignment vertical="center" shrinkToFit="1"/>
    </xf>
    <xf numFmtId="38" fontId="0" fillId="28" borderId="126" xfId="93" applyFont="1" applyFill="1" applyBorder="1" applyAlignment="1">
      <alignment vertical="center" shrinkToFit="1"/>
    </xf>
    <xf numFmtId="38" fontId="0" fillId="28" borderId="90" xfId="93" applyFont="1" applyFill="1" applyBorder="1" applyAlignment="1">
      <alignment vertical="center" shrinkToFit="1"/>
    </xf>
    <xf numFmtId="38" fontId="0" fillId="28" borderId="104" xfId="93" applyFont="1" applyFill="1" applyBorder="1" applyAlignment="1">
      <alignment vertical="center" shrinkToFit="1"/>
    </xf>
    <xf numFmtId="38" fontId="0" fillId="24" borderId="127" xfId="93" applyFont="1" applyFill="1" applyBorder="1" applyAlignment="1">
      <alignment vertical="center" shrinkToFit="1"/>
    </xf>
    <xf numFmtId="38" fontId="0" fillId="24" borderId="128" xfId="93" applyFont="1" applyFill="1" applyBorder="1" applyAlignment="1">
      <alignment vertical="center" shrinkToFit="1"/>
    </xf>
    <xf numFmtId="38" fontId="0" fillId="24" borderId="129" xfId="93" applyFont="1" applyFill="1" applyBorder="1" applyAlignment="1">
      <alignment vertical="center" shrinkToFit="1"/>
    </xf>
    <xf numFmtId="38" fontId="0" fillId="24" borderId="130" xfId="93" applyFont="1" applyFill="1" applyBorder="1" applyAlignment="1">
      <alignment vertical="center" shrinkToFit="1"/>
    </xf>
    <xf numFmtId="38" fontId="0" fillId="24" borderId="131" xfId="93" applyFont="1" applyFill="1" applyBorder="1" applyAlignment="1">
      <alignment vertical="center" shrinkToFit="1"/>
    </xf>
    <xf numFmtId="38" fontId="0" fillId="24" borderId="132" xfId="93" applyFont="1" applyFill="1" applyBorder="1" applyAlignment="1">
      <alignment vertical="center" shrinkToFit="1"/>
    </xf>
    <xf numFmtId="38" fontId="0" fillId="24" borderId="133" xfId="93" applyFont="1" applyFill="1" applyBorder="1" applyAlignment="1">
      <alignment vertical="center" shrinkToFit="1"/>
    </xf>
    <xf numFmtId="38" fontId="0" fillId="28" borderId="52" xfId="93" applyFont="1" applyFill="1" applyBorder="1" applyAlignment="1">
      <alignment vertical="center" shrinkToFit="1"/>
    </xf>
    <xf numFmtId="38" fontId="0" fillId="28" borderId="134" xfId="93" applyFont="1" applyFill="1" applyBorder="1" applyAlignment="1">
      <alignment vertical="center" shrinkToFit="1"/>
    </xf>
    <xf numFmtId="38" fontId="0" fillId="28" borderId="135" xfId="93" applyFont="1" applyFill="1" applyBorder="1" applyAlignment="1">
      <alignment vertical="center" shrinkToFit="1"/>
    </xf>
    <xf numFmtId="38" fontId="0" fillId="28" borderId="136" xfId="93" applyFont="1" applyFill="1" applyBorder="1" applyAlignment="1">
      <alignment vertical="center" shrinkToFit="1"/>
    </xf>
    <xf numFmtId="38" fontId="0" fillId="24" borderId="137" xfId="93" applyFont="1" applyFill="1" applyBorder="1" applyAlignment="1">
      <alignment vertical="center" shrinkToFit="1"/>
    </xf>
    <xf numFmtId="0" fontId="0" fillId="21" borderId="138" xfId="132" applyFont="1" applyFill="1" applyBorder="1">
      <alignment vertical="center"/>
      <protection/>
    </xf>
    <xf numFmtId="38" fontId="0" fillId="28" borderId="139" xfId="93" applyFont="1" applyFill="1" applyBorder="1" applyAlignment="1">
      <alignment vertical="center" shrinkToFit="1"/>
    </xf>
    <xf numFmtId="38" fontId="0" fillId="28" borderId="140" xfId="93" applyFont="1" applyFill="1" applyBorder="1" applyAlignment="1">
      <alignment vertical="center" shrinkToFit="1"/>
    </xf>
    <xf numFmtId="38" fontId="0" fillId="28" borderId="141" xfId="93" applyFont="1" applyFill="1" applyBorder="1" applyAlignment="1">
      <alignment vertical="center" shrinkToFit="1"/>
    </xf>
    <xf numFmtId="38" fontId="0" fillId="28" borderId="142" xfId="93" applyFont="1" applyFill="1" applyBorder="1" applyAlignment="1">
      <alignment vertical="center" shrinkToFit="1"/>
    </xf>
    <xf numFmtId="0" fontId="0" fillId="21" borderId="143" xfId="132" applyFont="1" applyFill="1" applyBorder="1">
      <alignment vertical="center"/>
      <protection/>
    </xf>
    <xf numFmtId="38" fontId="0" fillId="24" borderId="144" xfId="93" applyFont="1" applyFill="1" applyBorder="1" applyAlignment="1">
      <alignment vertical="center" shrinkToFit="1"/>
    </xf>
    <xf numFmtId="0" fontId="0" fillId="21" borderId="125" xfId="132" applyFont="1" applyFill="1" applyBorder="1">
      <alignment vertical="center"/>
      <protection/>
    </xf>
    <xf numFmtId="0" fontId="0" fillId="21" borderId="94" xfId="132" applyFont="1" applyFill="1" applyBorder="1">
      <alignment vertical="center"/>
      <protection/>
    </xf>
    <xf numFmtId="38" fontId="0" fillId="24" borderId="145" xfId="93" applyFont="1" applyFill="1" applyBorder="1" applyAlignment="1">
      <alignment vertical="center" shrinkToFit="1"/>
    </xf>
    <xf numFmtId="0" fontId="0" fillId="21" borderId="146" xfId="132" applyFont="1" applyFill="1" applyBorder="1">
      <alignment vertical="center"/>
      <protection/>
    </xf>
    <xf numFmtId="38" fontId="0" fillId="28" borderId="52" xfId="93" applyNumberFormat="1" applyFont="1" applyFill="1" applyBorder="1" applyAlignment="1">
      <alignment vertical="center" shrinkToFit="1"/>
    </xf>
    <xf numFmtId="38" fontId="0" fillId="28" borderId="147" xfId="93" applyFont="1" applyFill="1" applyBorder="1" applyAlignment="1">
      <alignment vertical="center" shrinkToFit="1"/>
    </xf>
    <xf numFmtId="38" fontId="0" fillId="28" borderId="91" xfId="93" applyFont="1" applyFill="1" applyBorder="1" applyAlignment="1">
      <alignment vertical="center" shrinkToFit="1"/>
    </xf>
    <xf numFmtId="38" fontId="0" fillId="28" borderId="148" xfId="93" applyFont="1" applyFill="1" applyBorder="1" applyAlignment="1">
      <alignment vertical="center" shrinkToFit="1"/>
    </xf>
    <xf numFmtId="38" fontId="0" fillId="24" borderId="108" xfId="93" applyFont="1" applyFill="1" applyBorder="1" applyAlignment="1">
      <alignment vertical="center" shrinkToFit="1"/>
    </xf>
    <xf numFmtId="38" fontId="0" fillId="24" borderId="149" xfId="93" applyFont="1" applyFill="1" applyBorder="1" applyAlignment="1">
      <alignment vertical="center" shrinkToFit="1"/>
    </xf>
    <xf numFmtId="38" fontId="0" fillId="24" borderId="150" xfId="93" applyFont="1" applyFill="1" applyBorder="1" applyAlignment="1">
      <alignment vertical="center" shrinkToFit="1"/>
    </xf>
    <xf numFmtId="38" fontId="0" fillId="24" borderId="151" xfId="93" applyFont="1" applyFill="1" applyBorder="1" applyAlignment="1">
      <alignment vertical="center" shrinkToFit="1"/>
    </xf>
    <xf numFmtId="0" fontId="0" fillId="7" borderId="152" xfId="132" applyFont="1" applyFill="1" applyBorder="1">
      <alignment vertical="center"/>
      <protection/>
    </xf>
    <xf numFmtId="0" fontId="0" fillId="7" borderId="153" xfId="132" applyFont="1" applyFill="1" applyBorder="1" applyAlignment="1">
      <alignment horizontal="center" vertical="center"/>
      <protection/>
    </xf>
    <xf numFmtId="0" fontId="0" fillId="7" borderId="154" xfId="132" applyFont="1" applyFill="1" applyBorder="1" applyAlignment="1">
      <alignment horizontal="center" vertical="center"/>
      <protection/>
    </xf>
    <xf numFmtId="38" fontId="0" fillId="7" borderId="155" xfId="93" applyFont="1" applyFill="1" applyBorder="1" applyAlignment="1">
      <alignment vertical="center" shrinkToFit="1"/>
    </xf>
    <xf numFmtId="38" fontId="0" fillId="7" borderId="156" xfId="93" applyFont="1" applyFill="1" applyBorder="1" applyAlignment="1">
      <alignment vertical="center" shrinkToFit="1"/>
    </xf>
    <xf numFmtId="38" fontId="0" fillId="7" borderId="154" xfId="93" applyFont="1" applyFill="1" applyBorder="1" applyAlignment="1">
      <alignment vertical="center" shrinkToFit="1"/>
    </xf>
    <xf numFmtId="38" fontId="0" fillId="7" borderId="157" xfId="93" applyFont="1" applyFill="1" applyBorder="1" applyAlignment="1">
      <alignment vertical="center" shrinkToFit="1"/>
    </xf>
    <xf numFmtId="38" fontId="0" fillId="7" borderId="158" xfId="93" applyFont="1" applyFill="1" applyBorder="1" applyAlignment="1">
      <alignment vertical="center" shrinkToFit="1"/>
    </xf>
    <xf numFmtId="0" fontId="0" fillId="0" borderId="0" xfId="0" applyFont="1" applyAlignment="1">
      <alignment/>
    </xf>
    <xf numFmtId="0" fontId="0" fillId="0" borderId="159" xfId="0" applyFont="1" applyBorder="1" applyAlignment="1">
      <alignment/>
    </xf>
    <xf numFmtId="0" fontId="0" fillId="0" borderId="0" xfId="0" applyFont="1" applyBorder="1" applyAlignment="1">
      <alignment/>
    </xf>
    <xf numFmtId="0" fontId="0" fillId="24" borderId="160" xfId="132" applyFont="1" applyFill="1" applyBorder="1" applyAlignment="1">
      <alignment horizontal="center" vertical="center" textRotation="255"/>
      <protection/>
    </xf>
    <xf numFmtId="0" fontId="0" fillId="24" borderId="12" xfId="132" applyFont="1" applyFill="1" applyBorder="1" applyAlignment="1">
      <alignment horizontal="center" vertical="center" textRotation="255"/>
      <protection/>
    </xf>
    <xf numFmtId="0" fontId="0" fillId="24" borderId="161" xfId="132" applyFont="1" applyFill="1" applyBorder="1" applyAlignment="1">
      <alignment horizontal="center" vertical="center" textRotation="255"/>
      <protection/>
    </xf>
    <xf numFmtId="0" fontId="0" fillId="24" borderId="74" xfId="132" applyFont="1" applyFill="1" applyBorder="1" applyAlignment="1">
      <alignment vertical="center" textRotation="255"/>
      <protection/>
    </xf>
    <xf numFmtId="0" fontId="0" fillId="24" borderId="12" xfId="132" applyFont="1" applyFill="1" applyBorder="1" applyAlignment="1">
      <alignment vertical="center" textRotation="255"/>
      <protection/>
    </xf>
    <xf numFmtId="0" fontId="0" fillId="24" borderId="161" xfId="132" applyFont="1" applyFill="1" applyBorder="1" applyAlignment="1">
      <alignment vertical="center" textRotation="255"/>
      <protection/>
    </xf>
    <xf numFmtId="0" fontId="0" fillId="24" borderId="162" xfId="132" applyFont="1" applyFill="1" applyBorder="1" applyAlignment="1">
      <alignment horizontal="center" vertical="center" textRotation="255"/>
      <protection/>
    </xf>
    <xf numFmtId="0" fontId="0" fillId="24" borderId="163" xfId="132" applyFont="1" applyFill="1" applyBorder="1" applyAlignment="1">
      <alignment horizontal="center" vertical="center" textRotation="255"/>
      <protection/>
    </xf>
    <xf numFmtId="0" fontId="0" fillId="24" borderId="164" xfId="132" applyFont="1" applyFill="1" applyBorder="1" applyAlignment="1">
      <alignment horizontal="center" vertical="center" textRotation="255"/>
      <protection/>
    </xf>
    <xf numFmtId="0" fontId="0" fillId="24" borderId="165" xfId="132" applyFont="1" applyFill="1" applyBorder="1" applyAlignment="1">
      <alignment horizontal="center" vertical="center" textRotation="255"/>
      <protection/>
    </xf>
    <xf numFmtId="0" fontId="0" fillId="24" borderId="166" xfId="132" applyFont="1" applyFill="1" applyBorder="1" applyAlignment="1">
      <alignment horizontal="center" vertical="center" textRotation="255"/>
      <protection/>
    </xf>
    <xf numFmtId="0" fontId="0" fillId="24" borderId="167" xfId="132" applyFont="1" applyFill="1" applyBorder="1" applyAlignment="1">
      <alignment horizontal="center" vertical="center" textRotation="255"/>
      <protection/>
    </xf>
    <xf numFmtId="0" fontId="0" fillId="24" borderId="168" xfId="132" applyFont="1" applyFill="1" applyBorder="1" applyAlignment="1">
      <alignment horizontal="center" vertical="center"/>
      <protection/>
    </xf>
    <xf numFmtId="0" fontId="0" fillId="24" borderId="169" xfId="132" applyFont="1" applyFill="1" applyBorder="1" applyAlignment="1">
      <alignment horizontal="center" vertical="center"/>
      <protection/>
    </xf>
    <xf numFmtId="0" fontId="0" fillId="24" borderId="170" xfId="132" applyFont="1" applyFill="1" applyBorder="1" applyAlignment="1">
      <alignment horizontal="center" vertical="center"/>
      <protection/>
    </xf>
    <xf numFmtId="0" fontId="0" fillId="21" borderId="171" xfId="132" applyFont="1" applyFill="1" applyBorder="1" applyAlignment="1">
      <alignment horizontal="center" vertical="center"/>
      <protection/>
    </xf>
    <xf numFmtId="0" fontId="0" fillId="21" borderId="146" xfId="132" applyFont="1" applyFill="1" applyBorder="1" applyAlignment="1">
      <alignment horizontal="center" vertical="center"/>
      <protection/>
    </xf>
    <xf numFmtId="0" fontId="0" fillId="24" borderId="172" xfId="132" applyFont="1" applyFill="1" applyBorder="1" applyAlignment="1">
      <alignment horizontal="center" vertical="center"/>
      <protection/>
    </xf>
    <xf numFmtId="0" fontId="0" fillId="21" borderId="173" xfId="132" applyFont="1" applyFill="1" applyBorder="1" applyAlignment="1">
      <alignment horizontal="center" vertical="center"/>
      <protection/>
    </xf>
    <xf numFmtId="0" fontId="0" fillId="21" borderId="142" xfId="132" applyFont="1" applyFill="1" applyBorder="1" applyAlignment="1">
      <alignment horizontal="center" vertical="center"/>
      <protection/>
    </xf>
    <xf numFmtId="0" fontId="0" fillId="21" borderId="103" xfId="132" applyFont="1" applyFill="1" applyBorder="1" applyAlignment="1">
      <alignment horizontal="center" vertical="center"/>
      <protection/>
    </xf>
    <xf numFmtId="0" fontId="0" fillId="21" borderId="174" xfId="132" applyFont="1" applyFill="1" applyBorder="1" applyAlignment="1">
      <alignment horizontal="center" vertical="center"/>
      <protection/>
    </xf>
    <xf numFmtId="0" fontId="0" fillId="24" borderId="175" xfId="132" applyFont="1" applyFill="1" applyBorder="1" applyAlignment="1">
      <alignment horizontal="center" vertical="center"/>
      <protection/>
    </xf>
    <xf numFmtId="0" fontId="50" fillId="30" borderId="36" xfId="0" applyFont="1" applyFill="1" applyBorder="1" applyAlignment="1">
      <alignment horizontal="center" vertical="center"/>
    </xf>
    <xf numFmtId="0" fontId="50" fillId="30" borderId="11" xfId="0" applyFont="1" applyFill="1" applyBorder="1" applyAlignment="1">
      <alignment horizontal="center" vertical="center"/>
    </xf>
    <xf numFmtId="0" fontId="50" fillId="30" borderId="102" xfId="0" applyFont="1" applyFill="1" applyBorder="1" applyAlignment="1">
      <alignment horizontal="center" vertical="center"/>
    </xf>
    <xf numFmtId="0" fontId="50" fillId="30" borderId="12" xfId="0" applyFont="1" applyFill="1" applyBorder="1" applyAlignment="1">
      <alignment horizontal="center" vertical="center"/>
    </xf>
    <xf numFmtId="0" fontId="50" fillId="30" borderId="0" xfId="0" applyFont="1" applyFill="1" applyBorder="1" applyAlignment="1">
      <alignment horizontal="center" vertical="center"/>
    </xf>
    <xf numFmtId="0" fontId="50" fillId="30" borderId="78" xfId="0" applyFont="1" applyFill="1" applyBorder="1" applyAlignment="1">
      <alignment horizontal="center" vertical="center"/>
    </xf>
    <xf numFmtId="0" fontId="50" fillId="30" borderId="61" xfId="0" applyFont="1" applyFill="1" applyBorder="1" applyAlignment="1">
      <alignment horizontal="center" vertical="center"/>
    </xf>
    <xf numFmtId="0" fontId="50" fillId="30" borderId="59" xfId="0" applyFont="1" applyFill="1" applyBorder="1" applyAlignment="1">
      <alignment horizontal="center" vertical="center"/>
    </xf>
    <xf numFmtId="0" fontId="50" fillId="30" borderId="70" xfId="0" applyFont="1" applyFill="1" applyBorder="1" applyAlignment="1">
      <alignment horizontal="center" vertical="center"/>
    </xf>
    <xf numFmtId="38" fontId="50" fillId="28" borderId="37" xfId="93" applyFont="1" applyFill="1" applyBorder="1" applyAlignment="1">
      <alignment vertical="center"/>
    </xf>
    <xf numFmtId="38" fontId="50" fillId="28" borderId="103" xfId="93" applyFont="1" applyFill="1" applyBorder="1" applyAlignment="1">
      <alignment vertical="center"/>
    </xf>
    <xf numFmtId="38" fontId="50" fillId="28" borderId="104" xfId="93" applyFont="1" applyFill="1" applyBorder="1" applyAlignment="1">
      <alignment vertical="center"/>
    </xf>
    <xf numFmtId="38" fontId="50" fillId="28" borderId="105" xfId="93" applyFont="1" applyFill="1" applyBorder="1" applyAlignment="1">
      <alignment vertical="center"/>
    </xf>
    <xf numFmtId="38" fontId="50" fillId="28" borderId="176" xfId="93" applyFont="1" applyFill="1" applyBorder="1" applyAlignment="1">
      <alignment vertical="center"/>
    </xf>
    <xf numFmtId="38" fontId="50" fillId="28" borderId="94" xfId="93" applyFont="1" applyFill="1" applyBorder="1" applyAlignment="1">
      <alignment vertical="center"/>
    </xf>
    <xf numFmtId="38" fontId="50" fillId="28" borderId="106" xfId="93" applyFont="1" applyFill="1" applyBorder="1" applyAlignment="1">
      <alignment vertical="center"/>
    </xf>
    <xf numFmtId="38" fontId="50" fillId="28" borderId="177" xfId="93" applyFont="1" applyFill="1" applyBorder="1" applyAlignment="1">
      <alignment vertical="center"/>
    </xf>
    <xf numFmtId="38" fontId="50" fillId="28" borderId="143" xfId="93" applyFont="1" applyFill="1" applyBorder="1" applyAlignment="1">
      <alignment vertical="center"/>
    </xf>
    <xf numFmtId="0" fontId="50" fillId="30" borderId="109" xfId="0" applyFont="1" applyFill="1" applyBorder="1" applyAlignment="1">
      <alignment horizontal="center" vertical="center"/>
    </xf>
    <xf numFmtId="0" fontId="50" fillId="30" borderId="110" xfId="0" applyFont="1" applyFill="1" applyBorder="1" applyAlignment="1">
      <alignment horizontal="center" vertical="center"/>
    </xf>
    <xf numFmtId="38" fontId="50" fillId="30" borderId="111" xfId="93" applyFont="1" applyFill="1" applyBorder="1" applyAlignment="1">
      <alignment vertical="center"/>
    </xf>
    <xf numFmtId="38" fontId="50" fillId="30" borderId="137" xfId="93" applyFont="1" applyFill="1" applyBorder="1" applyAlignment="1">
      <alignment vertical="center"/>
    </xf>
    <xf numFmtId="38" fontId="50" fillId="30" borderId="114" xfId="93" applyFont="1" applyFill="1" applyBorder="1" applyAlignment="1">
      <alignment vertical="center"/>
    </xf>
    <xf numFmtId="38" fontId="50" fillId="30" borderId="113" xfId="93" applyFont="1" applyFill="1" applyBorder="1" applyAlignment="1">
      <alignment vertical="center"/>
    </xf>
    <xf numFmtId="38" fontId="50" fillId="30" borderId="109" xfId="93" applyFont="1" applyFill="1" applyBorder="1" applyAlignment="1">
      <alignment vertical="center"/>
    </xf>
    <xf numFmtId="38" fontId="50" fillId="30" borderId="115" xfId="93" applyFont="1" applyFill="1" applyBorder="1" applyAlignment="1">
      <alignment vertical="center"/>
    </xf>
    <xf numFmtId="38" fontId="50" fillId="30" borderId="178" xfId="93" applyFont="1" applyFill="1" applyBorder="1" applyAlignment="1">
      <alignment vertical="center"/>
    </xf>
    <xf numFmtId="38" fontId="50" fillId="30" borderId="179" xfId="93" applyFont="1" applyFill="1" applyBorder="1" applyAlignment="1">
      <alignment vertical="center"/>
    </xf>
    <xf numFmtId="38" fontId="50" fillId="28" borderId="53" xfId="93" applyFont="1" applyFill="1" applyBorder="1" applyAlignment="1">
      <alignment vertical="center"/>
    </xf>
    <xf numFmtId="38" fontId="50" fillId="28" borderId="122" xfId="93" applyFont="1" applyFill="1" applyBorder="1" applyAlignment="1">
      <alignment vertical="center"/>
    </xf>
    <xf numFmtId="38" fontId="50" fillId="28" borderId="123" xfId="93" applyFont="1" applyFill="1" applyBorder="1" applyAlignment="1">
      <alignment vertical="center"/>
    </xf>
    <xf numFmtId="38" fontId="50" fillId="28" borderId="52" xfId="93" applyFont="1" applyFill="1" applyBorder="1" applyAlignment="1">
      <alignment vertical="center"/>
    </xf>
    <xf numFmtId="38" fontId="50" fillId="28" borderId="124" xfId="93" applyFont="1" applyFill="1" applyBorder="1" applyAlignment="1">
      <alignment vertical="center"/>
    </xf>
    <xf numFmtId="38" fontId="50" fillId="28" borderId="125" xfId="93" applyFont="1" applyFill="1" applyBorder="1" applyAlignment="1">
      <alignment vertical="center"/>
    </xf>
    <xf numFmtId="38" fontId="50" fillId="28" borderId="180" xfId="93" applyFont="1" applyFill="1" applyBorder="1" applyAlignment="1">
      <alignment vertical="center"/>
    </xf>
    <xf numFmtId="38" fontId="50" fillId="28" borderId="37" xfId="93" applyFont="1" applyFill="1" applyBorder="1" applyAlignment="1">
      <alignment horizontal="right" vertical="center"/>
    </xf>
    <xf numFmtId="0" fontId="0" fillId="28" borderId="0" xfId="0" applyFont="1" applyFill="1" applyAlignment="1">
      <alignment/>
    </xf>
    <xf numFmtId="38" fontId="50" fillId="28" borderId="108" xfId="93" applyFont="1" applyFill="1" applyBorder="1" applyAlignment="1">
      <alignment vertical="center"/>
    </xf>
    <xf numFmtId="38" fontId="50" fillId="30" borderId="110" xfId="93" applyFont="1" applyFill="1" applyBorder="1" applyAlignment="1">
      <alignment vertical="center"/>
    </xf>
    <xf numFmtId="38" fontId="50" fillId="28" borderId="147" xfId="93" applyFont="1" applyFill="1" applyBorder="1" applyAlignment="1">
      <alignment vertical="center"/>
    </xf>
    <xf numFmtId="38" fontId="50" fillId="28" borderId="142" xfId="93" applyFont="1" applyFill="1" applyBorder="1" applyAlignment="1">
      <alignment vertical="center"/>
    </xf>
    <xf numFmtId="38" fontId="50" fillId="28" borderId="121" xfId="93" applyFont="1" applyFill="1" applyBorder="1" applyAlignment="1">
      <alignment vertical="center"/>
    </xf>
    <xf numFmtId="38" fontId="50" fillId="28" borderId="91" xfId="93" applyFont="1" applyFill="1" applyBorder="1" applyAlignment="1">
      <alignment vertical="center"/>
    </xf>
    <xf numFmtId="38" fontId="50" fillId="28" borderId="148" xfId="93" applyFont="1" applyFill="1" applyBorder="1" applyAlignment="1">
      <alignment vertical="center"/>
    </xf>
    <xf numFmtId="38" fontId="50" fillId="30" borderId="108" xfId="93" applyFont="1" applyFill="1" applyBorder="1" applyAlignment="1">
      <alignment vertical="center"/>
    </xf>
    <xf numFmtId="38" fontId="50" fillId="30" borderId="90" xfId="93" applyFont="1" applyFill="1" applyBorder="1" applyAlignment="1">
      <alignment vertical="center"/>
    </xf>
    <xf numFmtId="38" fontId="50" fillId="30" borderId="149" xfId="93" applyFont="1" applyFill="1" applyBorder="1" applyAlignment="1">
      <alignment vertical="center"/>
    </xf>
    <xf numFmtId="38" fontId="50" fillId="30" borderId="173" xfId="93" applyFont="1" applyFill="1" applyBorder="1" applyAlignment="1">
      <alignment vertical="center"/>
    </xf>
    <xf numFmtId="38" fontId="50" fillId="28" borderId="141" xfId="93" applyFont="1" applyFill="1" applyBorder="1" applyAlignment="1">
      <alignment vertical="center"/>
    </xf>
    <xf numFmtId="38" fontId="50" fillId="28" borderId="181" xfId="93" applyFont="1" applyFill="1" applyBorder="1" applyAlignment="1">
      <alignment vertical="center"/>
    </xf>
    <xf numFmtId="38" fontId="50" fillId="28" borderId="90" xfId="93" applyFont="1" applyFill="1" applyBorder="1" applyAlignment="1">
      <alignment vertical="center"/>
    </xf>
    <xf numFmtId="38" fontId="55" fillId="28" borderId="37" xfId="93" applyFont="1" applyFill="1" applyBorder="1" applyAlignment="1">
      <alignment vertical="center"/>
    </xf>
    <xf numFmtId="38" fontId="50" fillId="30" borderId="145" xfId="93" applyFont="1" applyFill="1" applyBorder="1" applyAlignment="1">
      <alignment vertical="center"/>
    </xf>
    <xf numFmtId="38" fontId="50" fillId="7" borderId="182" xfId="93" applyFont="1" applyFill="1" applyBorder="1" applyAlignment="1">
      <alignment vertical="center"/>
    </xf>
    <xf numFmtId="0" fontId="0" fillId="0" borderId="12" xfId="0" applyFont="1" applyBorder="1" applyAlignment="1">
      <alignment/>
    </xf>
    <xf numFmtId="0" fontId="50" fillId="21" borderId="103" xfId="0" applyFont="1" applyFill="1" applyBorder="1" applyAlignment="1">
      <alignment horizontal="center" vertical="center"/>
    </xf>
    <xf numFmtId="0" fontId="50" fillId="21" borderId="174" xfId="0" applyFont="1" applyFill="1" applyBorder="1" applyAlignment="1">
      <alignment horizontal="center" vertical="center"/>
    </xf>
    <xf numFmtId="0" fontId="50" fillId="21" borderId="171" xfId="0" applyFont="1" applyFill="1" applyBorder="1" applyAlignment="1">
      <alignment horizontal="center" vertical="center"/>
    </xf>
    <xf numFmtId="0" fontId="50" fillId="21" borderId="146" xfId="0" applyFont="1" applyFill="1" applyBorder="1" applyAlignment="1">
      <alignment horizontal="center" vertical="center"/>
    </xf>
    <xf numFmtId="0" fontId="50" fillId="21" borderId="90" xfId="0" applyFont="1" applyFill="1" applyBorder="1" applyAlignment="1">
      <alignment horizontal="center" vertical="center" wrapText="1"/>
    </xf>
    <xf numFmtId="0" fontId="50" fillId="21" borderId="91" xfId="0" applyFont="1" applyFill="1" applyBorder="1" applyAlignment="1">
      <alignment horizontal="center" vertical="center" wrapText="1"/>
    </xf>
    <xf numFmtId="0" fontId="50" fillId="21" borderId="173" xfId="0" applyFont="1" applyFill="1" applyBorder="1" applyAlignment="1">
      <alignment horizontal="center" vertical="center"/>
    </xf>
    <xf numFmtId="0" fontId="50" fillId="21" borderId="142" xfId="0" applyFont="1" applyFill="1" applyBorder="1" applyAlignment="1">
      <alignment horizontal="center" vertical="center"/>
    </xf>
    <xf numFmtId="0" fontId="50" fillId="30" borderId="160" xfId="0" applyFont="1" applyFill="1" applyBorder="1" applyAlignment="1">
      <alignment horizontal="center" vertical="center" textRotation="255"/>
    </xf>
    <xf numFmtId="0" fontId="50" fillId="30" borderId="12" xfId="0" applyFont="1" applyFill="1" applyBorder="1" applyAlignment="1">
      <alignment horizontal="center" vertical="center" textRotation="255"/>
    </xf>
    <xf numFmtId="0" fontId="50" fillId="30" borderId="161" xfId="0" applyFont="1" applyFill="1" applyBorder="1" applyAlignment="1">
      <alignment horizontal="center" vertical="center" textRotation="255"/>
    </xf>
    <xf numFmtId="0" fontId="50" fillId="30" borderId="74" xfId="0" applyFont="1" applyFill="1" applyBorder="1" applyAlignment="1">
      <alignment vertical="center" textRotation="255"/>
    </xf>
    <xf numFmtId="0" fontId="50" fillId="30" borderId="12" xfId="0" applyFont="1" applyFill="1" applyBorder="1" applyAlignment="1">
      <alignment vertical="center" textRotation="255"/>
    </xf>
    <xf numFmtId="0" fontId="50" fillId="30" borderId="161" xfId="0" applyFont="1" applyFill="1" applyBorder="1" applyAlignment="1">
      <alignment vertical="center" textRotation="255"/>
    </xf>
    <xf numFmtId="0" fontId="50" fillId="30" borderId="168" xfId="0" applyFont="1" applyFill="1" applyBorder="1" applyAlignment="1">
      <alignment horizontal="center" vertical="center"/>
    </xf>
    <xf numFmtId="0" fontId="50" fillId="30" borderId="169" xfId="0" applyFont="1" applyFill="1" applyBorder="1" applyAlignment="1">
      <alignment horizontal="center" vertical="center"/>
    </xf>
    <xf numFmtId="0" fontId="50" fillId="30" borderId="175" xfId="0" applyFont="1" applyFill="1" applyBorder="1" applyAlignment="1">
      <alignment horizontal="center" vertical="center"/>
    </xf>
    <xf numFmtId="0" fontId="50" fillId="30" borderId="170" xfId="0" applyFont="1" applyFill="1" applyBorder="1" applyAlignment="1">
      <alignment horizontal="center" vertical="center"/>
    </xf>
    <xf numFmtId="0" fontId="50" fillId="30" borderId="172" xfId="0" applyFont="1" applyFill="1" applyBorder="1" applyAlignment="1">
      <alignment horizontal="center" vertical="center"/>
    </xf>
    <xf numFmtId="0" fontId="56" fillId="0" borderId="0" xfId="131" applyNumberFormat="1" applyFont="1" applyFill="1" applyAlignment="1">
      <alignment horizontal="left" vertical="center"/>
      <protection/>
    </xf>
    <xf numFmtId="0" fontId="56" fillId="25" borderId="0" xfId="131" applyNumberFormat="1" applyFont="1" applyFill="1" applyAlignment="1">
      <alignment horizontal="left" vertical="center"/>
      <protection/>
    </xf>
    <xf numFmtId="0" fontId="49" fillId="0" borderId="0" xfId="131" applyNumberFormat="1" applyFont="1" applyFill="1" applyAlignment="1">
      <alignment horizontal="left" vertical="center"/>
      <protection/>
    </xf>
    <xf numFmtId="3" fontId="0" fillId="0" borderId="0" xfId="133" applyNumberFormat="1" applyFont="1" applyFill="1" applyAlignment="1">
      <alignment vertical="center"/>
      <protection/>
    </xf>
    <xf numFmtId="3" fontId="0" fillId="0" borderId="0" xfId="133" applyNumberFormat="1" applyFont="1" applyFill="1" applyAlignment="1">
      <alignment horizontal="right" vertical="center"/>
      <protection/>
    </xf>
    <xf numFmtId="3" fontId="0" fillId="21" borderId="81" xfId="133" applyNumberFormat="1" applyFont="1" applyFill="1" applyBorder="1" applyAlignment="1">
      <alignment horizontal="center" vertical="center"/>
      <protection/>
    </xf>
    <xf numFmtId="3" fontId="0" fillId="21" borderId="22" xfId="133" applyNumberFormat="1" applyFont="1" applyFill="1" applyBorder="1" applyAlignment="1">
      <alignment horizontal="center" vertical="center"/>
      <protection/>
    </xf>
    <xf numFmtId="3" fontId="0" fillId="21" borderId="23" xfId="133" applyNumberFormat="1" applyFont="1" applyFill="1" applyBorder="1" applyAlignment="1">
      <alignment horizontal="center" vertical="center"/>
      <protection/>
    </xf>
    <xf numFmtId="3" fontId="0" fillId="21" borderId="21" xfId="133" applyNumberFormat="1" applyFont="1" applyFill="1" applyBorder="1" applyAlignment="1">
      <alignment horizontal="center" vertical="center"/>
      <protection/>
    </xf>
    <xf numFmtId="3" fontId="0" fillId="21" borderId="88" xfId="133" applyNumberFormat="1" applyFont="1" applyFill="1" applyBorder="1" applyAlignment="1">
      <alignment horizontal="center" vertical="center"/>
      <protection/>
    </xf>
    <xf numFmtId="3" fontId="0" fillId="21" borderId="81" xfId="133" applyNumberFormat="1" applyFont="1" applyFill="1" applyBorder="1" applyAlignment="1">
      <alignment horizontal="center" vertical="center" wrapText="1"/>
      <protection/>
    </xf>
    <xf numFmtId="3" fontId="0" fillId="21" borderId="22" xfId="133" applyNumberFormat="1" applyFont="1" applyFill="1" applyBorder="1" applyAlignment="1">
      <alignment horizontal="center" vertical="center" wrapText="1"/>
      <protection/>
    </xf>
    <xf numFmtId="3" fontId="0" fillId="21" borderId="23" xfId="133" applyNumberFormat="1" applyFont="1" applyFill="1" applyBorder="1" applyAlignment="1">
      <alignment horizontal="center" vertical="center" wrapText="1"/>
      <protection/>
    </xf>
    <xf numFmtId="3" fontId="0" fillId="21" borderId="69" xfId="133" applyNumberFormat="1" applyFont="1" applyFill="1" applyBorder="1" applyAlignment="1">
      <alignment horizontal="centerContinuous" vertical="center"/>
      <protection/>
    </xf>
    <xf numFmtId="3" fontId="0" fillId="21" borderId="89" xfId="133" applyNumberFormat="1" applyFont="1" applyFill="1" applyBorder="1" applyAlignment="1">
      <alignment horizontal="centerContinuous" vertical="center"/>
      <protection/>
    </xf>
    <xf numFmtId="3" fontId="0" fillId="21" borderId="183" xfId="133" applyNumberFormat="1" applyFont="1" applyFill="1" applyBorder="1" applyAlignment="1">
      <alignment horizontal="centerContinuous" vertical="center"/>
      <protection/>
    </xf>
    <xf numFmtId="3" fontId="0" fillId="21" borderId="21" xfId="133" applyNumberFormat="1" applyFont="1" applyFill="1" applyBorder="1" applyAlignment="1">
      <alignment horizontal="centerContinuous" vertical="center"/>
      <protection/>
    </xf>
    <xf numFmtId="3" fontId="0" fillId="24" borderId="81" xfId="133" applyNumberFormat="1" applyFont="1" applyFill="1" applyBorder="1" applyAlignment="1">
      <alignment horizontal="center" vertical="center"/>
      <protection/>
    </xf>
    <xf numFmtId="3" fontId="0" fillId="24" borderId="22" xfId="133" applyNumberFormat="1" applyFont="1" applyFill="1" applyBorder="1" applyAlignment="1">
      <alignment horizontal="center" vertical="center"/>
      <protection/>
    </xf>
    <xf numFmtId="3" fontId="0" fillId="24" borderId="21" xfId="133" applyNumberFormat="1" applyFont="1" applyFill="1" applyBorder="1" applyAlignment="1">
      <alignment horizontal="center" vertical="center"/>
      <protection/>
    </xf>
    <xf numFmtId="0" fontId="5" fillId="24" borderId="184"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79" xfId="0" applyFont="1" applyFill="1" applyBorder="1" applyAlignment="1">
      <alignment horizontal="center" vertical="center"/>
    </xf>
    <xf numFmtId="0" fontId="0" fillId="24" borderId="49" xfId="0" applyFont="1" applyFill="1" applyBorder="1" applyAlignment="1">
      <alignment horizontal="center" vertical="center"/>
    </xf>
    <xf numFmtId="0" fontId="0" fillId="24" borderId="24" xfId="0" applyFont="1" applyFill="1" applyBorder="1" applyAlignment="1">
      <alignment horizontal="center" vertical="center" wrapText="1"/>
    </xf>
    <xf numFmtId="0" fontId="0" fillId="24" borderId="36"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24" borderId="24" xfId="0" applyFont="1" applyFill="1" applyBorder="1" applyAlignment="1">
      <alignment horizontal="centerContinuous" vertical="center" wrapText="1"/>
    </xf>
    <xf numFmtId="0" fontId="0" fillId="24" borderId="48"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77" xfId="0" applyFont="1" applyBorder="1" applyAlignment="1">
      <alignment horizontal="center" vertical="center" wrapText="1"/>
    </xf>
    <xf numFmtId="0" fontId="0" fillId="24" borderId="24" xfId="0" applyFont="1" applyFill="1" applyBorder="1" applyAlignment="1">
      <alignment horizontal="center" vertical="center" wrapText="1"/>
    </xf>
    <xf numFmtId="0" fontId="0" fillId="24" borderId="24" xfId="0" applyFont="1" applyFill="1" applyBorder="1" applyAlignment="1">
      <alignment horizontal="center" vertical="center" wrapText="1" shrinkToFit="1"/>
    </xf>
    <xf numFmtId="0" fontId="0"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8" fillId="24" borderId="24" xfId="0" applyFont="1" applyFill="1" applyBorder="1" applyAlignment="1">
      <alignment horizontal="center" vertical="center" wrapText="1" shrinkToFit="1"/>
    </xf>
    <xf numFmtId="0" fontId="7" fillId="24" borderId="24" xfId="0" applyFont="1" applyFill="1" applyBorder="1" applyAlignment="1">
      <alignment horizontal="center" vertical="center" wrapText="1" shrinkToFit="1"/>
    </xf>
    <xf numFmtId="0" fontId="0" fillId="24" borderId="24" xfId="0" applyFont="1" applyFill="1" applyBorder="1" applyAlignment="1">
      <alignment horizontal="center" vertical="center"/>
    </xf>
    <xf numFmtId="178" fontId="0" fillId="0" borderId="24" xfId="97" applyNumberFormat="1" applyFont="1" applyBorder="1" applyAlignment="1">
      <alignment horizontal="center" vertical="center"/>
    </xf>
    <xf numFmtId="178" fontId="0" fillId="0" borderId="24" xfId="0" applyNumberFormat="1" applyFont="1" applyBorder="1" applyAlignment="1">
      <alignment vertical="center"/>
    </xf>
    <xf numFmtId="178" fontId="0" fillId="0" borderId="24" xfId="97" applyNumberFormat="1" applyFont="1" applyBorder="1" applyAlignment="1">
      <alignment vertical="center"/>
    </xf>
    <xf numFmtId="178" fontId="0" fillId="0" borderId="24" xfId="0" applyNumberFormat="1" applyFont="1" applyFill="1" applyBorder="1" applyAlignment="1">
      <alignment vertical="center"/>
    </xf>
    <xf numFmtId="178" fontId="0" fillId="0" borderId="24" xfId="0" applyNumberFormat="1" applyFont="1" applyBorder="1" applyAlignment="1">
      <alignment horizontal="center" vertical="center"/>
    </xf>
    <xf numFmtId="178" fontId="0" fillId="0" borderId="24" xfId="97" applyNumberFormat="1" applyFont="1" applyBorder="1" applyAlignment="1">
      <alignment horizontal="right" vertical="center"/>
    </xf>
    <xf numFmtId="178" fontId="0" fillId="0" borderId="24" xfId="97" applyNumberFormat="1" applyFont="1" applyFill="1" applyBorder="1" applyAlignment="1">
      <alignment vertical="center"/>
    </xf>
    <xf numFmtId="178" fontId="0" fillId="0" borderId="24" xfId="97" applyNumberFormat="1" applyFont="1" applyFill="1" applyBorder="1" applyAlignment="1">
      <alignment horizontal="right" vertical="center"/>
    </xf>
    <xf numFmtId="178" fontId="0" fillId="0" borderId="24" xfId="97" applyNumberFormat="1" applyFont="1" applyFill="1" applyBorder="1" applyAlignment="1">
      <alignment horizontal="center" vertical="center"/>
    </xf>
    <xf numFmtId="178" fontId="0" fillId="0" borderId="48" xfId="97" applyNumberFormat="1" applyFont="1" applyBorder="1" applyAlignment="1">
      <alignment vertical="center"/>
    </xf>
    <xf numFmtId="178" fontId="0" fillId="0" borderId="48" xfId="97" applyNumberFormat="1" applyFont="1" applyFill="1" applyBorder="1" applyAlignment="1">
      <alignment vertical="center"/>
    </xf>
    <xf numFmtId="178" fontId="0" fillId="0" borderId="49" xfId="0" applyNumberFormat="1" applyFont="1" applyFill="1" applyBorder="1" applyAlignment="1">
      <alignment vertical="center"/>
    </xf>
    <xf numFmtId="0" fontId="0" fillId="24" borderId="14" xfId="0" applyFont="1" applyFill="1" applyBorder="1" applyAlignment="1">
      <alignment horizontal="center" vertical="center"/>
    </xf>
    <xf numFmtId="0" fontId="0" fillId="24" borderId="185" xfId="0" applyFont="1" applyFill="1" applyBorder="1" applyAlignment="1">
      <alignment horizontal="center" vertical="center"/>
    </xf>
    <xf numFmtId="178" fontId="0" fillId="0" borderId="186" xfId="97" applyNumberFormat="1" applyFont="1" applyFill="1" applyBorder="1" applyAlignment="1">
      <alignment vertical="center"/>
    </xf>
    <xf numFmtId="178" fontId="0" fillId="0" borderId="187" xfId="0" applyNumberFormat="1" applyFont="1" applyFill="1" applyBorder="1" applyAlignment="1">
      <alignment vertical="center"/>
    </xf>
    <xf numFmtId="178" fontId="0" fillId="0" borderId="186" xfId="0" applyNumberFormat="1" applyFont="1" applyFill="1" applyBorder="1" applyAlignment="1">
      <alignment vertical="center"/>
    </xf>
    <xf numFmtId="178" fontId="0" fillId="0" borderId="186" xfId="97" applyNumberFormat="1" applyFont="1" applyFill="1" applyBorder="1" applyAlignment="1">
      <alignment horizontal="right" vertical="center"/>
    </xf>
    <xf numFmtId="178" fontId="0" fillId="0" borderId="186" xfId="97" applyNumberFormat="1" applyFont="1" applyFill="1" applyBorder="1" applyAlignment="1">
      <alignment horizontal="center" vertical="center"/>
    </xf>
    <xf numFmtId="0" fontId="7" fillId="24" borderId="35" xfId="0" applyFont="1" applyFill="1" applyBorder="1" applyAlignment="1">
      <alignment horizontal="center" vertical="center" wrapText="1"/>
    </xf>
    <xf numFmtId="178" fontId="0" fillId="0" borderId="35" xfId="97" applyNumberFormat="1" applyFont="1" applyFill="1" applyBorder="1" applyAlignment="1">
      <alignment horizontal="center" vertical="center"/>
    </xf>
    <xf numFmtId="178" fontId="0" fillId="0" borderId="13" xfId="97" applyNumberFormat="1" applyFont="1" applyFill="1" applyBorder="1" applyAlignment="1">
      <alignment horizontal="center" vertical="center"/>
    </xf>
    <xf numFmtId="178" fontId="0" fillId="0" borderId="77" xfId="97" applyNumberFormat="1" applyFont="1" applyFill="1" applyBorder="1" applyAlignment="1">
      <alignment horizontal="center" vertical="center"/>
    </xf>
    <xf numFmtId="178" fontId="0" fillId="0" borderId="35" xfId="97" applyNumberFormat="1" applyFont="1" applyFill="1" applyBorder="1" applyAlignment="1">
      <alignment horizontal="center" vertical="center" wrapText="1"/>
    </xf>
    <xf numFmtId="178" fontId="7" fillId="0" borderId="35" xfId="97"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77" xfId="0" applyNumberFormat="1" applyFont="1" applyFill="1" applyBorder="1" applyAlignment="1">
      <alignment horizontal="center" vertical="center"/>
    </xf>
    <xf numFmtId="178" fontId="0" fillId="0" borderId="188" xfId="97" applyNumberFormat="1" applyFont="1" applyFill="1" applyBorder="1" applyAlignment="1">
      <alignment horizontal="center" vertical="center"/>
    </xf>
    <xf numFmtId="178" fontId="0" fillId="0" borderId="189" xfId="97" applyNumberFormat="1" applyFont="1" applyFill="1" applyBorder="1" applyAlignment="1">
      <alignment horizontal="center" vertical="center"/>
    </xf>
    <xf numFmtId="178" fontId="0" fillId="0" borderId="77" xfId="97"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8" fontId="0" fillId="0" borderId="11" xfId="97" applyNumberFormat="1" applyFont="1" applyFill="1" applyBorder="1" applyAlignment="1">
      <alignment horizontal="center" vertical="center"/>
    </xf>
    <xf numFmtId="178" fontId="0" fillId="0" borderId="11" xfId="97" applyNumberFormat="1" applyFont="1" applyFill="1" applyBorder="1" applyAlignment="1">
      <alignment horizontal="center" vertical="center" wrapText="1"/>
    </xf>
    <xf numFmtId="178" fontId="7" fillId="0" borderId="11" xfId="97"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0" fontId="0" fillId="0" borderId="0" xfId="0" applyFont="1" applyBorder="1" applyAlignment="1">
      <alignment horizontal="left" vertical="top" wrapText="1"/>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4" fillId="0" borderId="0" xfId="0" applyFont="1" applyFill="1" applyBorder="1" applyAlignment="1">
      <alignment horizontal="left" vertical="center"/>
    </xf>
    <xf numFmtId="0" fontId="65" fillId="24" borderId="184" xfId="0" applyFont="1" applyFill="1" applyBorder="1" applyAlignment="1">
      <alignment vertical="center"/>
    </xf>
    <xf numFmtId="0" fontId="62" fillId="24" borderId="21" xfId="0" applyFont="1" applyFill="1" applyBorder="1" applyAlignment="1">
      <alignment horizontal="center" vertical="center"/>
    </xf>
    <xf numFmtId="0" fontId="62" fillId="24" borderId="22" xfId="0" applyFont="1" applyFill="1" applyBorder="1" applyAlignment="1">
      <alignment horizontal="center" vertical="center"/>
    </xf>
    <xf numFmtId="0" fontId="62" fillId="24" borderId="79" xfId="0" applyFont="1" applyFill="1" applyBorder="1" applyAlignment="1">
      <alignment horizontal="center" vertical="center"/>
    </xf>
    <xf numFmtId="0" fontId="62" fillId="24" borderId="24" xfId="0" applyFont="1" applyFill="1" applyBorder="1" applyAlignment="1">
      <alignment horizontal="center" vertical="center"/>
    </xf>
    <xf numFmtId="0" fontId="62" fillId="24" borderId="24" xfId="0" applyFont="1" applyFill="1" applyBorder="1" applyAlignment="1">
      <alignment horizontal="center" vertical="center" shrinkToFit="1"/>
    </xf>
    <xf numFmtId="0" fontId="63" fillId="0" borderId="0" xfId="0" applyFont="1" applyAlignment="1">
      <alignment horizontal="center" vertical="center"/>
    </xf>
    <xf numFmtId="0" fontId="62" fillId="24" borderId="29" xfId="0" applyFont="1" applyFill="1" applyBorder="1" applyAlignment="1">
      <alignment horizontal="center" vertical="center"/>
    </xf>
    <xf numFmtId="38" fontId="62" fillId="0" borderId="50" xfId="97" applyFont="1" applyBorder="1" applyAlignment="1">
      <alignment vertical="center"/>
    </xf>
    <xf numFmtId="38" fontId="62" fillId="0" borderId="57" xfId="97" applyFont="1" applyBorder="1" applyAlignment="1">
      <alignment vertical="center"/>
    </xf>
    <xf numFmtId="38" fontId="62" fillId="0" borderId="57" xfId="97" applyFont="1" applyFill="1" applyBorder="1" applyAlignment="1">
      <alignment vertical="center"/>
    </xf>
    <xf numFmtId="38" fontId="62" fillId="0" borderId="0" xfId="97" applyFont="1" applyFill="1" applyBorder="1" applyAlignment="1">
      <alignment vertical="center"/>
    </xf>
    <xf numFmtId="38" fontId="62" fillId="0" borderId="29" xfId="97" applyFont="1" applyBorder="1" applyAlignment="1">
      <alignment vertical="center"/>
    </xf>
    <xf numFmtId="192" fontId="62" fillId="0" borderId="29" xfId="0" applyNumberFormat="1" applyFont="1" applyBorder="1" applyAlignment="1">
      <alignment horizontal="right" vertical="center"/>
    </xf>
    <xf numFmtId="0" fontId="62" fillId="24" borderId="45" xfId="0" applyFont="1" applyFill="1" applyBorder="1" applyAlignment="1">
      <alignment horizontal="center" vertical="center"/>
    </xf>
    <xf numFmtId="179" fontId="62" fillId="0" borderId="58" xfId="97" applyNumberFormat="1" applyFont="1" applyBorder="1" applyAlignment="1">
      <alignment vertical="center"/>
    </xf>
    <xf numFmtId="179" fontId="62" fillId="0" borderId="26" xfId="97" applyNumberFormat="1" applyFont="1" applyBorder="1" applyAlignment="1">
      <alignment vertical="center"/>
    </xf>
    <xf numFmtId="179" fontId="62" fillId="0" borderId="26" xfId="97" applyNumberFormat="1" applyFont="1" applyFill="1" applyBorder="1" applyAlignment="1">
      <alignment vertical="center"/>
    </xf>
    <xf numFmtId="179" fontId="62" fillId="0" borderId="59" xfId="97" applyNumberFormat="1" applyFont="1" applyFill="1" applyBorder="1" applyAlignment="1">
      <alignment vertical="center"/>
    </xf>
    <xf numFmtId="179" fontId="62" fillId="0" borderId="45" xfId="97" applyNumberFormat="1" applyFont="1" applyFill="1" applyBorder="1" applyAlignment="1">
      <alignment vertical="center"/>
    </xf>
    <xf numFmtId="192" fontId="62" fillId="0" borderId="45" xfId="0" applyNumberFormat="1" applyFont="1" applyBorder="1" applyAlignment="1">
      <alignment vertical="center"/>
    </xf>
    <xf numFmtId="192" fontId="62" fillId="0" borderId="29" xfId="0" applyNumberFormat="1" applyFont="1" applyBorder="1" applyAlignment="1">
      <alignment vertical="center"/>
    </xf>
    <xf numFmtId="179" fontId="62" fillId="0" borderId="45" xfId="97" applyNumberFormat="1" applyFont="1" applyBorder="1" applyAlignment="1">
      <alignment vertical="center"/>
    </xf>
    <xf numFmtId="179" fontId="62" fillId="0" borderId="59" xfId="97" applyNumberFormat="1" applyFont="1" applyBorder="1" applyAlignment="1">
      <alignment vertical="center"/>
    </xf>
    <xf numFmtId="38" fontId="62" fillId="0" borderId="50" xfId="97" applyFont="1" applyFill="1" applyBorder="1" applyAlignment="1">
      <alignment vertical="center"/>
    </xf>
    <xf numFmtId="38" fontId="62" fillId="0" borderId="29" xfId="97" applyFont="1" applyFill="1" applyBorder="1" applyAlignment="1">
      <alignment vertical="center"/>
    </xf>
    <xf numFmtId="0" fontId="63" fillId="0" borderId="0" xfId="0" applyFont="1" applyFill="1" applyAlignment="1">
      <alignment vertical="center"/>
    </xf>
    <xf numFmtId="179" fontId="62" fillId="0" borderId="58" xfId="97" applyNumberFormat="1" applyFont="1" applyFill="1" applyBorder="1" applyAlignment="1">
      <alignment vertical="center"/>
    </xf>
    <xf numFmtId="192" fontId="62" fillId="0" borderId="45" xfId="0" applyNumberFormat="1" applyFont="1" applyFill="1" applyBorder="1" applyAlignment="1">
      <alignment vertical="center"/>
    </xf>
    <xf numFmtId="3" fontId="62" fillId="0" borderId="50" xfId="0" applyNumberFormat="1" applyFont="1" applyFill="1" applyBorder="1" applyAlignment="1">
      <alignment/>
    </xf>
    <xf numFmtId="3" fontId="62" fillId="0" borderId="57" xfId="0" applyNumberFormat="1" applyFont="1" applyFill="1" applyBorder="1" applyAlignment="1">
      <alignment/>
    </xf>
    <xf numFmtId="3" fontId="62" fillId="0" borderId="0" xfId="0" applyNumberFormat="1" applyFont="1" applyFill="1" applyBorder="1" applyAlignment="1">
      <alignment/>
    </xf>
    <xf numFmtId="179" fontId="62" fillId="0" borderId="50" xfId="97" applyNumberFormat="1" applyFont="1" applyFill="1" applyBorder="1" applyAlignment="1">
      <alignment vertical="center"/>
    </xf>
    <xf numFmtId="179" fontId="62" fillId="0" borderId="57" xfId="97" applyNumberFormat="1" applyFont="1" applyFill="1" applyBorder="1" applyAlignment="1">
      <alignment vertical="center"/>
    </xf>
    <xf numFmtId="179" fontId="62" fillId="0" borderId="0" xfId="97" applyNumberFormat="1" applyFont="1" applyFill="1" applyBorder="1" applyAlignment="1">
      <alignment vertical="center"/>
    </xf>
    <xf numFmtId="179" fontId="62" fillId="0" borderId="29" xfId="97" applyNumberFormat="1" applyFont="1" applyFill="1" applyBorder="1" applyAlignment="1">
      <alignment vertical="center"/>
    </xf>
    <xf numFmtId="192" fontId="62" fillId="0" borderId="29" xfId="0" applyNumberFormat="1" applyFont="1" applyFill="1" applyBorder="1" applyAlignment="1">
      <alignment vertical="center"/>
    </xf>
    <xf numFmtId="0" fontId="62" fillId="24" borderId="60" xfId="130" applyFont="1" applyFill="1" applyBorder="1" applyAlignment="1">
      <alignment horizontal="center" vertical="center"/>
      <protection/>
    </xf>
    <xf numFmtId="3" fontId="62" fillId="0" borderId="40" xfId="130" applyNumberFormat="1" applyFont="1" applyFill="1" applyBorder="1">
      <alignment/>
      <protection/>
    </xf>
    <xf numFmtId="3" fontId="62" fillId="0" borderId="41" xfId="130" applyNumberFormat="1" applyFont="1" applyFill="1" applyBorder="1">
      <alignment/>
      <protection/>
    </xf>
    <xf numFmtId="3" fontId="62" fillId="0" borderId="42" xfId="130" applyNumberFormat="1" applyFont="1" applyFill="1" applyBorder="1">
      <alignment/>
      <protection/>
    </xf>
    <xf numFmtId="38" fontId="62" fillId="0" borderId="60" xfId="97" applyFont="1" applyFill="1" applyBorder="1" applyAlignment="1">
      <alignment vertical="center"/>
    </xf>
    <xf numFmtId="0" fontId="63" fillId="0" borderId="0" xfId="130" applyFont="1" applyFill="1" applyAlignment="1">
      <alignment vertical="center"/>
      <protection/>
    </xf>
    <xf numFmtId="0" fontId="62" fillId="24" borderId="45" xfId="130" applyFont="1" applyFill="1" applyBorder="1" applyAlignment="1">
      <alignment horizontal="center" vertical="center"/>
      <protection/>
    </xf>
    <xf numFmtId="179" fontId="62" fillId="0" borderId="61" xfId="97" applyNumberFormat="1" applyFont="1" applyFill="1" applyBorder="1" applyAlignment="1">
      <alignment vertical="center"/>
    </xf>
    <xf numFmtId="179" fontId="62" fillId="0" borderId="62" xfId="97" applyNumberFormat="1" applyFont="1" applyFill="1" applyBorder="1" applyAlignment="1">
      <alignment vertical="center"/>
    </xf>
    <xf numFmtId="192" fontId="62" fillId="0" borderId="45" xfId="130" applyNumberFormat="1" applyFont="1" applyFill="1" applyBorder="1" applyAlignment="1">
      <alignment vertical="center"/>
      <protection/>
    </xf>
    <xf numFmtId="3" fontId="66" fillId="0" borderId="57" xfId="130" applyNumberFormat="1" applyFont="1" applyFill="1" applyBorder="1">
      <alignment/>
      <protection/>
    </xf>
    <xf numFmtId="0" fontId="62" fillId="24" borderId="29" xfId="130" applyFont="1" applyFill="1" applyBorder="1" applyAlignment="1">
      <alignment horizontal="center" vertical="center"/>
      <protection/>
    </xf>
    <xf numFmtId="3" fontId="62" fillId="0" borderId="190" xfId="130" applyNumberFormat="1" applyFont="1" applyFill="1" applyBorder="1">
      <alignment/>
      <protection/>
    </xf>
    <xf numFmtId="3" fontId="66" fillId="0" borderId="190" xfId="130" applyNumberFormat="1" applyFont="1" applyFill="1" applyBorder="1" applyAlignment="1">
      <alignment shrinkToFit="1"/>
      <protection/>
    </xf>
    <xf numFmtId="3" fontId="66" fillId="0" borderId="190" xfId="130" applyNumberFormat="1" applyFont="1" applyFill="1" applyBorder="1">
      <alignment/>
      <protection/>
    </xf>
    <xf numFmtId="3" fontId="66" fillId="0" borderId="0" xfId="130" applyNumberFormat="1" applyFont="1" applyFill="1" applyBorder="1">
      <alignment/>
      <protection/>
    </xf>
    <xf numFmtId="0" fontId="62" fillId="24" borderId="35" xfId="130" applyFont="1" applyFill="1" applyBorder="1" applyAlignment="1">
      <alignment horizontal="center" vertical="center"/>
      <protection/>
    </xf>
    <xf numFmtId="179" fontId="62" fillId="0" borderId="51" xfId="97" applyNumberFormat="1" applyFont="1" applyFill="1" applyBorder="1" applyAlignment="1">
      <alignment vertical="center"/>
    </xf>
    <xf numFmtId="179" fontId="62" fillId="0" borderId="69" xfId="97" applyNumberFormat="1" applyFont="1" applyFill="1" applyBorder="1" applyAlignment="1">
      <alignment vertical="center"/>
    </xf>
    <xf numFmtId="179" fontId="62" fillId="0" borderId="32" xfId="97" applyNumberFormat="1" applyFont="1" applyFill="1" applyBorder="1" applyAlignment="1">
      <alignment vertical="center"/>
    </xf>
    <xf numFmtId="179" fontId="62" fillId="0" borderId="35" xfId="97" applyNumberFormat="1" applyFont="1" applyFill="1" applyBorder="1" applyAlignment="1">
      <alignment vertical="center"/>
    </xf>
    <xf numFmtId="192" fontId="62" fillId="0" borderId="35" xfId="130" applyNumberFormat="1" applyFont="1" applyFill="1" applyBorder="1" applyAlignment="1">
      <alignment vertical="center"/>
      <protection/>
    </xf>
    <xf numFmtId="3" fontId="66" fillId="0" borderId="40" xfId="130" applyNumberFormat="1" applyFont="1" applyFill="1" applyBorder="1">
      <alignment/>
      <protection/>
    </xf>
    <xf numFmtId="3" fontId="62" fillId="0" borderId="190" xfId="130" applyNumberFormat="1" applyFont="1" applyFill="1" applyBorder="1" applyAlignment="1">
      <alignment shrinkToFit="1"/>
      <protection/>
    </xf>
    <xf numFmtId="3" fontId="62" fillId="0" borderId="0" xfId="130" applyNumberFormat="1" applyFont="1" applyFill="1" applyBorder="1">
      <alignment/>
      <protection/>
    </xf>
    <xf numFmtId="0" fontId="62" fillId="0" borderId="0" xfId="0" applyFont="1" applyBorder="1" applyAlignment="1">
      <alignment vertical="center"/>
    </xf>
    <xf numFmtId="0" fontId="62"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130" applyFont="1" applyFill="1" applyAlignment="1">
      <alignment vertical="center"/>
      <protection/>
    </xf>
    <xf numFmtId="0" fontId="4" fillId="31" borderId="74" xfId="130" applyFont="1" applyFill="1" applyBorder="1" applyAlignment="1">
      <alignment horizontal="center" vertical="center"/>
      <protection/>
    </xf>
    <xf numFmtId="0" fontId="4" fillId="31" borderId="61" xfId="130" applyFont="1" applyFill="1" applyBorder="1" applyAlignment="1">
      <alignment horizontal="center" vertical="center"/>
      <protection/>
    </xf>
    <xf numFmtId="0" fontId="4" fillId="31" borderId="45" xfId="130" applyFont="1" applyFill="1" applyBorder="1" applyAlignment="1">
      <alignment horizontal="center" vertical="center"/>
      <protection/>
    </xf>
    <xf numFmtId="0" fontId="4" fillId="31" borderId="12" xfId="130" applyFont="1" applyFill="1" applyBorder="1" applyAlignment="1">
      <alignment horizontal="center" vertical="center"/>
      <protection/>
    </xf>
    <xf numFmtId="0" fontId="4" fillId="31" borderId="35" xfId="130" applyFont="1" applyFill="1" applyBorder="1" applyAlignment="1">
      <alignment horizontal="center" vertical="center"/>
      <protection/>
    </xf>
    <xf numFmtId="179" fontId="4" fillId="0" borderId="183" xfId="97" applyNumberFormat="1" applyFont="1" applyFill="1" applyBorder="1" applyAlignment="1">
      <alignment vertical="center"/>
    </xf>
    <xf numFmtId="179" fontId="4" fillId="0" borderId="83" xfId="97" applyNumberFormat="1" applyFont="1" applyFill="1" applyBorder="1" applyAlignment="1">
      <alignment vertical="center"/>
    </xf>
    <xf numFmtId="0" fontId="0" fillId="0" borderId="0" xfId="125" applyFont="1" applyFill="1" applyAlignment="1">
      <alignment vertical="center"/>
      <protection/>
    </xf>
    <xf numFmtId="0" fontId="0" fillId="0" borderId="0" xfId="125" applyNumberFormat="1" applyFont="1" applyFill="1" applyBorder="1" applyAlignment="1" applyProtection="1">
      <alignment vertical="center"/>
      <protection locked="0"/>
    </xf>
    <xf numFmtId="0" fontId="0" fillId="0" borderId="0" xfId="125" applyFont="1" applyFill="1" applyBorder="1" applyAlignment="1">
      <alignment vertical="center"/>
      <protection/>
    </xf>
    <xf numFmtId="0" fontId="40" fillId="24" borderId="30" xfId="125" applyFont="1" applyFill="1" applyBorder="1" applyAlignment="1">
      <alignment horizontal="right" vertical="center"/>
      <protection/>
    </xf>
    <xf numFmtId="182" fontId="41" fillId="0" borderId="67" xfId="125" applyNumberFormat="1" applyFont="1" applyFill="1" applyBorder="1" applyAlignment="1">
      <alignment horizontal="right" vertical="center" shrinkToFit="1"/>
      <protection/>
    </xf>
    <xf numFmtId="182" fontId="40" fillId="0" borderId="31" xfId="125" applyNumberFormat="1" applyFont="1" applyFill="1" applyBorder="1" applyAlignment="1">
      <alignment horizontal="right" vertical="center" shrinkToFit="1"/>
      <protection/>
    </xf>
    <xf numFmtId="182" fontId="40" fillId="0" borderId="82" xfId="125" applyNumberFormat="1" applyFont="1" applyFill="1" applyBorder="1" applyAlignment="1">
      <alignment horizontal="right" vertical="center" shrinkToFit="1"/>
      <protection/>
    </xf>
    <xf numFmtId="182" fontId="40" fillId="0" borderId="67" xfId="125" applyNumberFormat="1" applyFont="1" applyFill="1" applyBorder="1" applyAlignment="1">
      <alignment horizontal="right" vertical="center" shrinkToFit="1"/>
      <protection/>
    </xf>
    <xf numFmtId="182" fontId="40" fillId="0" borderId="46" xfId="125" applyNumberFormat="1" applyFont="1" applyFill="1" applyBorder="1" applyAlignment="1">
      <alignment horizontal="right" vertical="center" shrinkToFit="1"/>
      <protection/>
    </xf>
    <xf numFmtId="0" fontId="40" fillId="21" borderId="13" xfId="125" applyNumberFormat="1" applyFont="1" applyFill="1" applyBorder="1" applyAlignment="1">
      <alignment horizontal="center" vertical="center" shrinkToFit="1"/>
      <protection/>
    </xf>
    <xf numFmtId="0" fontId="40" fillId="24" borderId="48" xfId="125" applyNumberFormat="1" applyFont="1" applyFill="1" applyBorder="1" applyAlignment="1">
      <alignment horizontal="center" vertical="center" shrinkToFit="1"/>
      <protection/>
    </xf>
    <xf numFmtId="0" fontId="40" fillId="24" borderId="35" xfId="125" applyNumberFormat="1" applyFont="1" applyFill="1" applyBorder="1" applyAlignment="1">
      <alignment horizontal="center" vertical="center" shrinkToFit="1"/>
      <protection/>
    </xf>
    <xf numFmtId="0" fontId="40" fillId="24" borderId="99" xfId="125" applyNumberFormat="1" applyFont="1" applyFill="1" applyBorder="1" applyAlignment="1">
      <alignment horizontal="left" vertical="center" wrapText="1" shrinkToFit="1"/>
      <protection/>
    </xf>
    <xf numFmtId="0" fontId="40" fillId="24" borderId="101" xfId="125" applyNumberFormat="1" applyFont="1" applyFill="1" applyBorder="1" applyAlignment="1">
      <alignment horizontal="left" vertical="center" wrapText="1" shrinkToFit="1"/>
      <protection/>
    </xf>
    <xf numFmtId="0" fontId="40" fillId="24" borderId="100" xfId="125" applyNumberFormat="1" applyFont="1" applyFill="1" applyBorder="1" applyAlignment="1">
      <alignment horizontal="left" vertical="center" wrapText="1" shrinkToFit="1"/>
      <protection/>
    </xf>
    <xf numFmtId="0" fontId="0" fillId="0" borderId="0" xfId="127" applyFont="1" applyFill="1" applyAlignment="1">
      <alignment vertical="center"/>
      <protection/>
    </xf>
    <xf numFmtId="0" fontId="0" fillId="0" borderId="0" xfId="127" applyNumberFormat="1" applyFont="1" applyFill="1" applyBorder="1" applyAlignment="1" applyProtection="1">
      <alignment vertical="center"/>
      <protection locked="0"/>
    </xf>
    <xf numFmtId="0" fontId="0" fillId="0" borderId="0" xfId="127" applyFont="1" applyFill="1" applyBorder="1" applyAlignment="1">
      <alignment vertical="center"/>
      <protection/>
    </xf>
    <xf numFmtId="0" fontId="0" fillId="0" borderId="0" xfId="127" applyFont="1" applyFill="1" applyAlignment="1">
      <alignment vertical="top"/>
      <protection/>
    </xf>
    <xf numFmtId="0" fontId="7" fillId="0" borderId="0" xfId="128" applyFont="1" applyAlignment="1">
      <alignment vertical="center"/>
      <protection/>
    </xf>
    <xf numFmtId="0" fontId="6" fillId="0" borderId="0" xfId="128" applyFont="1" applyAlignment="1">
      <alignment vertical="center"/>
      <protection/>
    </xf>
  </cellXfs>
  <cellStyles count="125">
    <cellStyle name="Normal" xfId="0"/>
    <cellStyle name="1st indent"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2nd indent" xfId="28"/>
    <cellStyle name="3rd indent" xfId="29"/>
    <cellStyle name="40% - アクセント 1" xfId="30"/>
    <cellStyle name="40% - アクセント 1 2" xfId="31"/>
    <cellStyle name="40% - アクセント 2" xfId="32"/>
    <cellStyle name="40% - アクセント 2 2" xfId="33"/>
    <cellStyle name="40% - アクセント 3" xfId="34"/>
    <cellStyle name="40% - アクセント 3 2" xfId="35"/>
    <cellStyle name="40% - アクセント 4" xfId="36"/>
    <cellStyle name="40% - アクセント 4 2" xfId="37"/>
    <cellStyle name="40% - アクセント 5" xfId="38"/>
    <cellStyle name="40% - アクセント 5 2" xfId="39"/>
    <cellStyle name="40% - アクセント 6" xfId="40"/>
    <cellStyle name="40% - アクセント 6 2" xfId="41"/>
    <cellStyle name="4th indent" xfId="42"/>
    <cellStyle name="5th indent" xfId="43"/>
    <cellStyle name="60% - アクセント 1" xfId="44"/>
    <cellStyle name="60% - アクセント 1 2" xfId="45"/>
    <cellStyle name="60% - アクセント 2" xfId="46"/>
    <cellStyle name="60% - アクセント 2 2" xfId="47"/>
    <cellStyle name="60% - アクセント 3" xfId="48"/>
    <cellStyle name="60% - アクセント 3 2" xfId="49"/>
    <cellStyle name="60% - アクセント 4" xfId="50"/>
    <cellStyle name="60% - アクセント 4 2" xfId="51"/>
    <cellStyle name="60% - アクセント 5" xfId="52"/>
    <cellStyle name="60% - アクセント 5 2" xfId="53"/>
    <cellStyle name="60% - アクセント 6" xfId="54"/>
    <cellStyle name="60% - アクセント 6 2" xfId="55"/>
    <cellStyle name="6th indent" xfId="56"/>
    <cellStyle name="Excel Built-in Normal" xfId="57"/>
    <cellStyle name="FOOTNOTE" xfId="58"/>
    <cellStyle name="HEADING" xfId="59"/>
    <cellStyle name="Normal_country by month 96 final rev." xfId="60"/>
    <cellStyle name="TITLE" xfId="61"/>
    <cellStyle name="アクセント 1" xfId="62"/>
    <cellStyle name="アクセント 1 2" xfId="63"/>
    <cellStyle name="アクセント 2" xfId="64"/>
    <cellStyle name="アクセント 2 2" xfId="65"/>
    <cellStyle name="アクセント 3" xfId="66"/>
    <cellStyle name="アクセント 3 2" xfId="67"/>
    <cellStyle name="アクセント 4" xfId="68"/>
    <cellStyle name="アクセント 4 2" xfId="69"/>
    <cellStyle name="アクセント 5" xfId="70"/>
    <cellStyle name="アクセント 5 2" xfId="71"/>
    <cellStyle name="アクセント 6" xfId="72"/>
    <cellStyle name="アクセント 6 2" xfId="73"/>
    <cellStyle name="タイトル" xfId="74"/>
    <cellStyle name="タイトル 2" xfId="75"/>
    <cellStyle name="チェック セル" xfId="76"/>
    <cellStyle name="チェック セル 2" xfId="77"/>
    <cellStyle name="どちらでもない" xfId="78"/>
    <cellStyle name="どちらでもない 2" xfId="79"/>
    <cellStyle name="Percent" xfId="80"/>
    <cellStyle name="パーセント 2" xfId="81"/>
    <cellStyle name="Hyperlink" xfId="82"/>
    <cellStyle name="メモ" xfId="83"/>
    <cellStyle name="メモ 2" xfId="84"/>
    <cellStyle name="リンク セル" xfId="85"/>
    <cellStyle name="リンク セル 2" xfId="86"/>
    <cellStyle name="悪い" xfId="87"/>
    <cellStyle name="悪い 2" xfId="88"/>
    <cellStyle name="計算" xfId="89"/>
    <cellStyle name="計算 2" xfId="90"/>
    <cellStyle name="警告文" xfId="91"/>
    <cellStyle name="警告文 2" xfId="92"/>
    <cellStyle name="Comma [0]" xfId="93"/>
    <cellStyle name="Comma" xfId="94"/>
    <cellStyle name="桁区切り 2" xfId="95"/>
    <cellStyle name="桁区切り 3" xfId="96"/>
    <cellStyle name="桁区切り 4" xfId="97"/>
    <cellStyle name="見出し 1" xfId="98"/>
    <cellStyle name="見出し 1 2" xfId="99"/>
    <cellStyle name="見出し 2" xfId="100"/>
    <cellStyle name="見出し 2 2" xfId="101"/>
    <cellStyle name="見出し 3" xfId="102"/>
    <cellStyle name="見出し 3 2" xfId="103"/>
    <cellStyle name="見出し 4" xfId="104"/>
    <cellStyle name="見出し 4 2" xfId="105"/>
    <cellStyle name="集計" xfId="106"/>
    <cellStyle name="集計 2" xfId="107"/>
    <cellStyle name="出力" xfId="108"/>
    <cellStyle name="出力 2" xfId="109"/>
    <cellStyle name="説明文" xfId="110"/>
    <cellStyle name="説明文 2" xfId="111"/>
    <cellStyle name="Currency [0]" xfId="112"/>
    <cellStyle name="Currency" xfId="113"/>
    <cellStyle name="入力" xfId="114"/>
    <cellStyle name="入力 2" xfId="115"/>
    <cellStyle name="標準 2" xfId="116"/>
    <cellStyle name="標準 2 2" xfId="117"/>
    <cellStyle name="標準 2_36渡名喜村" xfId="118"/>
    <cellStyle name="標準 3" xfId="119"/>
    <cellStyle name="標準 4" xfId="120"/>
    <cellStyle name="標準 5" xfId="121"/>
    <cellStyle name="標準 6" xfId="122"/>
    <cellStyle name="標準 7" xfId="123"/>
    <cellStyle name="標準 8" xfId="124"/>
    <cellStyle name="標準_(24)空海路・国内外別入域観光客数（年度）" xfId="125"/>
    <cellStyle name="標準_(25・修正版)月別・航路別入域観光客数（年度）" xfId="126"/>
    <cellStyle name="標準_(28)空海路・国内外別入域観光客数（暦年）" xfId="127"/>
    <cellStyle name="標準_(47-48,51)４　観光消費額、観光収入及び観光の経済効果に関する統計・資料" xfId="128"/>
    <cellStyle name="標準_(77)S47～H18宿泊施設の推移　" xfId="129"/>
    <cellStyle name="標準_1入域観光客数" xfId="130"/>
    <cellStyle name="標準_H22宿泊施設　要覧(1)(2)(3)" xfId="131"/>
    <cellStyle name="標準_元データ" xfId="132"/>
    <cellStyle name="標準_宿泊推移" xfId="133"/>
    <cellStyle name="標準_図  H17観光客一人当たりの県内消費額" xfId="134"/>
    <cellStyle name="Followed Hyperlink" xfId="135"/>
    <cellStyle name="未定義" xfId="136"/>
    <cellStyle name="良い" xfId="137"/>
    <cellStyle name="良い 2"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externalLink" Target="externalLinks/externalLink12.xml" /><Relationship Id="rId30" Type="http://schemas.openxmlformats.org/officeDocument/2006/relationships/externalLink" Target="externalLinks/externalLink13.xml" /><Relationship Id="rId31" Type="http://schemas.openxmlformats.org/officeDocument/2006/relationships/externalLink" Target="externalLinks/externalLink14.xml" /><Relationship Id="rId32" Type="http://schemas.openxmlformats.org/officeDocument/2006/relationships/externalLink" Target="externalLinks/externalLink15.xml" /><Relationship Id="rId33" Type="http://schemas.openxmlformats.org/officeDocument/2006/relationships/externalLink" Target="externalLinks/externalLink16.xml" /><Relationship Id="rId34" Type="http://schemas.openxmlformats.org/officeDocument/2006/relationships/externalLink" Target="externalLinks/externalLink17.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6</xdr:row>
      <xdr:rowOff>9525</xdr:rowOff>
    </xdr:to>
    <xdr:sp>
      <xdr:nvSpPr>
        <xdr:cNvPr id="1" name="Line 1"/>
        <xdr:cNvSpPr>
          <a:spLocks/>
        </xdr:cNvSpPr>
      </xdr:nvSpPr>
      <xdr:spPr>
        <a:xfrm>
          <a:off x="0" y="457200"/>
          <a:ext cx="8191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1</xdr:col>
      <xdr:colOff>0</xdr:colOff>
      <xdr:row>6</xdr:row>
      <xdr:rowOff>9525</xdr:rowOff>
    </xdr:to>
    <xdr:sp>
      <xdr:nvSpPr>
        <xdr:cNvPr id="2" name="Line 1"/>
        <xdr:cNvSpPr>
          <a:spLocks/>
        </xdr:cNvSpPr>
      </xdr:nvSpPr>
      <xdr:spPr>
        <a:xfrm>
          <a:off x="0" y="457200"/>
          <a:ext cx="8191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1</xdr:col>
      <xdr:colOff>0</xdr:colOff>
      <xdr:row>6</xdr:row>
      <xdr:rowOff>9525</xdr:rowOff>
    </xdr:to>
    <xdr:sp>
      <xdr:nvSpPr>
        <xdr:cNvPr id="3" name="Line 1"/>
        <xdr:cNvSpPr>
          <a:spLocks/>
        </xdr:cNvSpPr>
      </xdr:nvSpPr>
      <xdr:spPr>
        <a:xfrm>
          <a:off x="0" y="457200"/>
          <a:ext cx="8191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1</xdr:col>
      <xdr:colOff>0</xdr:colOff>
      <xdr:row>6</xdr:row>
      <xdr:rowOff>9525</xdr:rowOff>
    </xdr:to>
    <xdr:sp>
      <xdr:nvSpPr>
        <xdr:cNvPr id="4" name="Line 1"/>
        <xdr:cNvSpPr>
          <a:spLocks/>
        </xdr:cNvSpPr>
      </xdr:nvSpPr>
      <xdr:spPr>
        <a:xfrm>
          <a:off x="0" y="457200"/>
          <a:ext cx="8191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200025</xdr:colOff>
      <xdr:row>0</xdr:row>
      <xdr:rowOff>0</xdr:rowOff>
    </xdr:from>
    <xdr:to>
      <xdr:col>15</xdr:col>
      <xdr:colOff>0</xdr:colOff>
      <xdr:row>0</xdr:row>
      <xdr:rowOff>0</xdr:rowOff>
    </xdr:to>
    <xdr:sp>
      <xdr:nvSpPr>
        <xdr:cNvPr id="1" name="Rectangle 1"/>
        <xdr:cNvSpPr>
          <a:spLocks/>
        </xdr:cNvSpPr>
      </xdr:nvSpPr>
      <xdr:spPr>
        <a:xfrm>
          <a:off x="8448675" y="0"/>
          <a:ext cx="342900" cy="0"/>
        </a:xfrm>
        <a:prstGeom prst="rect">
          <a:avLst/>
        </a:prstGeom>
        <a:solidFill>
          <a:srgbClr val="FFFFFF"/>
        </a:solidFill>
        <a:ln w="9525" cmpd="sng">
          <a:noFill/>
        </a:ln>
      </xdr:spPr>
      <xdr:txBody>
        <a:bodyPr vertOverflow="clip" wrap="square" lIns="36576" tIns="22860" rIns="36576" bIns="22860" anchor="ctr"/>
        <a:p>
          <a:pPr algn="ctr">
            <a:defRPr/>
          </a:pPr>
          <a:r>
            <a:rPr lang="en-US" cap="none" sz="1600" b="0" i="0" u="none" baseline="0">
              <a:solidFill>
                <a:srgbClr val="000000"/>
              </a:solidFill>
            </a:rPr>
            <a:t>総額</a:t>
          </a:r>
          <a:r>
            <a:rPr lang="en-US" cap="none" sz="1600" b="0" i="0" u="none" baseline="0">
              <a:solidFill>
                <a:srgbClr val="000000"/>
              </a:solidFill>
            </a:rPr>
            <a:t>
</a:t>
          </a:r>
          <a:r>
            <a:rPr lang="en-US" cap="none" sz="1600" b="0" i="0" u="none" baseline="0">
              <a:solidFill>
                <a:srgbClr val="000000"/>
              </a:solidFill>
            </a:rPr>
            <a:t>７０，４９０円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92.168.32.101\share\&#25991;&#21270;&#35251;&#20809;&#12473;&#12509;&#12540;&#12484;&#37096;\&#35251;&#20809;&#25919;&#31574;&#35506;\&#9733;03&#20225;&#30011;&#20998;&#26512;&#29677;\20%20&#35251;&#20809;&#35201;&#35239;\07%20&#35251;&#20809;&#35201;&#35239;H26&#24180;&#29256;\02%20&#21407;&#31295;&#12487;&#12540;&#12479;\&#24059;&#26411;&#32113;&#35336;&#36039;&#26009;\&#12456;&#12463;&#12475;&#12523;&#12487;&#12540;&#12479;\&#21463;&#21462;&#12539;&#28040;&#36027;&#38989;&#12539;&#35251;&#20809;&#21454;&#2083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32.101\share\Documents%20and%20Settings\hgshgchy\&#12487;&#12473;&#12463;&#12488;&#12483;&#12503;\P100_&#35251;&#20809;&#21454;&#20837;&#12395;&#38306;&#12377;&#12427;&#32113;&#3533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7%20&#22577;&#21578;&#26360;\&#12497;&#12531;&#12501;&#12524;&#12483;&#12488;\060613&#22259;&#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v>
          </cell>
        </row>
      </sheetData>
      <sheetData sheetId="3">
        <row r="101">
          <cell r="F101" t="str">
            <v>生産波及効果</v>
          </cell>
          <cell r="G101" t="str">
            <v>雇用効果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v>
          </cell>
          <cell r="G105">
            <v>0.38448591214816635</v>
          </cell>
          <cell r="K105">
            <v>4.675427528166074</v>
          </cell>
          <cell r="L105">
            <v>21.010669004324193</v>
          </cell>
          <cell r="M105">
            <v>11.432041720789368</v>
          </cell>
        </row>
        <row r="106">
          <cell r="E106">
            <v>0.8803919012149175</v>
          </cell>
          <cell r="F106">
            <v>1.1622621457828104</v>
          </cell>
          <cell r="G106">
            <v>1.042347557811954</v>
          </cell>
          <cell r="K106">
            <v>3.9136235011021916</v>
          </cell>
          <cell r="L106">
            <v>5.166626864581607</v>
          </cell>
          <cell r="M106">
            <v>4.63356817905746</v>
          </cell>
        </row>
        <row r="107">
          <cell r="E107">
            <v>0.7543084467359268</v>
          </cell>
          <cell r="F107">
            <v>0.35266539614910564</v>
          </cell>
          <cell r="G107">
            <v>0.25846411562387994</v>
          </cell>
          <cell r="K107">
            <v>7.358820395943461</v>
          </cell>
          <cell r="L107">
            <v>3.4405041085719974</v>
          </cell>
          <cell r="M107">
            <v>2.5215029924467487</v>
          </cell>
        </row>
        <row r="108">
          <cell r="E108">
            <v>0.03243384867429188</v>
          </cell>
          <cell r="F108">
            <v>0.5726316283381172</v>
          </cell>
          <cell r="G108">
            <v>0.19648023981722576</v>
          </cell>
          <cell r="K108">
            <v>0.16291919889736894</v>
          </cell>
          <cell r="L108">
            <v>2.8763988846654747</v>
          </cell>
          <cell r="M108">
            <v>0.9869443368143298</v>
          </cell>
        </row>
        <row r="109">
          <cell r="E109">
            <v>0.27159842280121205</v>
          </cell>
          <cell r="F109">
            <v>0.5947496325774566</v>
          </cell>
          <cell r="G109">
            <v>0.3250363530036924</v>
          </cell>
          <cell r="K109">
            <v>0.523602022444573</v>
          </cell>
          <cell r="L109">
            <v>1.1465902756499116</v>
          </cell>
          <cell r="M109">
            <v>0.6266225335384462</v>
          </cell>
        </row>
        <row r="110">
          <cell r="E110">
            <v>0.3580984666761243</v>
          </cell>
          <cell r="F110">
            <v>0.44754363176765116</v>
          </cell>
          <cell r="G110">
            <v>0.1831193573906943</v>
          </cell>
          <cell r="K110">
            <v>0.1468426787833634</v>
          </cell>
          <cell r="L110">
            <v>0.1835207683830575</v>
          </cell>
          <cell r="M110">
            <v>0.0750903437982537</v>
          </cell>
        </row>
        <row r="111">
          <cell r="E111">
            <v>0.23748367669497403</v>
          </cell>
          <cell r="F111">
            <v>0.03426955608849059</v>
          </cell>
          <cell r="G111">
            <v>0.03030895921789744</v>
          </cell>
          <cell r="K111">
            <v>1.3402197362012194</v>
          </cell>
          <cell r="L111">
            <v>0.19339744128873715</v>
          </cell>
          <cell r="M111">
            <v>0.1710461362770527</v>
          </cell>
        </row>
        <row r="112">
          <cell r="E112">
            <v>0.9081366001158957</v>
          </cell>
          <cell r="F112">
            <v>1.9321469993732625</v>
          </cell>
          <cell r="G112">
            <v>1.4631415310161477</v>
          </cell>
          <cell r="K112">
            <v>5.302299272882906</v>
          </cell>
          <cell r="L112">
            <v>8.987760941263712</v>
          </cell>
          <cell r="M112">
            <v>6.355522689611163</v>
          </cell>
        </row>
        <row r="113">
          <cell r="E113">
            <v>0</v>
          </cell>
          <cell r="F113">
            <v>0.30731616657303074</v>
          </cell>
          <cell r="G113">
            <v>0.14662477916569805</v>
          </cell>
          <cell r="K113">
            <v>0</v>
          </cell>
          <cell r="L113">
            <v>2.4564982195092098</v>
          </cell>
          <cell r="M113">
            <v>1.1720291612803078</v>
          </cell>
        </row>
        <row r="114">
          <cell r="E114">
            <v>0</v>
          </cell>
          <cell r="F114">
            <v>0.9926774477792298</v>
          </cell>
          <cell r="G114">
            <v>0.47668382271658133</v>
          </cell>
          <cell r="K114">
            <v>0</v>
          </cell>
          <cell r="L114">
            <v>2.4908083798804475</v>
          </cell>
          <cell r="M114">
            <v>1.0037806850360453</v>
          </cell>
        </row>
        <row r="115">
          <cell r="E115">
            <v>1.0796522138681341</v>
          </cell>
          <cell r="F115">
            <v>1.1107436710257446</v>
          </cell>
          <cell r="G115">
            <v>0.9201561562391999</v>
          </cell>
          <cell r="K115">
            <v>8.730541561899447</v>
          </cell>
          <cell r="L115">
            <v>8.981960727671368</v>
          </cell>
          <cell r="M115">
            <v>7.44078645168708</v>
          </cell>
        </row>
        <row r="116">
          <cell r="E116">
            <v>1.2049715852043439</v>
          </cell>
          <cell r="F116">
            <v>0.28311064643537154</v>
          </cell>
          <cell r="G116">
            <v>1.0567435153019944</v>
          </cell>
          <cell r="K116">
            <v>27.223837606255568</v>
          </cell>
          <cell r="L116">
            <v>6.396298765710361</v>
          </cell>
          <cell r="M116">
            <v>23.87493133057278</v>
          </cell>
        </row>
        <row r="117">
          <cell r="E117">
            <v>0.06680850966058832</v>
          </cell>
          <cell r="F117">
            <v>2.2335943976929213</v>
          </cell>
          <cell r="G117">
            <v>2.5455984444809925</v>
          </cell>
          <cell r="K117">
            <v>0.38545214612531403</v>
          </cell>
          <cell r="L117">
            <v>10.307286567739911</v>
          </cell>
          <cell r="M117">
            <v>6.071052888235991</v>
          </cell>
        </row>
        <row r="118">
          <cell r="E118">
            <v>1.786829126917399</v>
          </cell>
          <cell r="F118">
            <v>0.09593940598324092</v>
          </cell>
          <cell r="G118">
            <v>0.1445151839219311</v>
          </cell>
          <cell r="K118">
            <v>7.876785171328723</v>
          </cell>
          <cell r="L118">
            <v>0.4229246540762318</v>
          </cell>
          <cell r="M118">
            <v>0.637058709531955</v>
          </cell>
        </row>
        <row r="119">
          <cell r="E119">
            <v>0.9826215016641148</v>
          </cell>
          <cell r="F119">
            <v>0.30943295942804744</v>
          </cell>
          <cell r="G119">
            <v>0.3250753520021826</v>
          </cell>
          <cell r="K119">
            <v>11.704508922576235</v>
          </cell>
          <cell r="L119">
            <v>3.685814760241995</v>
          </cell>
          <cell r="M119">
            <v>3.872139324832068</v>
          </cell>
        </row>
        <row r="120">
          <cell r="E120">
            <v>1.8524402104799074</v>
          </cell>
          <cell r="F120">
            <v>0.0389276447001937</v>
          </cell>
          <cell r="G120">
            <v>0.04781493160938157</v>
          </cell>
          <cell r="K120">
            <v>4.429841402764729</v>
          </cell>
          <cell r="L120">
            <v>0.09308980188912983</v>
          </cell>
          <cell r="M120">
            <v>0.11434245624517558</v>
          </cell>
        </row>
        <row r="121">
          <cell r="E121">
            <v>1.3590493014757787</v>
          </cell>
          <cell r="F121">
            <v>0.9436958763219193</v>
          </cell>
          <cell r="G121">
            <v>0.12348360175947937</v>
          </cell>
          <cell r="K121">
            <v>7.9392919838926135</v>
          </cell>
          <cell r="L121">
            <v>5.512881024977782</v>
          </cell>
          <cell r="M121">
            <v>0.7213663025518201</v>
          </cell>
        </row>
        <row r="122">
          <cell r="E122">
            <v>0.1848441013728655</v>
          </cell>
          <cell r="F122">
            <v>0.49723320899446766</v>
          </cell>
          <cell r="G122">
            <v>0.1830227952911814</v>
          </cell>
          <cell r="K122">
            <v>0.7510701905890553</v>
          </cell>
          <cell r="L122">
            <v>0.9737680546055382</v>
          </cell>
          <cell r="M122">
            <v>0.36290777169640964</v>
          </cell>
        </row>
        <row r="123">
          <cell r="E123">
            <v>0.11410066541022969</v>
          </cell>
          <cell r="F123">
            <v>0.38461927332854695</v>
          </cell>
          <cell r="G123">
            <v>0.2962564505431113</v>
          </cell>
          <cell r="K123">
            <v>0.4870660603337062</v>
          </cell>
          <cell r="L123">
            <v>1.6418396291995048</v>
          </cell>
          <cell r="M123">
            <v>1.2646417240047385</v>
          </cell>
        </row>
        <row r="124">
          <cell r="E124">
            <v>0.8037993980491762</v>
          </cell>
          <cell r="F124">
            <v>0.0800995929562755</v>
          </cell>
          <cell r="G124">
            <v>0.35954928948281556</v>
          </cell>
          <cell r="K124">
            <v>5.031576364013651</v>
          </cell>
          <cell r="L124">
            <v>0.5014027376283927</v>
          </cell>
          <cell r="M124">
            <v>2.2506855703678403</v>
          </cell>
        </row>
        <row r="125">
          <cell r="E125">
            <v>2.2046549544770353</v>
          </cell>
          <cell r="F125">
            <v>0</v>
          </cell>
          <cell r="G125">
            <v>0.43790592069625106</v>
          </cell>
          <cell r="K125">
            <v>34.16978502273047</v>
          </cell>
          <cell r="L125">
            <v>0</v>
          </cell>
          <cell r="M125">
            <v>6.787071663974348</v>
          </cell>
        </row>
        <row r="126">
          <cell r="E126">
            <v>4.299414597764181</v>
          </cell>
          <cell r="F126">
            <v>0</v>
          </cell>
          <cell r="G126">
            <v>0.14281048968904542</v>
          </cell>
          <cell r="K126">
            <v>36.365546175240176</v>
          </cell>
          <cell r="L126">
            <v>0</v>
          </cell>
          <cell r="M126">
            <v>1.2079275768836795</v>
          </cell>
        </row>
        <row r="127">
          <cell r="E127">
            <v>1.1304368647223302</v>
          </cell>
          <cell r="F127">
            <v>2.63704225181374</v>
          </cell>
          <cell r="G127">
            <v>1.9204392959179903</v>
          </cell>
          <cell r="K127">
            <v>18.725361635550495</v>
          </cell>
          <cell r="L127">
            <v>20.340438947549497</v>
          </cell>
          <cell r="M127">
            <v>20.022064781654404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v>
          </cell>
          <cell r="N57">
            <v>4757.146</v>
          </cell>
          <cell r="O57">
            <v>4771.555</v>
          </cell>
          <cell r="P57">
            <v>5238.963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1">
        <row r="8392">
          <cell r="BC8392" t="str">
            <v>④購入金額ＮＡ</v>
          </cell>
          <cell r="BD8392" t="str">
            <v>列</v>
          </cell>
          <cell r="BE8392" t="str">
            <v>属性</v>
          </cell>
          <cell r="BF8392" t="str">
            <v>属性n</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D8393" t="str">
            <v>全体</v>
          </cell>
          <cell r="BE8393" t="str">
            <v>全体</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0.5010539367637942</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0.557470551766894</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0.08493490390576565</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0.1532548047117173</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0.006819590824550527</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0.03818970861748295</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0.08853068815871047</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0.04476131432114073</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0.05902045877247365</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0.06769993800371978</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0.07340359578425294</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0.08853068815871047</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0.017234965902045877</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0.037569745815251084</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0.053316800991940486</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0.09758214507129573</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0.06534407935523869</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0.0347179169249845</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0.09857408555486671</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0.04600123992560446</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0.011035337879727216</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0.003967761934283943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0.017482951022938623</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0.008803471791692498</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0.7160570365778053</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0.0624922504649721</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0.04587724736515809</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0.008927464352138871</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0.0021078735275883447</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0.013763174209547428</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0.030626162430254185</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0.008555486670799752</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0.010911345319280842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0.0208307501549907</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0.0638561686298822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0.05517668939863608</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0.04401735895846249</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0.08667079975201487</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0.06745195288282703</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0.0037197768133911966</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0.01810291382517049</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0.03670179789212647</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0.08617482951022938</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0.06584004959702418</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0.09063856168629882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0.06646001239925604</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0.02343459392436454</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0.009299442033477991</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0.040793552386856786</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0.07141971481711097</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0.05592064476131432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0.0921264724116553</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0.07464352138871667</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0.0592684438933664</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0.05852448853068816</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0.050588964662120275</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0.0707997520148791</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0.06881587104773713</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0.019094854308741475</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0.025170489770613765</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15～H19"/>
      <sheetName val="グラフ"/>
      <sheetName val="１９．４月"/>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巻末)県外受取の推移"/>
      <sheetName val="(巻末)観光客一人当たり県内消費額の推移"/>
      <sheetName val="(巻末)観光収入及び観光客数の推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0)観光客一人当たり県内消費額の推移"/>
      <sheetName val="(P101)観光収入及び観光客数の推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6">
        <row r="2">
          <cell r="AR2" t="str">
            <v>平成１９年１０月１日現在（単位：軒、室、人）</v>
          </cell>
        </row>
        <row r="3">
          <cell r="E3" t="str">
            <v>ホテル・旅館</v>
          </cell>
          <cell r="F3" t="str">
            <v>民宿</v>
          </cell>
          <cell r="G3" t="str">
            <v>ペンション・貸別荘</v>
          </cell>
          <cell r="H3" t="str">
            <v>ドミトリー・ゲストハウス</v>
          </cell>
          <cell r="I3" t="str">
            <v>ウィークリーマンション</v>
          </cell>
          <cell r="J3" t="str">
            <v>民宿</v>
          </cell>
          <cell r="K3" t="str">
            <v>ユースホステル</v>
          </cell>
          <cell r="L3" t="str">
            <v>合　　　　　　　　計</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G4" t="str">
            <v>収容人員</v>
          </cell>
          <cell r="H4" t="str">
            <v>軒数</v>
          </cell>
          <cell r="I4" t="str">
            <v>収容人員</v>
          </cell>
          <cell r="J4" t="str">
            <v>軒数</v>
          </cell>
          <cell r="K4" t="str">
            <v>客  室  数</v>
          </cell>
          <cell r="L4" t="str">
            <v>客  室  数</v>
          </cell>
          <cell r="M4" t="str">
            <v>収容人員</v>
          </cell>
          <cell r="N4" t="str">
            <v>収容人員</v>
          </cell>
          <cell r="O4" t="str">
            <v>軒数</v>
          </cell>
          <cell r="P4" t="str">
            <v>客  室  数</v>
          </cell>
          <cell r="Q4" t="str">
            <v>軒数</v>
          </cell>
          <cell r="R4" t="str">
            <v>客  室  数</v>
          </cell>
          <cell r="S4" t="str">
            <v>収容人員</v>
          </cell>
          <cell r="T4" t="str">
            <v>軒数</v>
          </cell>
          <cell r="U4" t="str">
            <v>客  室  数</v>
          </cell>
          <cell r="V4" t="str">
            <v>収容人員</v>
          </cell>
          <cell r="W4" t="str">
            <v>軒数</v>
          </cell>
          <cell r="X4" t="str">
            <v>収容人員</v>
          </cell>
          <cell r="Y4" t="str">
            <v>軒数</v>
          </cell>
          <cell r="Z4" t="str">
            <v>客  室  数</v>
          </cell>
          <cell r="AA4" t="str">
            <v>客  室  数</v>
          </cell>
          <cell r="AB4" t="str">
            <v>収容人員</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I5" t="str">
            <v>和</v>
          </cell>
          <cell r="J5" t="str">
            <v>洋</v>
          </cell>
          <cell r="K5" t="str">
            <v>和</v>
          </cell>
          <cell r="L5" t="str">
            <v>洋</v>
          </cell>
          <cell r="M5" t="str">
            <v>計</v>
          </cell>
          <cell r="N5" t="str">
            <v>計</v>
          </cell>
          <cell r="O5" t="str">
            <v>和</v>
          </cell>
          <cell r="P5" t="str">
            <v>和</v>
          </cell>
          <cell r="Q5" t="str">
            <v>洋</v>
          </cell>
          <cell r="R5" t="str">
            <v>計</v>
          </cell>
          <cell r="S5" t="str">
            <v>洋</v>
          </cell>
          <cell r="T5" t="str">
            <v>計</v>
          </cell>
          <cell r="U5" t="str">
            <v>和</v>
          </cell>
          <cell r="V5" t="str">
            <v>洋</v>
          </cell>
          <cell r="W5" t="str">
            <v>計</v>
          </cell>
          <cell r="X5" t="str">
            <v>和</v>
          </cell>
          <cell r="Y5" t="str">
            <v>洋</v>
          </cell>
          <cell r="Z5" t="str">
            <v>和</v>
          </cell>
          <cell r="AA5" t="str">
            <v>洋</v>
          </cell>
          <cell r="AB5" t="str">
            <v>計</v>
          </cell>
          <cell r="AC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J3" t="str">
            <v>実　　　　数</v>
          </cell>
          <cell r="K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67.11080574319985</v>
          </cell>
          <cell r="J5">
            <v>4.116045514088305</v>
          </cell>
          <cell r="K5">
            <v>28.77314874271184</v>
          </cell>
          <cell r="L5">
            <v>100</v>
          </cell>
          <cell r="M5">
            <v>312855</v>
          </cell>
          <cell r="N5">
            <v>130837</v>
          </cell>
          <cell r="O5">
            <v>443692</v>
          </cell>
          <cell r="P5">
            <v>70.51175139511192</v>
          </cell>
          <cell r="Q5">
            <v>29.488248604888085</v>
          </cell>
        </row>
        <row r="6">
          <cell r="A6">
            <v>1973</v>
          </cell>
          <cell r="B6">
            <v>724509</v>
          </cell>
          <cell r="C6">
            <v>18135</v>
          </cell>
          <cell r="D6" t="str">
            <v>-</v>
          </cell>
          <cell r="E6" t="str">
            <v>-</v>
          </cell>
          <cell r="F6">
            <v>742644</v>
          </cell>
          <cell r="G6">
            <v>283730</v>
          </cell>
          <cell r="H6">
            <v>1026374</v>
          </cell>
          <cell r="I6">
            <v>70.58918094183991</v>
          </cell>
          <cell r="J6">
            <v>1.7668997850686006</v>
          </cell>
          <cell r="K6">
            <v>27.643919273091484</v>
          </cell>
          <cell r="L6">
            <v>100</v>
          </cell>
          <cell r="M6">
            <v>560987</v>
          </cell>
          <cell r="N6">
            <v>181657</v>
          </cell>
          <cell r="O6">
            <v>742644</v>
          </cell>
          <cell r="P6">
            <v>75.5391546959243</v>
          </cell>
          <cell r="Q6">
            <v>24.460845304075704</v>
          </cell>
        </row>
        <row r="7">
          <cell r="A7">
            <v>1974</v>
          </cell>
          <cell r="B7">
            <v>787722</v>
          </cell>
          <cell r="C7">
            <v>17533</v>
          </cell>
          <cell r="D7" t="str">
            <v>-</v>
          </cell>
          <cell r="E7" t="str">
            <v>-</v>
          </cell>
          <cell r="F7">
            <v>805255</v>
          </cell>
          <cell r="G7">
            <v>325376</v>
          </cell>
          <cell r="H7">
            <v>1130631</v>
          </cell>
          <cell r="I7">
            <v>69.67100672102569</v>
          </cell>
          <cell r="J7">
            <v>1.550726983427838</v>
          </cell>
          <cell r="K7">
            <v>28.778266295546466</v>
          </cell>
          <cell r="L7">
            <v>100</v>
          </cell>
          <cell r="M7">
            <v>639669</v>
          </cell>
          <cell r="N7">
            <v>165586</v>
          </cell>
          <cell r="O7">
            <v>805255</v>
          </cell>
          <cell r="P7">
            <v>79.43682435998535</v>
          </cell>
          <cell r="Q7">
            <v>20.56317564001465</v>
          </cell>
        </row>
        <row r="8">
          <cell r="A8">
            <v>1975</v>
          </cell>
          <cell r="B8">
            <v>1523918</v>
          </cell>
          <cell r="C8">
            <v>34141</v>
          </cell>
          <cell r="D8" t="str">
            <v>-</v>
          </cell>
          <cell r="E8" t="str">
            <v>-</v>
          </cell>
          <cell r="F8">
            <v>1558059</v>
          </cell>
          <cell r="G8">
            <v>339923</v>
          </cell>
          <cell r="H8">
            <v>1897982</v>
          </cell>
          <cell r="I8">
            <v>80.29148853887972</v>
          </cell>
          <cell r="J8">
            <v>1.7988052573733575</v>
          </cell>
          <cell r="K8">
            <v>17.90970620374693</v>
          </cell>
          <cell r="L8">
            <v>100</v>
          </cell>
          <cell r="M8">
            <v>1357003</v>
          </cell>
          <cell r="N8">
            <v>201056</v>
          </cell>
          <cell r="O8">
            <v>1558059</v>
          </cell>
          <cell r="P8">
            <v>87.09573899319602</v>
          </cell>
          <cell r="Q8">
            <v>12.904261006803978</v>
          </cell>
        </row>
        <row r="9">
          <cell r="A9">
            <v>1976</v>
          </cell>
          <cell r="B9">
            <v>820780</v>
          </cell>
          <cell r="C9">
            <v>15328</v>
          </cell>
          <cell r="D9">
            <v>13784</v>
          </cell>
          <cell r="E9">
            <v>1544</v>
          </cell>
          <cell r="F9">
            <v>836108</v>
          </cell>
          <cell r="G9">
            <v>336308</v>
          </cell>
          <cell r="H9">
            <v>1172416</v>
          </cell>
          <cell r="I9">
            <v>70.00757410338993</v>
          </cell>
          <cell r="J9">
            <v>1.30738577433266</v>
          </cell>
          <cell r="K9">
            <v>28.685040122277417</v>
          </cell>
          <cell r="L9">
            <v>100</v>
          </cell>
          <cell r="M9">
            <v>707300</v>
          </cell>
          <cell r="N9">
            <v>128808</v>
          </cell>
          <cell r="O9">
            <v>836108</v>
          </cell>
          <cell r="P9">
            <v>84.59433470317231</v>
          </cell>
          <cell r="Q9">
            <v>15.405665296827692</v>
          </cell>
        </row>
        <row r="10">
          <cell r="A10">
            <v>1977</v>
          </cell>
          <cell r="B10">
            <v>1186507</v>
          </cell>
          <cell r="C10">
            <v>14649</v>
          </cell>
          <cell r="D10">
            <v>13502</v>
          </cell>
          <cell r="E10">
            <v>1147</v>
          </cell>
          <cell r="F10">
            <v>1201156</v>
          </cell>
          <cell r="G10">
            <v>303066</v>
          </cell>
          <cell r="H10">
            <v>1504222</v>
          </cell>
          <cell r="I10">
            <v>78.87845012238886</v>
          </cell>
          <cell r="J10">
            <v>0.9738589117829682</v>
          </cell>
          <cell r="K10">
            <v>20.147690965828183</v>
          </cell>
          <cell r="L10">
            <v>100</v>
          </cell>
          <cell r="M10">
            <v>1037421</v>
          </cell>
          <cell r="N10">
            <v>163735</v>
          </cell>
          <cell r="O10">
            <v>1201156</v>
          </cell>
          <cell r="P10">
            <v>86.36854829847248</v>
          </cell>
          <cell r="Q10">
            <v>13.631451701527524</v>
          </cell>
        </row>
        <row r="11">
          <cell r="A11">
            <v>1978</v>
          </cell>
          <cell r="B11">
            <v>1472842</v>
          </cell>
          <cell r="C11">
            <v>29568</v>
          </cell>
          <cell r="D11">
            <v>15110</v>
          </cell>
          <cell r="E11">
            <v>14458</v>
          </cell>
          <cell r="F11">
            <v>1502410</v>
          </cell>
          <cell r="G11">
            <v>280024</v>
          </cell>
          <cell r="H11">
            <v>1782434</v>
          </cell>
          <cell r="I11">
            <v>82.63094173472902</v>
          </cell>
          <cell r="J11">
            <v>1.658855250741402</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v>
          </cell>
          <cell r="J12">
            <v>1.7941233573419015</v>
          </cell>
          <cell r="K12">
            <v>13.96787585083218</v>
          </cell>
          <cell r="L12">
            <v>100</v>
          </cell>
          <cell r="M12">
            <v>1626596</v>
          </cell>
          <cell r="N12">
            <v>181345</v>
          </cell>
          <cell r="O12">
            <v>1807941</v>
          </cell>
          <cell r="P12">
            <v>89.96952887290016</v>
          </cell>
          <cell r="Q12">
            <v>10.030471127099844</v>
          </cell>
        </row>
        <row r="13">
          <cell r="A13">
            <v>1980</v>
          </cell>
          <cell r="B13">
            <v>1746778</v>
          </cell>
          <cell r="C13">
            <v>61258</v>
          </cell>
          <cell r="D13">
            <v>43893</v>
          </cell>
          <cell r="E13">
            <v>17365</v>
          </cell>
          <cell r="F13">
            <v>1808036</v>
          </cell>
          <cell r="G13">
            <v>293535</v>
          </cell>
          <cell r="H13">
            <v>2101571</v>
          </cell>
          <cell r="I13">
            <v>83.1177247877897</v>
          </cell>
          <cell r="J13">
            <v>2.914867020909596</v>
          </cell>
          <cell r="K13">
            <v>13.967408191300699</v>
          </cell>
          <cell r="L13">
            <v>100</v>
          </cell>
          <cell r="M13">
            <v>1644983</v>
          </cell>
          <cell r="N13">
            <v>163053</v>
          </cell>
          <cell r="O13">
            <v>1808036</v>
          </cell>
          <cell r="P13">
            <v>90.98176142510437</v>
          </cell>
          <cell r="Q13">
            <v>9.018238574895634</v>
          </cell>
        </row>
        <row r="14">
          <cell r="A14">
            <v>1981</v>
          </cell>
          <cell r="B14">
            <v>1849745</v>
          </cell>
          <cell r="C14">
            <v>80278</v>
          </cell>
          <cell r="D14">
            <v>64249</v>
          </cell>
          <cell r="E14">
            <v>16029</v>
          </cell>
          <cell r="F14">
            <v>1930023</v>
          </cell>
          <cell r="G14">
            <v>297354</v>
          </cell>
          <cell r="H14">
            <v>2227377</v>
          </cell>
          <cell r="I14">
            <v>83.04588760681285</v>
          </cell>
          <cell r="J14">
            <v>3.604149634300794</v>
          </cell>
          <cell r="K14">
            <v>13.349962758886349</v>
          </cell>
          <cell r="L14">
            <v>100</v>
          </cell>
          <cell r="M14">
            <v>1772837</v>
          </cell>
          <cell r="N14">
            <v>157186</v>
          </cell>
          <cell r="O14">
            <v>1930023</v>
          </cell>
          <cell r="P14">
            <v>91.85574472428567</v>
          </cell>
          <cell r="Q14">
            <v>8.144255275714329</v>
          </cell>
        </row>
        <row r="15">
          <cell r="A15">
            <v>1982</v>
          </cell>
          <cell r="B15">
            <v>1802876</v>
          </cell>
          <cell r="C15">
            <v>95340</v>
          </cell>
          <cell r="D15">
            <v>84121</v>
          </cell>
          <cell r="E15">
            <v>11219</v>
          </cell>
          <cell r="F15">
            <v>1898216</v>
          </cell>
          <cell r="G15">
            <v>295204</v>
          </cell>
          <cell r="H15">
            <v>2193420</v>
          </cell>
          <cell r="I15">
            <v>82.19474610425728</v>
          </cell>
          <cell r="J15">
            <v>4.346636759033838</v>
          </cell>
          <cell r="K15">
            <v>13.458617136708884</v>
          </cell>
          <cell r="L15">
            <v>100</v>
          </cell>
          <cell r="M15">
            <v>1758940</v>
          </cell>
          <cell r="N15">
            <v>139276</v>
          </cell>
          <cell r="O15">
            <v>1898216</v>
          </cell>
          <cell r="P15">
            <v>92.66279496116353</v>
          </cell>
          <cell r="Q15">
            <v>7.337205038836473</v>
          </cell>
        </row>
        <row r="16">
          <cell r="A16">
            <v>1983</v>
          </cell>
          <cell r="B16">
            <v>1784379</v>
          </cell>
          <cell r="C16">
            <v>67615</v>
          </cell>
          <cell r="D16">
            <v>59967</v>
          </cell>
          <cell r="E16">
            <v>7648</v>
          </cell>
          <cell r="F16">
            <v>1851994</v>
          </cell>
          <cell r="G16">
            <v>282080</v>
          </cell>
          <cell r="H16">
            <v>2134074</v>
          </cell>
          <cell r="I16">
            <v>83.61373598103908</v>
          </cell>
          <cell r="J16">
            <v>3.168353112403787</v>
          </cell>
          <cell r="K16">
            <v>13.21791090655713</v>
          </cell>
          <cell r="L16">
            <v>100</v>
          </cell>
          <cell r="M16">
            <v>1724861</v>
          </cell>
          <cell r="N16">
            <v>127133</v>
          </cell>
          <cell r="O16">
            <v>1851994</v>
          </cell>
          <cell r="P16">
            <v>93.1353449309231</v>
          </cell>
          <cell r="Q16">
            <v>6.864655069076903</v>
          </cell>
        </row>
        <row r="17">
          <cell r="A17">
            <v>1984</v>
          </cell>
          <cell r="B17">
            <v>1965900</v>
          </cell>
          <cell r="C17">
            <v>87600</v>
          </cell>
          <cell r="D17">
            <v>77600</v>
          </cell>
          <cell r="E17">
            <v>10000</v>
          </cell>
          <cell r="F17">
            <v>2053500</v>
          </cell>
          <cell r="G17">
            <v>314700</v>
          </cell>
          <cell r="H17">
            <v>2368200</v>
          </cell>
          <cell r="I17">
            <v>83.01241449201926</v>
          </cell>
          <cell r="J17">
            <v>3.699011907778059</v>
          </cell>
          <cell r="K17">
            <v>13.288573600202685</v>
          </cell>
          <cell r="L17">
            <v>100</v>
          </cell>
          <cell r="M17">
            <v>1925200</v>
          </cell>
          <cell r="N17">
            <v>128300</v>
          </cell>
          <cell r="O17">
            <v>2053500</v>
          </cell>
          <cell r="P17">
            <v>93.75213050888726</v>
          </cell>
          <cell r="Q17">
            <v>6.247869491112738</v>
          </cell>
        </row>
        <row r="18">
          <cell r="A18">
            <v>1985</v>
          </cell>
          <cell r="B18">
            <v>1999700</v>
          </cell>
          <cell r="C18">
            <v>82200</v>
          </cell>
          <cell r="D18">
            <v>70800</v>
          </cell>
          <cell r="E18">
            <v>11400</v>
          </cell>
          <cell r="F18">
            <v>2081900</v>
          </cell>
          <cell r="G18">
            <v>326400</v>
          </cell>
          <cell r="H18">
            <v>2408300</v>
          </cell>
          <cell r="I18">
            <v>83.03367520657726</v>
          </cell>
          <cell r="J18">
            <v>3.413196030394884</v>
          </cell>
          <cell r="K18">
            <v>13.55312876302786</v>
          </cell>
          <cell r="L18">
            <v>100</v>
          </cell>
          <cell r="M18">
            <v>1963900</v>
          </cell>
          <cell r="N18">
            <v>118000</v>
          </cell>
          <cell r="O18">
            <v>2081900</v>
          </cell>
          <cell r="P18">
            <v>94.33210048513378</v>
          </cell>
          <cell r="Q18">
            <v>5.667899514866221</v>
          </cell>
        </row>
        <row r="19">
          <cell r="A19">
            <v>1986</v>
          </cell>
          <cell r="B19">
            <v>1965000</v>
          </cell>
          <cell r="C19">
            <v>63800</v>
          </cell>
          <cell r="D19">
            <v>54600</v>
          </cell>
          <cell r="E19">
            <v>9200</v>
          </cell>
          <cell r="F19">
            <v>2028800</v>
          </cell>
          <cell r="G19">
            <v>322900</v>
          </cell>
          <cell r="H19">
            <v>2351700</v>
          </cell>
          <cell r="I19">
            <v>83.55657609388952</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83.85805557693789</v>
          </cell>
          <cell r="J20">
            <v>2.767300438765299</v>
          </cell>
          <cell r="K20">
            <v>13.374643984296823</v>
          </cell>
          <cell r="L20">
            <v>100</v>
          </cell>
          <cell r="M20">
            <v>2151900</v>
          </cell>
          <cell r="N20">
            <v>98800</v>
          </cell>
          <cell r="O20">
            <v>2250700</v>
          </cell>
          <cell r="P20">
            <v>95.61025458746167</v>
          </cell>
          <cell r="Q20">
            <v>4.389745412538332</v>
          </cell>
        </row>
        <row r="21">
          <cell r="A21">
            <v>1988</v>
          </cell>
          <cell r="B21">
            <v>2316000</v>
          </cell>
          <cell r="C21">
            <v>79400</v>
          </cell>
          <cell r="D21">
            <v>61800</v>
          </cell>
          <cell r="E21">
            <v>17600</v>
          </cell>
          <cell r="F21">
            <v>2395400</v>
          </cell>
          <cell r="G21">
            <v>375700</v>
          </cell>
          <cell r="H21">
            <v>2771100</v>
          </cell>
          <cell r="I21">
            <v>83.576918913067</v>
          </cell>
          <cell r="J21">
            <v>2.865288152719137</v>
          </cell>
          <cell r="K21">
            <v>13.55779293421385</v>
          </cell>
          <cell r="L21">
            <v>100</v>
          </cell>
          <cell r="M21">
            <v>2299500</v>
          </cell>
          <cell r="N21">
            <v>95900</v>
          </cell>
          <cell r="O21">
            <v>2395400</v>
          </cell>
          <cell r="P21">
            <v>95.99649327878433</v>
          </cell>
          <cell r="Q21">
            <v>4.003506721215672</v>
          </cell>
        </row>
        <row r="22">
          <cell r="A22">
            <v>1989</v>
          </cell>
          <cell r="B22">
            <v>2556600</v>
          </cell>
          <cell r="C22">
            <v>114500</v>
          </cell>
          <cell r="D22">
            <v>93900</v>
          </cell>
          <cell r="E22">
            <v>20600</v>
          </cell>
          <cell r="F22">
            <v>2671100</v>
          </cell>
          <cell r="G22">
            <v>409800</v>
          </cell>
          <cell r="H22">
            <v>3080900</v>
          </cell>
          <cell r="I22">
            <v>82.98224544775877</v>
          </cell>
          <cell r="J22">
            <v>3.716446492907916</v>
          </cell>
          <cell r="K22">
            <v>13.30130805933331</v>
          </cell>
          <cell r="L22">
            <v>100</v>
          </cell>
          <cell r="M22">
            <v>2565300</v>
          </cell>
          <cell r="N22">
            <v>105800</v>
          </cell>
          <cell r="O22">
            <v>2671100</v>
          </cell>
          <cell r="P22">
            <v>96.03908502115233</v>
          </cell>
          <cell r="Q22">
            <v>3.9609149788476685</v>
          </cell>
        </row>
        <row r="23">
          <cell r="A23">
            <v>1990</v>
          </cell>
          <cell r="B23">
            <v>2803900</v>
          </cell>
          <cell r="C23">
            <v>154300</v>
          </cell>
          <cell r="D23">
            <v>131700</v>
          </cell>
          <cell r="E23">
            <v>22600</v>
          </cell>
          <cell r="F23">
            <v>2958200</v>
          </cell>
          <cell r="G23">
            <v>447700</v>
          </cell>
          <cell r="H23">
            <v>3405900</v>
          </cell>
          <cell r="I23">
            <v>82.32478933615197</v>
          </cell>
          <cell r="J23">
            <v>4.530373763175666</v>
          </cell>
          <cell r="K23">
            <v>13.144836900672363</v>
          </cell>
          <cell r="L23">
            <v>100</v>
          </cell>
          <cell r="M23">
            <v>2840300</v>
          </cell>
          <cell r="N23">
            <v>117900</v>
          </cell>
          <cell r="O23">
            <v>2958200</v>
          </cell>
          <cell r="P23">
            <v>96.01446825772429</v>
          </cell>
          <cell r="Q23">
            <v>3.985531742275711</v>
          </cell>
        </row>
        <row r="24">
          <cell r="A24">
            <v>1991</v>
          </cell>
          <cell r="B24">
            <v>2822000</v>
          </cell>
          <cell r="C24">
            <v>192500</v>
          </cell>
          <cell r="D24">
            <v>173900</v>
          </cell>
          <cell r="E24">
            <v>18600</v>
          </cell>
          <cell r="F24">
            <v>3014500</v>
          </cell>
          <cell r="G24">
            <v>446600</v>
          </cell>
          <cell r="H24">
            <v>3461100</v>
          </cell>
          <cell r="I24">
            <v>81.5347721822542</v>
          </cell>
          <cell r="J24">
            <v>5.5618156077547605</v>
          </cell>
          <cell r="K24">
            <v>12.903412209991044</v>
          </cell>
          <cell r="L24">
            <v>100</v>
          </cell>
          <cell r="M24">
            <v>2913500</v>
          </cell>
          <cell r="N24">
            <v>101000</v>
          </cell>
          <cell r="O24">
            <v>3014500</v>
          </cell>
          <cell r="P24">
            <v>96.64952728479018</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v>
          </cell>
          <cell r="K25">
            <v>12.505551854319345</v>
          </cell>
          <cell r="L25">
            <v>100</v>
          </cell>
          <cell r="M25">
            <v>3048700</v>
          </cell>
          <cell r="N25">
            <v>103200</v>
          </cell>
          <cell r="O25">
            <v>3151900</v>
          </cell>
          <cell r="P25">
            <v>96.72578444747613</v>
          </cell>
          <cell r="Q25">
            <v>3.27421555252387</v>
          </cell>
        </row>
        <row r="26">
          <cell r="A26">
            <v>1993</v>
          </cell>
          <cell r="B26">
            <v>3012900</v>
          </cell>
          <cell r="C26">
            <v>173900</v>
          </cell>
          <cell r="D26">
            <v>149900</v>
          </cell>
          <cell r="E26">
            <v>24000</v>
          </cell>
          <cell r="F26">
            <v>3186800</v>
          </cell>
          <cell r="G26">
            <v>451500</v>
          </cell>
          <cell r="H26">
            <v>3638300</v>
          </cell>
          <cell r="I26">
            <v>82.81065332710332</v>
          </cell>
          <cell r="J26">
            <v>4.779704807190171</v>
          </cell>
          <cell r="K26">
            <v>12.409641865706512</v>
          </cell>
          <cell r="L26">
            <v>100</v>
          </cell>
          <cell r="M26">
            <v>3080400</v>
          </cell>
          <cell r="N26">
            <v>106400</v>
          </cell>
          <cell r="O26">
            <v>3186800</v>
          </cell>
          <cell r="P26">
            <v>96.66122756370027</v>
          </cell>
          <cell r="Q26">
            <v>3.3387724362997346</v>
          </cell>
        </row>
        <row r="27">
          <cell r="A27">
            <v>1994</v>
          </cell>
          <cell r="B27">
            <v>3028000</v>
          </cell>
          <cell r="C27">
            <v>150900</v>
          </cell>
          <cell r="D27">
            <v>132600</v>
          </cell>
          <cell r="E27">
            <v>18300</v>
          </cell>
          <cell r="F27">
            <v>3178900</v>
          </cell>
          <cell r="G27">
            <v>447100</v>
          </cell>
          <cell r="H27">
            <v>3626000</v>
          </cell>
          <cell r="I27">
            <v>83.50799779371208</v>
          </cell>
          <cell r="J27">
            <v>4.161610590182018</v>
          </cell>
          <cell r="K27">
            <v>12.330391616105901</v>
          </cell>
          <cell r="L27">
            <v>100</v>
          </cell>
          <cell r="M27">
            <v>3090700</v>
          </cell>
          <cell r="N27">
            <v>88200</v>
          </cell>
          <cell r="O27">
            <v>3178900</v>
          </cell>
          <cell r="P27">
            <v>97.22545534618894</v>
          </cell>
          <cell r="Q27">
            <v>2.7745446538110627</v>
          </cell>
        </row>
        <row r="28">
          <cell r="A28">
            <v>1995</v>
          </cell>
          <cell r="B28">
            <v>3140700</v>
          </cell>
          <cell r="C28">
            <v>138200</v>
          </cell>
          <cell r="D28">
            <v>118700</v>
          </cell>
          <cell r="E28">
            <v>19500</v>
          </cell>
          <cell r="F28">
            <v>3278900</v>
          </cell>
          <cell r="G28">
            <v>449700</v>
          </cell>
          <cell r="H28">
            <v>3728600</v>
          </cell>
          <cell r="I28">
            <v>84.23268787212359</v>
          </cell>
          <cell r="J28">
            <v>3.7064850077777183</v>
          </cell>
          <cell r="K28">
            <v>12.060827120098697</v>
          </cell>
          <cell r="L28">
            <v>100</v>
          </cell>
          <cell r="M28">
            <v>3197400</v>
          </cell>
          <cell r="N28">
            <v>81500</v>
          </cell>
          <cell r="O28">
            <v>3278900</v>
          </cell>
          <cell r="P28">
            <v>97.51441032053432</v>
          </cell>
          <cell r="Q28">
            <v>2.4855896794656758</v>
          </cell>
        </row>
        <row r="29">
          <cell r="A29">
            <v>1996</v>
          </cell>
          <cell r="B29">
            <v>3317600</v>
          </cell>
          <cell r="C29">
            <v>141900</v>
          </cell>
          <cell r="D29">
            <v>123800</v>
          </cell>
          <cell r="E29">
            <v>18100</v>
          </cell>
          <cell r="F29">
            <v>3459500</v>
          </cell>
          <cell r="G29">
            <v>448300</v>
          </cell>
          <cell r="H29">
            <v>3907800</v>
          </cell>
          <cell r="I29">
            <v>84.89687292082502</v>
          </cell>
          <cell r="J29">
            <v>3.631199140181176</v>
          </cell>
          <cell r="K29">
            <v>11.471927938993808</v>
          </cell>
          <cell r="L29">
            <v>100</v>
          </cell>
          <cell r="M29">
            <v>3383600</v>
          </cell>
          <cell r="N29">
            <v>75900</v>
          </cell>
          <cell r="O29">
            <v>3459500</v>
          </cell>
          <cell r="P29">
            <v>97.8060413354531</v>
          </cell>
          <cell r="Q29">
            <v>2.193958664546898</v>
          </cell>
        </row>
        <row r="30">
          <cell r="A30">
            <v>1997</v>
          </cell>
          <cell r="B30">
            <v>3675700</v>
          </cell>
          <cell r="C30">
            <v>191500</v>
          </cell>
          <cell r="D30">
            <v>124100</v>
          </cell>
          <cell r="E30">
            <v>67400</v>
          </cell>
          <cell r="F30">
            <v>3867200</v>
          </cell>
          <cell r="G30">
            <v>465400</v>
          </cell>
          <cell r="H30">
            <v>4332600</v>
          </cell>
          <cell r="I30">
            <v>84.83820338826571</v>
          </cell>
          <cell r="J30">
            <v>4.419978765637262</v>
          </cell>
          <cell r="K30">
            <v>10.741817846097032</v>
          </cell>
          <cell r="L30">
            <v>100</v>
          </cell>
          <cell r="M30">
            <v>3745300</v>
          </cell>
          <cell r="N30">
            <v>121900</v>
          </cell>
          <cell r="O30">
            <v>3867200</v>
          </cell>
          <cell r="P30">
            <v>96.84784857261067</v>
          </cell>
          <cell r="Q30">
            <v>3.1521514273893274</v>
          </cell>
        </row>
        <row r="31">
          <cell r="A31">
            <v>1998</v>
          </cell>
          <cell r="B31">
            <v>3985800</v>
          </cell>
          <cell r="C31">
            <v>140700</v>
          </cell>
          <cell r="D31">
            <v>102300</v>
          </cell>
          <cell r="E31">
            <v>38400</v>
          </cell>
          <cell r="F31">
            <v>4126500</v>
          </cell>
          <cell r="G31">
            <v>478800</v>
          </cell>
          <cell r="H31">
            <v>4605300</v>
          </cell>
          <cell r="I31">
            <v>86.54810761513907</v>
          </cell>
          <cell r="J31">
            <v>3.0551755585955314</v>
          </cell>
          <cell r="K31">
            <v>10.39671682626539</v>
          </cell>
          <cell r="L31">
            <v>100</v>
          </cell>
          <cell r="M31">
            <v>4033300</v>
          </cell>
          <cell r="N31">
            <v>93200</v>
          </cell>
          <cell r="O31">
            <v>4126500</v>
          </cell>
          <cell r="P31">
            <v>97.74142735974797</v>
          </cell>
          <cell r="Q31">
            <v>2.2585726402520265</v>
          </cell>
        </row>
        <row r="32">
          <cell r="A32">
            <v>1999</v>
          </cell>
          <cell r="B32">
            <v>4335700</v>
          </cell>
          <cell r="C32">
            <v>223000</v>
          </cell>
          <cell r="D32">
            <v>105400</v>
          </cell>
          <cell r="E32">
            <v>117600</v>
          </cell>
          <cell r="F32">
            <v>4558700</v>
          </cell>
          <cell r="G32">
            <v>504800</v>
          </cell>
          <cell r="H32">
            <v>5063500</v>
          </cell>
          <cell r="I32">
            <v>85.62654290510517</v>
          </cell>
          <cell r="J32">
            <v>4.404068332181297</v>
          </cell>
          <cell r="K32">
            <v>9.969388762713539</v>
          </cell>
          <cell r="L32">
            <v>100</v>
          </cell>
          <cell r="M32">
            <v>4391400</v>
          </cell>
          <cell r="N32">
            <v>167300</v>
          </cell>
          <cell r="O32">
            <v>4558700</v>
          </cell>
          <cell r="P32">
            <v>96.33009410577577</v>
          </cell>
          <cell r="Q32">
            <v>3.669905894224229</v>
          </cell>
        </row>
        <row r="33">
          <cell r="A33">
            <v>2000</v>
          </cell>
          <cell r="B33">
            <v>4323500</v>
          </cell>
          <cell r="C33">
            <v>197700</v>
          </cell>
          <cell r="D33">
            <v>110600</v>
          </cell>
          <cell r="E33">
            <v>87100</v>
          </cell>
          <cell r="F33">
            <v>4521200</v>
          </cell>
          <cell r="G33">
            <v>510000</v>
          </cell>
          <cell r="H33">
            <v>5031200</v>
          </cell>
          <cell r="I33">
            <v>85.93377325488949</v>
          </cell>
          <cell r="J33">
            <v>3.9294800445221814</v>
          </cell>
          <cell r="K33">
            <v>10.13674670058833</v>
          </cell>
          <cell r="L33">
            <v>100</v>
          </cell>
          <cell r="M33">
            <v>4388000</v>
          </cell>
          <cell r="N33">
            <v>133200</v>
          </cell>
          <cell r="O33">
            <v>4521200</v>
          </cell>
          <cell r="P33">
            <v>97.05387950101742</v>
          </cell>
          <cell r="Q33">
            <v>2.94612049898258</v>
          </cell>
        </row>
        <row r="34">
          <cell r="A34">
            <v>2001</v>
          </cell>
          <cell r="B34">
            <v>4242000</v>
          </cell>
          <cell r="C34">
            <v>191400</v>
          </cell>
          <cell r="D34">
            <v>108600</v>
          </cell>
          <cell r="E34">
            <v>82800</v>
          </cell>
          <cell r="F34">
            <v>4433400</v>
          </cell>
          <cell r="G34">
            <v>484300</v>
          </cell>
          <cell r="H34">
            <v>4917700</v>
          </cell>
          <cell r="I34">
            <v>86.2598369156313</v>
          </cell>
          <cell r="J34">
            <v>3.892063362954227</v>
          </cell>
          <cell r="K34">
            <v>9.848099721414483</v>
          </cell>
          <cell r="L34">
            <v>100</v>
          </cell>
          <cell r="M34">
            <v>4305600</v>
          </cell>
          <cell r="N34">
            <v>127800</v>
          </cell>
          <cell r="O34">
            <v>4433400</v>
          </cell>
          <cell r="P34">
            <v>97.11733658140479</v>
          </cell>
          <cell r="Q34">
            <v>2.8826634185952145</v>
          </cell>
        </row>
        <row r="35">
          <cell r="A35">
            <v>2002</v>
          </cell>
          <cell r="B35">
            <v>4654200</v>
          </cell>
          <cell r="C35">
            <v>180300</v>
          </cell>
          <cell r="D35">
            <v>79100</v>
          </cell>
          <cell r="E35">
            <v>101200</v>
          </cell>
          <cell r="F35">
            <v>4834500</v>
          </cell>
          <cell r="G35">
            <v>519400</v>
          </cell>
          <cell r="H35">
            <v>5353900</v>
          </cell>
          <cell r="I35">
            <v>86.93102224546591</v>
          </cell>
          <cell r="J35">
            <v>3.3676385438652194</v>
          </cell>
          <cell r="K35">
            <v>9.701339210668857</v>
          </cell>
          <cell r="L35">
            <v>100</v>
          </cell>
          <cell r="M35">
            <v>4691100</v>
          </cell>
          <cell r="N35">
            <v>143400</v>
          </cell>
          <cell r="O35">
            <v>4834500</v>
          </cell>
          <cell r="P35">
            <v>97.03381942289792</v>
          </cell>
          <cell r="Q35">
            <v>2.9661805771020795</v>
          </cell>
        </row>
        <row r="36">
          <cell r="A36">
            <v>2003</v>
          </cell>
          <cell r="B36">
            <v>4984600</v>
          </cell>
          <cell r="C36">
            <v>100100</v>
          </cell>
          <cell r="D36">
            <v>52700</v>
          </cell>
          <cell r="E36">
            <v>47400</v>
          </cell>
          <cell r="F36">
            <v>5084700</v>
          </cell>
          <cell r="G36">
            <v>516800</v>
          </cell>
          <cell r="H36">
            <v>5601500</v>
          </cell>
          <cell r="I36">
            <v>88.98687851468357</v>
          </cell>
          <cell r="J36">
            <v>1.7870213335713647</v>
          </cell>
          <cell r="K36">
            <v>9.226100151745069</v>
          </cell>
          <cell r="L36">
            <v>100</v>
          </cell>
          <cell r="M36">
            <v>4997200</v>
          </cell>
          <cell r="N36">
            <v>87500</v>
          </cell>
          <cell r="O36">
            <v>5084700</v>
          </cell>
          <cell r="P36">
            <v>98.27915117902728</v>
          </cell>
          <cell r="Q36">
            <v>1.7208488209727222</v>
          </cell>
        </row>
        <row r="37">
          <cell r="A37">
            <v>2004</v>
          </cell>
          <cell r="B37">
            <v>5023700</v>
          </cell>
          <cell r="C37">
            <v>129500</v>
          </cell>
          <cell r="D37">
            <v>64300</v>
          </cell>
          <cell r="E37">
            <v>65200</v>
          </cell>
          <cell r="F37">
            <v>5153200</v>
          </cell>
          <cell r="G37">
            <v>546500</v>
          </cell>
          <cell r="H37">
            <v>5699700</v>
          </cell>
          <cell r="I37">
            <v>88.13972665227995</v>
          </cell>
          <cell r="J37">
            <v>2.2720494061090935</v>
          </cell>
          <cell r="K37">
            <v>9.588223941610963</v>
          </cell>
          <cell r="L37">
            <v>100</v>
          </cell>
          <cell r="M37">
            <v>5050000</v>
          </cell>
          <cell r="N37">
            <v>103200</v>
          </cell>
          <cell r="O37">
            <v>5153200</v>
          </cell>
          <cell r="P37">
            <v>97.99736086315299</v>
          </cell>
          <cell r="Q37">
            <v>2.002639136847008</v>
          </cell>
        </row>
        <row r="38">
          <cell r="A38" t="str">
            <v>　　（注）　昭和４７年以降の県外客には、本土経由（在住）外国人が含まれる。</v>
          </cell>
        </row>
      </sheetData>
      <sheetData sheetId="5">
        <row r="2">
          <cell r="B2" t="str">
            <v>■観光収入の推移（1972～2004）</v>
          </cell>
        </row>
        <row r="4">
          <cell r="B4" t="str">
            <v> </v>
          </cell>
          <cell r="C4" t="str">
            <v>実　　　　　　　　    　　数</v>
          </cell>
          <cell r="D4" t="str">
            <v>対 前 年 比 (%)</v>
          </cell>
          <cell r="E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I5" t="str">
            <v>観光収入</v>
          </cell>
          <cell r="J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53.66343636537513</v>
          </cell>
          <cell r="M11">
            <v>94.516085076864</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97.44944521831019</v>
          </cell>
          <cell r="M21">
            <v>100.26809651474531</v>
          </cell>
          <cell r="N21">
            <v>97.7103856802524</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97.33570159857904</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98.02513464991023</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v>
          </cell>
        </row>
        <row r="29">
          <cell r="B29">
            <v>1994</v>
          </cell>
          <cell r="C29">
            <v>3178900</v>
          </cell>
          <cell r="D29">
            <v>107500</v>
          </cell>
          <cell r="E29">
            <v>27300</v>
          </cell>
          <cell r="F29">
            <v>20700</v>
          </cell>
          <cell r="G29">
            <v>19200</v>
          </cell>
          <cell r="H29">
            <v>17500</v>
          </cell>
          <cell r="I29">
            <v>15000</v>
          </cell>
          <cell r="J29">
            <v>7800</v>
          </cell>
          <cell r="K29">
            <v>341732</v>
          </cell>
          <cell r="L29">
            <v>99.75210242249278</v>
          </cell>
          <cell r="M29">
            <v>99.72170686456401</v>
          </cell>
          <cell r="N29">
            <v>99.47458352375436</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99.72273567467653</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98.79518072289156</v>
          </cell>
          <cell r="N33">
            <v>105.4194995578413</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v>
          </cell>
          <cell r="N34">
            <v>106.328472214329</v>
          </cell>
        </row>
        <row r="35">
          <cell r="B35">
            <v>2000</v>
          </cell>
          <cell r="C35">
            <v>4521200</v>
          </cell>
          <cell r="D35">
            <v>91757.20382276633</v>
          </cell>
          <cell r="E35">
            <v>29536.05650012633</v>
          </cell>
          <cell r="F35">
            <v>19467.519138817435</v>
          </cell>
          <cell r="G35">
            <v>17905.62375398044</v>
          </cell>
          <cell r="H35">
            <v>14742.474780988518</v>
          </cell>
          <cell r="I35">
            <v>8075.9838421867325</v>
          </cell>
          <cell r="J35">
            <v>2029.5458066668796</v>
          </cell>
          <cell r="K35">
            <v>414852</v>
          </cell>
          <cell r="L35">
            <v>99.17739706495273</v>
          </cell>
          <cell r="M35">
            <v>89.4317738791423</v>
          </cell>
          <cell r="N35">
            <v>88.69608721401342</v>
          </cell>
        </row>
        <row r="36">
          <cell r="B36">
            <v>2001</v>
          </cell>
          <cell r="C36">
            <v>4433400</v>
          </cell>
          <cell r="D36">
            <v>85298</v>
          </cell>
          <cell r="E36">
            <v>25589</v>
          </cell>
          <cell r="F36">
            <v>10316</v>
          </cell>
          <cell r="G36">
            <v>20991</v>
          </cell>
          <cell r="H36">
            <v>17192</v>
          </cell>
          <cell r="I36">
            <v>7955</v>
          </cell>
          <cell r="J36">
            <v>3254</v>
          </cell>
          <cell r="K36">
            <v>378160</v>
          </cell>
          <cell r="L36">
            <v>98.05803768910909</v>
          </cell>
          <cell r="M36">
            <v>92.9607550377628</v>
          </cell>
          <cell r="N36">
            <v>91.1553999980716</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84.06293230790874</v>
          </cell>
          <cell r="N37">
            <v>91.66278823778295</v>
          </cell>
        </row>
        <row r="38">
          <cell r="B38">
            <v>2003</v>
          </cell>
          <cell r="C38">
            <v>5084700</v>
          </cell>
          <cell r="D38">
            <v>73831.090546693</v>
          </cell>
          <cell r="E38">
            <v>27846.71882325386</v>
          </cell>
          <cell r="F38">
            <v>6746.054491299292</v>
          </cell>
          <cell r="G38">
            <v>16837.972971952215</v>
          </cell>
          <cell r="H38">
            <v>13977.382317910791</v>
          </cell>
          <cell r="I38">
            <v>5769.172722808085</v>
          </cell>
          <cell r="J38">
            <v>2653.7892194687474</v>
          </cell>
          <cell r="K38">
            <v>375415</v>
          </cell>
          <cell r="L38">
            <v>105.17530251318647</v>
          </cell>
          <cell r="M38">
            <v>102.96648798768967</v>
          </cell>
          <cell r="N38">
            <v>108.3036188234208</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15">
        <row r="2">
          <cell r="B2" t="str">
            <v>■観光収入の推移</v>
          </cell>
        </row>
        <row r="4">
          <cell r="B4" t="str">
            <v> </v>
          </cell>
          <cell r="C4" t="str">
            <v>観光客一人当たり県内消費額（円）</v>
          </cell>
          <cell r="D4" t="str">
            <v>対前年比（％）</v>
          </cell>
          <cell r="E4" t="str">
            <v>観光客一人当たり県内消費額（円）</v>
          </cell>
          <cell r="F4" t="str">
            <v>対前年比（％）</v>
          </cell>
          <cell r="G4" t="str">
            <v>観光客一人当たり県内消費額（円）</v>
          </cell>
          <cell r="M4" t="str">
            <v>対前年比（％）</v>
          </cell>
        </row>
        <row r="5">
          <cell r="C5" t="str">
            <v>観光客数</v>
          </cell>
          <cell r="D5" t="str">
            <v> 総消費単価</v>
          </cell>
          <cell r="E5" t="str">
            <v>観光収入</v>
          </cell>
          <cell r="F5" t="str">
            <v>観光</v>
          </cell>
          <cell r="G5" t="str">
            <v>観光消</v>
          </cell>
          <cell r="H5" t="str">
            <v>観光</v>
          </cell>
          <cell r="I5" t="str">
            <v>観光収入</v>
          </cell>
          <cell r="J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53.66343636537513</v>
          </cell>
          <cell r="M11">
            <v>94.516085076864</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v>
          </cell>
          <cell r="E13">
            <v>20189.23357664234</v>
          </cell>
          <cell r="F13">
            <v>18772.445255474457</v>
          </cell>
          <cell r="G13">
            <v>15319.023722627739</v>
          </cell>
          <cell r="H13">
            <v>11422.855839416061</v>
          </cell>
          <cell r="I13">
            <v>7615.237226277373</v>
          </cell>
          <cell r="J13">
            <v>5135.857664233577</v>
          </cell>
          <cell r="K13">
            <v>117871.05564142337</v>
          </cell>
          <cell r="L13">
            <v>125.08033927316684</v>
          </cell>
          <cell r="M13">
            <v>95.0965494359655</v>
          </cell>
          <cell r="N13">
            <v>118.9475307951192</v>
          </cell>
        </row>
        <row r="14">
          <cell r="B14">
            <v>1979</v>
          </cell>
          <cell r="C14">
            <v>1807941</v>
          </cell>
          <cell r="D14">
            <v>87486.67883211678</v>
          </cell>
          <cell r="E14">
            <v>20631.979927007298</v>
          </cell>
          <cell r="F14">
            <v>21251.82481751825</v>
          </cell>
          <cell r="G14">
            <v>18506.797445255474</v>
          </cell>
          <cell r="H14">
            <v>11954.151459854014</v>
          </cell>
          <cell r="I14">
            <v>9120.574817518247</v>
          </cell>
          <cell r="J14">
            <v>6021.350364963503</v>
          </cell>
          <cell r="K14">
            <v>158170.75361441605</v>
          </cell>
          <cell r="L14">
            <v>120.33606006349797</v>
          </cell>
          <cell r="M14">
            <v>111.5124153498871</v>
          </cell>
          <cell r="N14">
            <v>134.1896471136975</v>
          </cell>
        </row>
        <row r="15">
          <cell r="B15">
            <v>1980</v>
          </cell>
          <cell r="C15">
            <v>1808036</v>
          </cell>
          <cell r="D15">
            <v>88195.07299270073</v>
          </cell>
          <cell r="E15">
            <v>21163.275547445257</v>
          </cell>
          <cell r="F15">
            <v>20897.627737226278</v>
          </cell>
          <cell r="G15">
            <v>18949.54379562044</v>
          </cell>
          <cell r="H15">
            <v>12219.799270072994</v>
          </cell>
          <cell r="I15">
            <v>9032.025547445255</v>
          </cell>
          <cell r="J15">
            <v>5932.801094890511</v>
          </cell>
          <cell r="K15">
            <v>159459.86699343065</v>
          </cell>
          <cell r="L15">
            <v>100.00525459625065</v>
          </cell>
          <cell r="M15">
            <v>100.80971659919028</v>
          </cell>
          <cell r="N15">
            <v>100.81501374277899</v>
          </cell>
        </row>
        <row r="16">
          <cell r="B16">
            <v>1981</v>
          </cell>
          <cell r="C16">
            <v>1930023</v>
          </cell>
          <cell r="D16">
            <v>90408.80474452555</v>
          </cell>
          <cell r="E16">
            <v>21871.6697080292</v>
          </cell>
          <cell r="F16">
            <v>21340.37408759124</v>
          </cell>
          <cell r="G16">
            <v>18772.445255474453</v>
          </cell>
          <cell r="H16">
            <v>13016.742700729927</v>
          </cell>
          <cell r="I16">
            <v>9474.771897810218</v>
          </cell>
          <cell r="J16">
            <v>5932.801094890511</v>
          </cell>
          <cell r="K16">
            <v>174491.07255944345</v>
          </cell>
          <cell r="L16">
            <v>106.74693424245977</v>
          </cell>
          <cell r="M16">
            <v>102.51004016064257</v>
          </cell>
          <cell r="N16">
            <v>109.42632516220024</v>
          </cell>
        </row>
        <row r="17">
          <cell r="B17">
            <v>1982</v>
          </cell>
          <cell r="C17">
            <v>1898216</v>
          </cell>
          <cell r="D17">
            <v>93773.67700729927</v>
          </cell>
          <cell r="E17">
            <v>22668.61313868613</v>
          </cell>
          <cell r="F17">
            <v>23377.00729927007</v>
          </cell>
          <cell r="G17">
            <v>18418.24817518248</v>
          </cell>
          <cell r="H17">
            <v>13459.489051094888</v>
          </cell>
          <cell r="I17">
            <v>9740.419708029198</v>
          </cell>
          <cell r="J17">
            <v>6109.899635036496</v>
          </cell>
          <cell r="K17">
            <v>178002.69407408757</v>
          </cell>
          <cell r="L17">
            <v>98.35198855143177</v>
          </cell>
          <cell r="M17">
            <v>103.72184133202742</v>
          </cell>
          <cell r="N17">
            <v>102.01249351220983</v>
          </cell>
        </row>
        <row r="18">
          <cell r="B18">
            <v>1983</v>
          </cell>
          <cell r="C18">
            <v>1851994</v>
          </cell>
          <cell r="D18">
            <v>96341.60583941606</v>
          </cell>
          <cell r="E18">
            <v>23554.105839416057</v>
          </cell>
          <cell r="F18">
            <v>24173.95072992701</v>
          </cell>
          <cell r="G18">
            <v>18418.24817518248</v>
          </cell>
          <cell r="H18">
            <v>13902.235401459855</v>
          </cell>
          <cell r="I18">
            <v>10094.61678832117</v>
          </cell>
          <cell r="J18">
            <v>6198.44890510949</v>
          </cell>
          <cell r="K18">
            <v>178424.0759649635</v>
          </cell>
          <cell r="L18">
            <v>97.56497679926836</v>
          </cell>
          <cell r="M18">
            <v>102.738432483475</v>
          </cell>
          <cell r="N18">
            <v>100.23672781643437</v>
          </cell>
        </row>
        <row r="19">
          <cell r="B19">
            <v>1984</v>
          </cell>
          <cell r="C19">
            <v>2053500</v>
          </cell>
          <cell r="D19">
            <v>98643.88686131386</v>
          </cell>
          <cell r="E19">
            <v>24528.147810218976</v>
          </cell>
          <cell r="F19">
            <v>24882.344890510947</v>
          </cell>
          <cell r="G19">
            <v>18772.445255474453</v>
          </cell>
          <cell r="H19">
            <v>14167.88321167883</v>
          </cell>
          <cell r="I19">
            <v>10448.813868613137</v>
          </cell>
          <cell r="J19">
            <v>5844.251824817517</v>
          </cell>
          <cell r="K19">
            <v>202565.221669708</v>
          </cell>
          <cell r="L19">
            <v>110.88048881367867</v>
          </cell>
          <cell r="M19">
            <v>102.38970588235293</v>
          </cell>
          <cell r="N19">
            <v>113.53020637724083</v>
          </cell>
        </row>
        <row r="20">
          <cell r="B20">
            <v>1985</v>
          </cell>
          <cell r="C20">
            <v>2081900</v>
          </cell>
          <cell r="D20">
            <v>99086.63321167883</v>
          </cell>
          <cell r="E20">
            <v>24616.69708029197</v>
          </cell>
          <cell r="F20">
            <v>25059.44343065693</v>
          </cell>
          <cell r="G20">
            <v>18595.346715328466</v>
          </cell>
          <cell r="H20">
            <v>14079.333941605839</v>
          </cell>
          <cell r="I20">
            <v>10714.461678832115</v>
          </cell>
          <cell r="J20">
            <v>6021.350364963503</v>
          </cell>
          <cell r="K20">
            <v>206288.46168339413</v>
          </cell>
          <cell r="L20">
            <v>101.38300462624787</v>
          </cell>
          <cell r="M20">
            <v>100.44883303411132</v>
          </cell>
          <cell r="N20">
            <v>101.83804504198507</v>
          </cell>
        </row>
        <row r="21">
          <cell r="B21">
            <v>1986</v>
          </cell>
          <cell r="C21">
            <v>2028800</v>
          </cell>
          <cell r="D21">
            <v>99352.28102189781</v>
          </cell>
          <cell r="E21">
            <v>24705.246350364963</v>
          </cell>
          <cell r="F21">
            <v>25147.99270072993</v>
          </cell>
          <cell r="G21">
            <v>18595.346715328466</v>
          </cell>
          <cell r="H21">
            <v>14079.33394160584</v>
          </cell>
          <cell r="I21">
            <v>10803.010948905108</v>
          </cell>
          <cell r="J21">
            <v>6021.350364963504</v>
          </cell>
          <cell r="K21">
            <v>201565.90773722628</v>
          </cell>
          <cell r="L21">
            <v>97.44944521831019</v>
          </cell>
          <cell r="M21">
            <v>100.26809651474531</v>
          </cell>
          <cell r="N21">
            <v>97.71070378457915</v>
          </cell>
        </row>
        <row r="22">
          <cell r="B22">
            <v>1987</v>
          </cell>
          <cell r="C22">
            <v>2250700</v>
          </cell>
          <cell r="D22">
            <v>99706.47810218977</v>
          </cell>
          <cell r="E22">
            <v>24705.24635036496</v>
          </cell>
          <cell r="F22">
            <v>25236.54197080292</v>
          </cell>
          <cell r="G22">
            <v>18595.346715328462</v>
          </cell>
          <cell r="H22">
            <v>14256.43248175182</v>
          </cell>
          <cell r="I22">
            <v>10891.5602189781</v>
          </cell>
          <cell r="J22">
            <v>6021.350364963503</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18595.34671532847</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6198.44890510949</v>
          </cell>
          <cell r="K24">
            <v>259230.255</v>
          </cell>
          <cell r="L24">
            <v>111.5095599899808</v>
          </cell>
          <cell r="M24">
            <v>100</v>
          </cell>
          <cell r="N24">
            <v>111.50955998998079</v>
          </cell>
        </row>
        <row r="25">
          <cell r="B25">
            <v>1990</v>
          </cell>
          <cell r="C25">
            <v>2958200</v>
          </cell>
          <cell r="D25">
            <v>98024.04197080292</v>
          </cell>
          <cell r="E25">
            <v>25147.99270072993</v>
          </cell>
          <cell r="F25">
            <v>21871.6697080292</v>
          </cell>
          <cell r="G25">
            <v>18595.34671532847</v>
          </cell>
          <cell r="H25">
            <v>14610.629562043796</v>
          </cell>
          <cell r="I25">
            <v>11599.954379562045</v>
          </cell>
          <cell r="J25">
            <v>6198.44890510949</v>
          </cell>
          <cell r="K25">
            <v>289974.72095802915</v>
          </cell>
          <cell r="L25">
            <v>110.74838081689191</v>
          </cell>
          <cell r="M25">
            <v>101.0036496350365</v>
          </cell>
          <cell r="N25">
            <v>111.85990653676946</v>
          </cell>
        </row>
        <row r="26">
          <cell r="B26">
            <v>1991</v>
          </cell>
          <cell r="C26">
            <v>3014500</v>
          </cell>
          <cell r="D26">
            <v>98643.88686131386</v>
          </cell>
          <cell r="E26">
            <v>25325.091240875907</v>
          </cell>
          <cell r="F26">
            <v>21694.571167883212</v>
          </cell>
          <cell r="G26">
            <v>18506.79744525547</v>
          </cell>
          <cell r="H26">
            <v>14876.277372262773</v>
          </cell>
          <cell r="I26">
            <v>11954.151459854014</v>
          </cell>
          <cell r="J26">
            <v>6286.998175182483</v>
          </cell>
          <cell r="K26">
            <v>297361.9969434307</v>
          </cell>
          <cell r="L26">
            <v>101.90318436887296</v>
          </cell>
          <cell r="M26">
            <v>100.6323396567299</v>
          </cell>
          <cell r="N26">
            <v>102.54755861510796</v>
          </cell>
        </row>
        <row r="27">
          <cell r="B27">
            <v>1992</v>
          </cell>
          <cell r="C27">
            <v>3151900</v>
          </cell>
          <cell r="D27">
            <v>96695.80291970802</v>
          </cell>
          <cell r="E27">
            <v>24970.894160583943</v>
          </cell>
          <cell r="F27">
            <v>21517.472627737225</v>
          </cell>
          <cell r="G27">
            <v>16912.9105839416</v>
          </cell>
          <cell r="H27">
            <v>14699.178832116786</v>
          </cell>
          <cell r="I27">
            <v>12308.348540145984</v>
          </cell>
          <cell r="J27">
            <v>6286.998175182481</v>
          </cell>
          <cell r="K27">
            <v>304775.5012226277</v>
          </cell>
          <cell r="L27">
            <v>104.55796981257257</v>
          </cell>
          <cell r="M27">
            <v>98.02513464991023</v>
          </cell>
          <cell r="N27">
            <v>102.49309069598672</v>
          </cell>
        </row>
        <row r="28">
          <cell r="B28">
            <v>1993</v>
          </cell>
          <cell r="C28">
            <v>3186800</v>
          </cell>
          <cell r="D28">
            <v>95456.11313868614</v>
          </cell>
          <cell r="E28">
            <v>23731.204379562045</v>
          </cell>
          <cell r="F28">
            <v>21960.21897810219</v>
          </cell>
          <cell r="G28">
            <v>16470.164233576645</v>
          </cell>
          <cell r="H28">
            <v>13902.235401459853</v>
          </cell>
          <cell r="I28">
            <v>12839.644160583943</v>
          </cell>
          <cell r="J28">
            <v>6552.64598540146</v>
          </cell>
          <cell r="K28">
            <v>304199.541350365</v>
          </cell>
          <cell r="L28">
            <v>101.10726863161904</v>
          </cell>
          <cell r="M28">
            <v>98.71794871794874</v>
          </cell>
          <cell r="N28">
            <v>99.81102159788034</v>
          </cell>
        </row>
        <row r="29">
          <cell r="B29">
            <v>1994</v>
          </cell>
          <cell r="C29">
            <v>3178900</v>
          </cell>
          <cell r="D29">
            <v>95190.46532846715</v>
          </cell>
          <cell r="E29">
            <v>24173.950729927004</v>
          </cell>
          <cell r="F29">
            <v>18329.69890510949</v>
          </cell>
          <cell r="G29">
            <v>17001.459854014596</v>
          </cell>
          <cell r="H29">
            <v>15496.122262773722</v>
          </cell>
          <cell r="I29">
            <v>13282.390510948906</v>
          </cell>
          <cell r="J29">
            <v>6906.84306569343</v>
          </cell>
          <cell r="K29">
            <v>302600.97023266426</v>
          </cell>
          <cell r="L29">
            <v>99.75210242249278</v>
          </cell>
          <cell r="M29">
            <v>99.721706864564</v>
          </cell>
          <cell r="N29">
            <v>99.47449916899791</v>
          </cell>
        </row>
        <row r="30">
          <cell r="B30">
            <v>1995</v>
          </cell>
          <cell r="C30">
            <v>3278900</v>
          </cell>
          <cell r="D30">
            <v>95721.76094890511</v>
          </cell>
          <cell r="E30">
            <v>23908.30291970803</v>
          </cell>
          <cell r="F30">
            <v>19126.64233576642</v>
          </cell>
          <cell r="G30">
            <v>16912.910583941604</v>
          </cell>
          <cell r="H30">
            <v>15673.220802919706</v>
          </cell>
          <cell r="I30">
            <v>13636.587591240876</v>
          </cell>
          <cell r="J30">
            <v>6464.096715328467</v>
          </cell>
          <cell r="K30">
            <v>313862.081975365</v>
          </cell>
          <cell r="L30">
            <v>103.14574223788102</v>
          </cell>
          <cell r="M30">
            <v>100.55813953488372</v>
          </cell>
          <cell r="N30">
            <v>103.7214394038599</v>
          </cell>
        </row>
        <row r="31">
          <cell r="B31">
            <v>1996</v>
          </cell>
          <cell r="C31">
            <v>3459500</v>
          </cell>
          <cell r="D31">
            <v>95810.31021897809</v>
          </cell>
          <cell r="E31">
            <v>23996.852189781017</v>
          </cell>
          <cell r="F31">
            <v>19038.09306569343</v>
          </cell>
          <cell r="G31">
            <v>16735.812043795617</v>
          </cell>
          <cell r="H31">
            <v>15850.319343065692</v>
          </cell>
          <cell r="I31">
            <v>13902.235401459853</v>
          </cell>
          <cell r="J31">
            <v>6286.998175182481</v>
          </cell>
          <cell r="K31">
            <v>331455.76820255467</v>
          </cell>
          <cell r="L31">
            <v>105.50794473756442</v>
          </cell>
          <cell r="M31">
            <v>100.09250693802035</v>
          </cell>
          <cell r="N31">
            <v>105.60554690660932</v>
          </cell>
        </row>
        <row r="32">
          <cell r="B32">
            <v>1997</v>
          </cell>
          <cell r="C32">
            <v>3867200</v>
          </cell>
          <cell r="D32">
            <v>95544.66240875913</v>
          </cell>
          <cell r="E32">
            <v>23731.204379562045</v>
          </cell>
          <cell r="F32">
            <v>19215.191605839416</v>
          </cell>
          <cell r="G32">
            <v>16647.262773722632</v>
          </cell>
          <cell r="H32">
            <v>15761.770072992706</v>
          </cell>
          <cell r="I32">
            <v>13725.13686131387</v>
          </cell>
          <cell r="J32">
            <v>6464.096715328467</v>
          </cell>
          <cell r="K32">
            <v>369490.3184671533</v>
          </cell>
          <cell r="L32">
            <v>111.78494002023413</v>
          </cell>
          <cell r="M32">
            <v>99.72273567467654</v>
          </cell>
          <cell r="N32">
            <v>111.47500026047382</v>
          </cell>
        </row>
        <row r="33">
          <cell r="B33">
            <v>1998</v>
          </cell>
          <cell r="C33">
            <v>4126500</v>
          </cell>
          <cell r="D33">
            <v>94393.52189781023</v>
          </cell>
          <cell r="E33">
            <v>22757.16240875913</v>
          </cell>
          <cell r="F33">
            <v>18152.600364963506</v>
          </cell>
          <cell r="G33">
            <v>16381.614963503655</v>
          </cell>
          <cell r="H33">
            <v>15673.220802919712</v>
          </cell>
          <cell r="I33">
            <v>14787.728102189785</v>
          </cell>
          <cell r="J33">
            <v>6641.195255474454</v>
          </cell>
          <cell r="K33">
            <v>389514.8681113139</v>
          </cell>
          <cell r="L33">
            <v>106.70510964004964</v>
          </cell>
          <cell r="M33">
            <v>98.79518072289157</v>
          </cell>
          <cell r="N33">
            <v>105.41950590944664</v>
          </cell>
        </row>
        <row r="34">
          <cell r="B34">
            <v>1999</v>
          </cell>
          <cell r="C34">
            <v>4558700</v>
          </cell>
          <cell r="D34">
            <v>90851.55109489051</v>
          </cell>
          <cell r="E34">
            <v>23731.204379562045</v>
          </cell>
          <cell r="F34">
            <v>16912.910583941604</v>
          </cell>
          <cell r="G34">
            <v>15850.319343065692</v>
          </cell>
          <cell r="H34">
            <v>15407.572992700729</v>
          </cell>
          <cell r="I34">
            <v>14610.629562043794</v>
          </cell>
          <cell r="J34">
            <v>4338.914233576643</v>
          </cell>
          <cell r="K34">
            <v>414164.9659762774</v>
          </cell>
          <cell r="L34">
            <v>110.47376711498849</v>
          </cell>
          <cell r="M34">
            <v>96.24765478424014</v>
          </cell>
          <cell r="N34">
            <v>106.32840999997954</v>
          </cell>
        </row>
        <row r="35">
          <cell r="B35">
            <v>2000</v>
          </cell>
          <cell r="C35">
            <v>4521200</v>
          </cell>
          <cell r="D35">
            <v>91757.20382276633</v>
          </cell>
          <cell r="E35">
            <v>29536.05650012633</v>
          </cell>
          <cell r="F35">
            <v>19467.519138817435</v>
          </cell>
          <cell r="G35">
            <v>17905.62375398044</v>
          </cell>
          <cell r="H35">
            <v>14742.474780988518</v>
          </cell>
          <cell r="I35">
            <v>8075.9838421867325</v>
          </cell>
          <cell r="J35">
            <v>2029.5458066668796</v>
          </cell>
          <cell r="K35">
            <v>414852</v>
          </cell>
          <cell r="L35">
            <v>99.17739706495273</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98.05803768910909</v>
          </cell>
          <cell r="M36">
            <v>92.9607550377628</v>
          </cell>
          <cell r="N36">
            <v>91.1553999980716</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84.06293230790874</v>
          </cell>
          <cell r="N37">
            <v>91.66278823778295</v>
          </cell>
        </row>
        <row r="38">
          <cell r="B38">
            <v>2003</v>
          </cell>
          <cell r="C38">
            <v>5084700</v>
          </cell>
          <cell r="D38">
            <v>73831.090546693</v>
          </cell>
          <cell r="E38">
            <v>27846.71882325386</v>
          </cell>
          <cell r="F38">
            <v>6746.054491299292</v>
          </cell>
          <cell r="G38">
            <v>16837.972971952215</v>
          </cell>
          <cell r="H38">
            <v>13977.382317910791</v>
          </cell>
          <cell r="I38">
            <v>5769.172722808085</v>
          </cell>
          <cell r="J38">
            <v>2653.7892194687474</v>
          </cell>
          <cell r="K38">
            <v>375415</v>
          </cell>
          <cell r="L38">
            <v>105.17530251318647</v>
          </cell>
          <cell r="M38">
            <v>102.96648798768967</v>
          </cell>
          <cell r="N38">
            <v>108.3036188234208</v>
          </cell>
        </row>
        <row r="40">
          <cell r="C40" t="str">
            <v>は修正数値</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v>
          </cell>
          <cell r="J4">
            <v>0.046713286713286714</v>
          </cell>
          <cell r="K4">
            <v>0.03532008830022075</v>
          </cell>
          <cell r="L4">
            <v>0.01876172607879925</v>
          </cell>
          <cell r="M4">
            <v>0.05</v>
          </cell>
          <cell r="N4">
            <v>0.023943135054246167</v>
          </cell>
          <cell r="O4">
            <v>0.003590664272890485</v>
          </cell>
          <cell r="P4">
            <v>0.001303780964797914</v>
          </cell>
          <cell r="Q4">
            <v>0.159</v>
          </cell>
          <cell r="R4">
            <v>0.0480269989615784</v>
          </cell>
          <cell r="S4">
            <v>0.022988505747126436</v>
          </cell>
          <cell r="T4">
            <v>0.035326086956521736</v>
          </cell>
          <cell r="U4">
            <v>0.087</v>
          </cell>
          <cell r="V4">
            <v>0.07382550335570469</v>
          </cell>
        </row>
        <row r="5">
          <cell r="H5" t="str">
            <v>4万円未満</v>
          </cell>
          <cell r="I5">
            <v>0.2036613272311213</v>
          </cell>
          <cell r="J5">
            <v>0.10909090909090909</v>
          </cell>
          <cell r="K5">
            <v>0.10375275938189846</v>
          </cell>
          <cell r="L5">
            <v>0.09380863039399624</v>
          </cell>
          <cell r="M5">
            <v>0.0975609756097561</v>
          </cell>
          <cell r="N5">
            <v>0.06341189674523008</v>
          </cell>
          <cell r="O5">
            <v>0.03411131059245961</v>
          </cell>
          <cell r="P5">
            <v>0.03129074315514994</v>
          </cell>
          <cell r="Q5">
            <v>0.2113323124042879</v>
          </cell>
          <cell r="R5">
            <v>0.09787123572170302</v>
          </cell>
          <cell r="S5">
            <v>0.12643678160919541</v>
          </cell>
          <cell r="T5">
            <v>0.08559782608695653</v>
          </cell>
          <cell r="U5">
            <v>0.2309027777777778</v>
          </cell>
          <cell r="V5">
            <v>0.1836241610738255</v>
          </cell>
        </row>
        <row r="6">
          <cell r="H6" t="str">
            <v>5万円未満</v>
          </cell>
          <cell r="I6">
            <v>0.17848970251716248</v>
          </cell>
          <cell r="J6">
            <v>0.15272727272727274</v>
          </cell>
          <cell r="K6">
            <v>0.11920529801324503</v>
          </cell>
          <cell r="L6">
            <v>0.17823639774859287</v>
          </cell>
          <cell r="M6">
            <v>0.11585365853658537</v>
          </cell>
          <cell r="N6">
            <v>0.09521137298915076</v>
          </cell>
          <cell r="O6">
            <v>0.05745062836624776</v>
          </cell>
          <cell r="P6">
            <v>0.054758800521512385</v>
          </cell>
          <cell r="Q6">
            <v>0.15160796324655437</v>
          </cell>
          <cell r="R6">
            <v>0.07528556593977155</v>
          </cell>
          <cell r="S6">
            <v>0.15517241379310345</v>
          </cell>
          <cell r="T6">
            <v>0.14266304347826086</v>
          </cell>
          <cell r="U6">
            <v>0.1527777777777778</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v>
          </cell>
          <cell r="V7">
            <v>0.13395973154362417</v>
          </cell>
        </row>
        <row r="8">
          <cell r="H8" t="str">
            <v>7万円未満</v>
          </cell>
          <cell r="I8">
            <v>0.09382151029748284</v>
          </cell>
          <cell r="J8">
            <v>0.12475524475524476</v>
          </cell>
          <cell r="K8">
            <v>0.13245033112582782</v>
          </cell>
          <cell r="L8">
            <v>0.11444652908067542</v>
          </cell>
          <cell r="M8">
            <v>0.09908536585365854</v>
          </cell>
          <cell r="N8">
            <v>0.13449307893752338</v>
          </cell>
          <cell r="O8">
            <v>0.13824057450628366</v>
          </cell>
          <cell r="P8">
            <v>0.12516297262059975</v>
          </cell>
          <cell r="Q8">
            <v>0.10260336906584992</v>
          </cell>
          <cell r="R8">
            <v>0.09890965732087227</v>
          </cell>
          <cell r="S8">
            <v>0.13218390804597702</v>
          </cell>
          <cell r="T8">
            <v>0.12092391304347826</v>
          </cell>
          <cell r="U8">
            <v>0.09375</v>
          </cell>
          <cell r="V8">
            <v>0.08026845637583893</v>
          </cell>
        </row>
        <row r="9">
          <cell r="H9" t="str">
            <v>8万円未満</v>
          </cell>
          <cell r="I9">
            <v>0.06636155606407322</v>
          </cell>
          <cell r="J9">
            <v>0.12363636363636364</v>
          </cell>
          <cell r="K9">
            <v>0.11920529801324503</v>
          </cell>
          <cell r="L9">
            <v>0.11819887429643527</v>
          </cell>
          <cell r="M9">
            <v>0.10975609756097561</v>
          </cell>
          <cell r="N9">
            <v>0.1322484100261878</v>
          </cell>
          <cell r="O9">
            <v>0.1310592459605027</v>
          </cell>
          <cell r="P9">
            <v>0.14602346805736635</v>
          </cell>
          <cell r="Q9">
            <v>0.06125574272588055</v>
          </cell>
          <cell r="R9">
            <v>0.08411214953271028</v>
          </cell>
          <cell r="S9">
            <v>0.11685823754789272</v>
          </cell>
          <cell r="T9">
            <v>0.11277173913043478</v>
          </cell>
          <cell r="U9">
            <v>0.06770833333333333</v>
          </cell>
          <cell r="V9">
            <v>0.09879194630872483</v>
          </cell>
        </row>
        <row r="10">
          <cell r="H10" t="str">
            <v>9万円未満</v>
          </cell>
          <cell r="I10">
            <v>0.04691075514874142</v>
          </cell>
          <cell r="J10">
            <v>0.07300699300699301</v>
          </cell>
          <cell r="K10">
            <v>0.07505518763796909</v>
          </cell>
          <cell r="L10">
            <v>0.0675422138836773</v>
          </cell>
          <cell r="M10">
            <v>0.07621951219512195</v>
          </cell>
          <cell r="N10">
            <v>0.1019453797231575</v>
          </cell>
          <cell r="O10">
            <v>0.11131059245960502</v>
          </cell>
          <cell r="P10">
            <v>0.12255541069100391</v>
          </cell>
          <cell r="Q10">
            <v>0.045941807044410414</v>
          </cell>
          <cell r="R10">
            <v>0.09916926272066459</v>
          </cell>
          <cell r="S10">
            <v>0.06704980842911877</v>
          </cell>
          <cell r="T10">
            <v>0.09782608695652174</v>
          </cell>
          <cell r="U10">
            <v>0.06076388888888889</v>
          </cell>
          <cell r="V10">
            <v>0.056375838926174496</v>
          </cell>
        </row>
        <row r="11">
          <cell r="H11" t="str">
            <v>10万円未満</v>
          </cell>
          <cell r="I11">
            <v>0.02288329519450801</v>
          </cell>
          <cell r="J11">
            <v>0.03328671328671329</v>
          </cell>
          <cell r="K11">
            <v>0.052980132450331126</v>
          </cell>
          <cell r="L11">
            <v>0.043151969981238276</v>
          </cell>
          <cell r="M11">
            <v>0.05030487804878049</v>
          </cell>
          <cell r="N11">
            <v>0.05518144407033296</v>
          </cell>
          <cell r="O11">
            <v>0.06642728904847396</v>
          </cell>
          <cell r="P11">
            <v>0.07953063885267275</v>
          </cell>
          <cell r="Q11">
            <v>0.02450229709035222</v>
          </cell>
          <cell r="R11">
            <v>0.06360332294911734</v>
          </cell>
          <cell r="S11">
            <v>0.03639846743295019</v>
          </cell>
          <cell r="T11">
            <v>0.03125</v>
          </cell>
          <cell r="U11">
            <v>0.03819444444444445</v>
          </cell>
          <cell r="V11">
            <v>0.028456375838926174</v>
          </cell>
        </row>
        <row r="12">
          <cell r="H12" t="str">
            <v>11万円未満</v>
          </cell>
          <cell r="I12">
            <v>0.05034324942791762</v>
          </cell>
          <cell r="J12">
            <v>0.0606993006993007</v>
          </cell>
          <cell r="K12">
            <v>0.052980132450331126</v>
          </cell>
          <cell r="L12">
            <v>0.04878048780487805</v>
          </cell>
          <cell r="M12">
            <v>0.07317073170731707</v>
          </cell>
          <cell r="N12">
            <v>0.09483726150392817</v>
          </cell>
          <cell r="O12">
            <v>0.10053859964093358</v>
          </cell>
          <cell r="P12">
            <v>0.12516297262059975</v>
          </cell>
          <cell r="Q12">
            <v>0.04134762633996937</v>
          </cell>
          <cell r="R12">
            <v>0.09865005192107996</v>
          </cell>
          <cell r="S12">
            <v>0.05747126436781609</v>
          </cell>
          <cell r="T12">
            <v>0.09239130434782608</v>
          </cell>
          <cell r="U12">
            <v>0.03993055555555555</v>
          </cell>
          <cell r="V12">
            <v>0.07570469798657718</v>
          </cell>
        </row>
        <row r="13">
          <cell r="H13" t="str">
            <v>12万円未満</v>
          </cell>
          <cell r="I13">
            <v>0.02402745995423341</v>
          </cell>
          <cell r="J13">
            <v>0.021538461538461538</v>
          </cell>
          <cell r="K13">
            <v>0.017660044150110375</v>
          </cell>
          <cell r="L13">
            <v>0.01125703564727955</v>
          </cell>
          <cell r="M13">
            <v>0.025914634146341462</v>
          </cell>
          <cell r="N13">
            <v>0.023007856341189674</v>
          </cell>
          <cell r="O13">
            <v>0.03590664272890485</v>
          </cell>
          <cell r="P13">
            <v>0.018252933507170794</v>
          </cell>
          <cell r="Q13">
            <v>0.026033690658499236</v>
          </cell>
          <cell r="R13">
            <v>0.03660436137071651</v>
          </cell>
          <cell r="S13">
            <v>0.02490421455938697</v>
          </cell>
          <cell r="T13">
            <v>0.029891304347826088</v>
          </cell>
          <cell r="U13">
            <v>0.022569444444444444</v>
          </cell>
          <cell r="V13">
            <v>0.02174496644295302</v>
          </cell>
        </row>
        <row r="14">
          <cell r="H14" t="str">
            <v>13万円未満</v>
          </cell>
          <cell r="I14">
            <v>0.016018306636155607</v>
          </cell>
          <cell r="J14">
            <v>0.03244755244755245</v>
          </cell>
          <cell r="K14">
            <v>0.03532008830022075</v>
          </cell>
          <cell r="L14">
            <v>0.01876172607879925</v>
          </cell>
          <cell r="M14">
            <v>0.042682926829268296</v>
          </cell>
          <cell r="N14">
            <v>0.03610175832398055</v>
          </cell>
          <cell r="O14">
            <v>0.06283662477558348</v>
          </cell>
          <cell r="P14">
            <v>0.04302477183833116</v>
          </cell>
          <cell r="Q14">
            <v>0.021439509954058193</v>
          </cell>
          <cell r="R14">
            <v>0.051661474558670824</v>
          </cell>
          <cell r="S14">
            <v>0.028735632183908046</v>
          </cell>
          <cell r="T14">
            <v>0.02717391304347826</v>
          </cell>
          <cell r="U14">
            <v>0.024305555555555556</v>
          </cell>
          <cell r="V14">
            <v>0.04214765100671141</v>
          </cell>
        </row>
        <row r="15">
          <cell r="H15" t="str">
            <v>14万円未満</v>
          </cell>
          <cell r="I15">
            <v>0.017162471395881007</v>
          </cell>
          <cell r="J15">
            <v>0.015664335664335664</v>
          </cell>
          <cell r="K15">
            <v>0.019867549668874173</v>
          </cell>
          <cell r="L15">
            <v>0.013133208255159476</v>
          </cell>
          <cell r="M15">
            <v>0.03048780487804878</v>
          </cell>
          <cell r="N15">
            <v>0.0203890759446315</v>
          </cell>
          <cell r="O15">
            <v>0.01436265709156194</v>
          </cell>
          <cell r="P15">
            <v>0.03780964797913951</v>
          </cell>
          <cell r="Q15">
            <v>0.015313935681470138</v>
          </cell>
          <cell r="R15">
            <v>0.03608515057113188</v>
          </cell>
          <cell r="S15">
            <v>0.013409961685823755</v>
          </cell>
          <cell r="T15">
            <v>0.025815217391304348</v>
          </cell>
          <cell r="U15">
            <v>0.010416666666666666</v>
          </cell>
          <cell r="V15">
            <v>0.00912751677852349</v>
          </cell>
        </row>
        <row r="16">
          <cell r="H16" t="str">
            <v>15万円未満</v>
          </cell>
          <cell r="I16">
            <v>0.012585812356979404</v>
          </cell>
          <cell r="J16">
            <v>0.007832167832167832</v>
          </cell>
          <cell r="K16">
            <v>0.006622516556291391</v>
          </cell>
          <cell r="L16">
            <v>0.03189493433395872</v>
          </cell>
          <cell r="M16">
            <v>0.021341463414634148</v>
          </cell>
          <cell r="N16">
            <v>0.016647961092405537</v>
          </cell>
          <cell r="O16">
            <v>0.017953321364452424</v>
          </cell>
          <cell r="P16">
            <v>0.014341590612777053</v>
          </cell>
          <cell r="Q16">
            <v>0.009188361408882083</v>
          </cell>
          <cell r="R16">
            <v>0.01557632398753894</v>
          </cell>
          <cell r="S16">
            <v>0.009578544061302681</v>
          </cell>
          <cell r="T16">
            <v>0.012228260869565218</v>
          </cell>
          <cell r="U16">
            <v>0.012152777777777778</v>
          </cell>
          <cell r="V16">
            <v>0.009664429530201342</v>
          </cell>
        </row>
        <row r="17">
          <cell r="H17" t="str">
            <v>20万円未満</v>
          </cell>
          <cell r="I17">
            <v>0.02288329519450801</v>
          </cell>
          <cell r="J17">
            <v>0.02825174825174825</v>
          </cell>
          <cell r="K17">
            <v>0.033112582781456956</v>
          </cell>
          <cell r="L17">
            <v>0.039399624765478425</v>
          </cell>
          <cell r="M17">
            <v>0.06554878048780488</v>
          </cell>
          <cell r="N17">
            <v>0.053497942386831275</v>
          </cell>
          <cell r="O17">
            <v>0.07540394973070018</v>
          </cell>
          <cell r="P17">
            <v>0.07431551499348109</v>
          </cell>
          <cell r="Q17">
            <v>0.016845329249617153</v>
          </cell>
          <cell r="R17">
            <v>0.07087227414330217</v>
          </cell>
          <cell r="S17">
            <v>0.04980842911877394</v>
          </cell>
          <cell r="T17">
            <v>0.04483695652173913</v>
          </cell>
          <cell r="U17">
            <v>0.015625</v>
          </cell>
          <cell r="V17">
            <v>0.026040268456375838</v>
          </cell>
        </row>
        <row r="18">
          <cell r="H18" t="str">
            <v>20万円以上</v>
          </cell>
          <cell r="I18">
            <v>0.006864988558352402</v>
          </cell>
          <cell r="J18">
            <v>0.011188811188811189</v>
          </cell>
          <cell r="K18">
            <v>0.004415011037527594</v>
          </cell>
          <cell r="L18">
            <v>0.009380863039399626</v>
          </cell>
          <cell r="M18">
            <v>0.021341463414634148</v>
          </cell>
          <cell r="N18">
            <v>0.03423120089786756</v>
          </cell>
          <cell r="O18">
            <v>0.01615798922800718</v>
          </cell>
          <cell r="P18">
            <v>0.018252933507170794</v>
          </cell>
          <cell r="Q18">
            <v>0.0030627871362940277</v>
          </cell>
          <cell r="R18">
            <v>0.02284527518172378</v>
          </cell>
          <cell r="S18">
            <v>0.0038314176245210726</v>
          </cell>
          <cell r="T18">
            <v>0.012228260869565218</v>
          </cell>
          <cell r="U18">
            <v>0</v>
          </cell>
          <cell r="V18">
            <v>0.00832214765100671</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0.087</v>
          </cell>
          <cell r="J23">
            <v>0.06733167082294264</v>
          </cell>
          <cell r="K23">
            <v>0.0273972602739726</v>
          </cell>
          <cell r="L23">
            <v>0</v>
          </cell>
          <cell r="M23">
            <v>0.118</v>
          </cell>
          <cell r="N23">
            <v>0.07246376811594202</v>
          </cell>
          <cell r="O23">
            <v>0</v>
          </cell>
          <cell r="P23">
            <v>0</v>
          </cell>
          <cell r="Q23">
            <v>0.1</v>
          </cell>
          <cell r="R23">
            <v>0.05287206266318538</v>
          </cell>
          <cell r="S23">
            <v>0.01639344262295082</v>
          </cell>
          <cell r="T23">
            <v>0.034013605442176874</v>
          </cell>
          <cell r="U23">
            <v>0.058</v>
          </cell>
          <cell r="V23">
            <v>0.05302325581395349</v>
          </cell>
        </row>
        <row r="24">
          <cell r="H24" t="str">
            <v>4万円未満</v>
          </cell>
          <cell r="I24">
            <v>0.087248322147651</v>
          </cell>
          <cell r="J24">
            <v>0.05070656691604322</v>
          </cell>
          <cell r="K24">
            <v>0.0410958904109589</v>
          </cell>
          <cell r="L24">
            <v>0.0425531914893617</v>
          </cell>
          <cell r="M24">
            <v>0.09803921568627451</v>
          </cell>
          <cell r="N24">
            <v>0.10144927536231885</v>
          </cell>
          <cell r="O24">
            <v>0.08333333333333333</v>
          </cell>
          <cell r="P24">
            <v>0.14285714285714285</v>
          </cell>
          <cell r="Q24">
            <v>0.09166666666666666</v>
          </cell>
          <cell r="R24">
            <v>0.033942558746736295</v>
          </cell>
          <cell r="S24">
            <v>0.07103825136612021</v>
          </cell>
          <cell r="T24">
            <v>0.034013605442176874</v>
          </cell>
          <cell r="U24">
            <v>0.06796116504854369</v>
          </cell>
          <cell r="V24">
            <v>0.0986046511627907</v>
          </cell>
        </row>
        <row r="25">
          <cell r="H25" t="str">
            <v>5万円未満</v>
          </cell>
          <cell r="I25">
            <v>0.14093959731543623</v>
          </cell>
          <cell r="J25">
            <v>0.0773067331670823</v>
          </cell>
          <cell r="K25">
            <v>0.0547945205479452</v>
          </cell>
          <cell r="L25">
            <v>0.06382978723404255</v>
          </cell>
          <cell r="M25">
            <v>0.0784313725490196</v>
          </cell>
          <cell r="N25">
            <v>0.14251207729468598</v>
          </cell>
          <cell r="O25">
            <v>0.08333333333333333</v>
          </cell>
          <cell r="P25">
            <v>0.07936507936507936</v>
          </cell>
          <cell r="Q25">
            <v>0.09166666666666666</v>
          </cell>
          <cell r="R25">
            <v>0.03590078328981723</v>
          </cell>
          <cell r="S25">
            <v>0.07103825136612021</v>
          </cell>
          <cell r="T25">
            <v>0.06802721088435375</v>
          </cell>
          <cell r="U25">
            <v>0.11650485436893204</v>
          </cell>
          <cell r="V25">
            <v>0.10232558139534884</v>
          </cell>
        </row>
        <row r="26">
          <cell r="H26" t="str">
            <v>6万円未満</v>
          </cell>
          <cell r="I26">
            <v>0.10067114093959731</v>
          </cell>
          <cell r="J26">
            <v>0.11970074812967581</v>
          </cell>
          <cell r="K26">
            <v>0.0958904109589041</v>
          </cell>
          <cell r="L26">
            <v>0.11347517730496454</v>
          </cell>
          <cell r="M26">
            <v>0.09803921568627451</v>
          </cell>
          <cell r="N26">
            <v>0.13768115942028986</v>
          </cell>
          <cell r="O26">
            <v>0.041666666666666664</v>
          </cell>
          <cell r="P26">
            <v>0.09523809523809523</v>
          </cell>
          <cell r="Q26">
            <v>0.08333333333333333</v>
          </cell>
          <cell r="R26">
            <v>0.07180156657963446</v>
          </cell>
          <cell r="S26">
            <v>0.1092896174863388</v>
          </cell>
          <cell r="T26">
            <v>0.08843537414965986</v>
          </cell>
          <cell r="U26">
            <v>0.14563106796116504</v>
          </cell>
          <cell r="V26">
            <v>0.11162790697674418</v>
          </cell>
        </row>
        <row r="27">
          <cell r="H27" t="str">
            <v>7万円未満</v>
          </cell>
          <cell r="I27">
            <v>0.10738255033557047</v>
          </cell>
          <cell r="J27">
            <v>0.1313383208645054</v>
          </cell>
          <cell r="K27">
            <v>0.0958904109589041</v>
          </cell>
          <cell r="L27">
            <v>0.15602836879432624</v>
          </cell>
          <cell r="M27">
            <v>0.09803921568627451</v>
          </cell>
          <cell r="N27">
            <v>0.14251207729468598</v>
          </cell>
          <cell r="O27">
            <v>0.125</v>
          </cell>
          <cell r="P27">
            <v>0.14285714285714285</v>
          </cell>
          <cell r="Q27">
            <v>0.125</v>
          </cell>
          <cell r="R27">
            <v>0.09007832898172324</v>
          </cell>
          <cell r="S27">
            <v>0.13114754098360656</v>
          </cell>
          <cell r="T27">
            <v>0.08843537414965986</v>
          </cell>
          <cell r="U27">
            <v>0.1650485436893204</v>
          </cell>
          <cell r="V27">
            <v>0.08465116279069768</v>
          </cell>
        </row>
        <row r="28">
          <cell r="H28" t="str">
            <v>8万円未満</v>
          </cell>
          <cell r="I28">
            <v>0.09395973154362416</v>
          </cell>
          <cell r="J28">
            <v>0.1770573566084788</v>
          </cell>
          <cell r="K28">
            <v>0.0958904109589041</v>
          </cell>
          <cell r="L28">
            <v>0.14893617021276595</v>
          </cell>
          <cell r="M28">
            <v>0.13725490196078433</v>
          </cell>
          <cell r="N28">
            <v>0.10144927536231885</v>
          </cell>
          <cell r="O28">
            <v>0.125</v>
          </cell>
          <cell r="P28">
            <v>0.09523809523809523</v>
          </cell>
          <cell r="Q28">
            <v>0.08333333333333333</v>
          </cell>
          <cell r="R28">
            <v>0.06657963446475196</v>
          </cell>
          <cell r="S28">
            <v>0.12568306010928962</v>
          </cell>
          <cell r="T28">
            <v>0.04081632653061224</v>
          </cell>
          <cell r="U28">
            <v>0.06796116504854369</v>
          </cell>
          <cell r="V28">
            <v>0.12279069767441861</v>
          </cell>
        </row>
        <row r="29">
          <cell r="H29" t="str">
            <v>9万円未満</v>
          </cell>
          <cell r="I29">
            <v>0.0738255033557047</v>
          </cell>
          <cell r="J29">
            <v>0.09393183707398171</v>
          </cell>
          <cell r="K29">
            <v>0.1780821917808219</v>
          </cell>
          <cell r="L29">
            <v>0.09219858156028368</v>
          </cell>
          <cell r="M29">
            <v>0.11764705882352941</v>
          </cell>
          <cell r="N29">
            <v>0.07246376811594203</v>
          </cell>
          <cell r="O29">
            <v>0.08333333333333333</v>
          </cell>
          <cell r="P29">
            <v>0.12698412698412698</v>
          </cell>
          <cell r="Q29">
            <v>0.09166666666666666</v>
          </cell>
          <cell r="R29">
            <v>0.10835509138381201</v>
          </cell>
          <cell r="S29">
            <v>0.08196721311475409</v>
          </cell>
          <cell r="T29">
            <v>0.05442176870748299</v>
          </cell>
          <cell r="U29">
            <v>0.11650485436893204</v>
          </cell>
          <cell r="V29">
            <v>0.07534883720930233</v>
          </cell>
        </row>
        <row r="30">
          <cell r="H30" t="str">
            <v>10万円未満</v>
          </cell>
          <cell r="I30">
            <v>0.053691275167785234</v>
          </cell>
          <cell r="J30">
            <v>0.046550290939318374</v>
          </cell>
          <cell r="K30">
            <v>0.0821917808219178</v>
          </cell>
          <cell r="L30">
            <v>0.06382978723404255</v>
          </cell>
          <cell r="M30">
            <v>0.0196078431372549</v>
          </cell>
          <cell r="N30">
            <v>0.016908212560386472</v>
          </cell>
          <cell r="O30">
            <v>0.041666666666666664</v>
          </cell>
          <cell r="P30">
            <v>0.015873015873015872</v>
          </cell>
          <cell r="Q30">
            <v>0.05</v>
          </cell>
          <cell r="R30">
            <v>0.0835509138381201</v>
          </cell>
          <cell r="S30">
            <v>0.0546448087431694</v>
          </cell>
          <cell r="T30">
            <v>0.04081632653061224</v>
          </cell>
          <cell r="U30">
            <v>0.02912621359223301</v>
          </cell>
          <cell r="V30">
            <v>0.04279069767441861</v>
          </cell>
        </row>
        <row r="31">
          <cell r="H31" t="str">
            <v>11万円未満</v>
          </cell>
          <cell r="I31">
            <v>0.10067114093959731</v>
          </cell>
          <cell r="J31">
            <v>0.07813798836242726</v>
          </cell>
          <cell r="K31">
            <v>0.0958904109589041</v>
          </cell>
          <cell r="L31">
            <v>0.09929078014184398</v>
          </cell>
          <cell r="M31">
            <v>0.09803921568627451</v>
          </cell>
          <cell r="N31">
            <v>0.09178743961352658</v>
          </cell>
          <cell r="O31">
            <v>0.16666666666666666</v>
          </cell>
          <cell r="P31">
            <v>0.14285714285714285</v>
          </cell>
          <cell r="Q31">
            <v>0.075</v>
          </cell>
          <cell r="R31">
            <v>0.12597911227154046</v>
          </cell>
          <cell r="S31">
            <v>0.11475409836065574</v>
          </cell>
          <cell r="T31">
            <v>0.1360544217687075</v>
          </cell>
          <cell r="U31">
            <v>0.06796116504854369</v>
          </cell>
          <cell r="V31">
            <v>0.13953488372093023</v>
          </cell>
        </row>
        <row r="32">
          <cell r="H32" t="str">
            <v>12万円未満</v>
          </cell>
          <cell r="I32">
            <v>0.020134228187919462</v>
          </cell>
          <cell r="J32">
            <v>0.04239401496259352</v>
          </cell>
          <cell r="K32">
            <v>0.0273972602739726</v>
          </cell>
          <cell r="L32">
            <v>0.014184397163120567</v>
          </cell>
          <cell r="M32">
            <v>0</v>
          </cell>
          <cell r="N32">
            <v>0.01932367149758454</v>
          </cell>
          <cell r="O32">
            <v>0</v>
          </cell>
          <cell r="P32">
            <v>0.015873015873015872</v>
          </cell>
          <cell r="Q32">
            <v>0.09166666666666666</v>
          </cell>
          <cell r="R32">
            <v>0.05678851174934726</v>
          </cell>
          <cell r="S32">
            <v>0.03278688524590164</v>
          </cell>
          <cell r="T32">
            <v>0.04081632653061224</v>
          </cell>
          <cell r="U32">
            <v>0.04854368932038835</v>
          </cell>
          <cell r="V32">
            <v>0.03348837209302326</v>
          </cell>
        </row>
        <row r="33">
          <cell r="H33" t="str">
            <v>13万円未満</v>
          </cell>
          <cell r="I33">
            <v>0.020134228187919462</v>
          </cell>
          <cell r="J33">
            <v>0.04488778054862843</v>
          </cell>
          <cell r="K33">
            <v>0.0410958904109589</v>
          </cell>
          <cell r="L33">
            <v>0.014184397163120567</v>
          </cell>
          <cell r="M33">
            <v>0.0196078431372549</v>
          </cell>
          <cell r="N33">
            <v>0.012077294685990338</v>
          </cell>
          <cell r="O33">
            <v>0.125</v>
          </cell>
          <cell r="P33">
            <v>0.06349206349206349</v>
          </cell>
          <cell r="Q33">
            <v>0.041666666666666664</v>
          </cell>
          <cell r="R33">
            <v>0.08616187989556136</v>
          </cell>
          <cell r="S33">
            <v>0.03825136612021858</v>
          </cell>
          <cell r="T33">
            <v>0.06802721088435375</v>
          </cell>
          <cell r="U33">
            <v>0.02912621359223301</v>
          </cell>
          <cell r="V33">
            <v>0.053953488372093024</v>
          </cell>
        </row>
        <row r="34">
          <cell r="H34" t="str">
            <v>14万円未満</v>
          </cell>
          <cell r="I34">
            <v>0.020134228187919462</v>
          </cell>
          <cell r="J34">
            <v>0.012468827930174564</v>
          </cell>
          <cell r="K34">
            <v>0.0547945205479452</v>
          </cell>
          <cell r="L34">
            <v>0.02127659574468085</v>
          </cell>
          <cell r="M34">
            <v>0.0196078431372549</v>
          </cell>
          <cell r="N34">
            <v>0.004830917874396135</v>
          </cell>
          <cell r="O34">
            <v>0</v>
          </cell>
          <cell r="P34">
            <v>0.015873015873015872</v>
          </cell>
          <cell r="Q34">
            <v>0.025</v>
          </cell>
          <cell r="R34">
            <v>0.028067885117493474</v>
          </cell>
          <cell r="S34">
            <v>0.02185792349726776</v>
          </cell>
          <cell r="T34">
            <v>0.10204081632653061</v>
          </cell>
          <cell r="U34">
            <v>0.02912621359223301</v>
          </cell>
          <cell r="V34">
            <v>0.018604651162790697</v>
          </cell>
        </row>
        <row r="35">
          <cell r="H35" t="str">
            <v>15万円未満</v>
          </cell>
          <cell r="I35">
            <v>0.026845637583892617</v>
          </cell>
          <cell r="J35">
            <v>0.006650041562759767</v>
          </cell>
          <cell r="K35">
            <v>0.0136986301369863</v>
          </cell>
          <cell r="L35">
            <v>0.0851063829787234</v>
          </cell>
          <cell r="M35">
            <v>0</v>
          </cell>
          <cell r="N35">
            <v>0.007246376811594203</v>
          </cell>
          <cell r="O35">
            <v>0</v>
          </cell>
          <cell r="P35">
            <v>0.015873015873015872</v>
          </cell>
          <cell r="Q35">
            <v>0.016666666666666666</v>
          </cell>
          <cell r="R35">
            <v>0.01762402088772846</v>
          </cell>
          <cell r="S35">
            <v>0.01639344262295082</v>
          </cell>
          <cell r="T35">
            <v>0.05442176870748299</v>
          </cell>
          <cell r="U35">
            <v>0.02912621359223301</v>
          </cell>
          <cell r="V35">
            <v>0.018604651162790697</v>
          </cell>
        </row>
        <row r="36">
          <cell r="H36" t="str">
            <v>20万円未満</v>
          </cell>
          <cell r="I36">
            <v>0.04697986577181208</v>
          </cell>
          <cell r="J36">
            <v>0.04239401496259352</v>
          </cell>
          <cell r="K36">
            <v>0.0958904109589041</v>
          </cell>
          <cell r="L36">
            <v>0.07092198581560284</v>
          </cell>
          <cell r="M36">
            <v>0.0784313725490196</v>
          </cell>
          <cell r="N36">
            <v>0.04830917874396135</v>
          </cell>
          <cell r="O36">
            <v>0.08333333333333333</v>
          </cell>
          <cell r="P36">
            <v>0.047619047619047616</v>
          </cell>
          <cell r="Q36">
            <v>0.025</v>
          </cell>
          <cell r="R36">
            <v>0.11684073107049608</v>
          </cell>
          <cell r="S36">
            <v>0.10382513661202186</v>
          </cell>
          <cell r="T36">
            <v>0.1360544217687075</v>
          </cell>
          <cell r="U36">
            <v>0.02912621359223301</v>
          </cell>
          <cell r="V36">
            <v>0.037209302325581395</v>
          </cell>
        </row>
        <row r="37">
          <cell r="H37" t="str">
            <v>20万円以上</v>
          </cell>
          <cell r="I37">
            <v>0.020134228187919462</v>
          </cell>
          <cell r="J37">
            <v>0.00914380714879468</v>
          </cell>
          <cell r="K37">
            <v>0</v>
          </cell>
          <cell r="L37">
            <v>0.014184397163120567</v>
          </cell>
          <cell r="M37">
            <v>0.0196078431372549</v>
          </cell>
          <cell r="N37">
            <v>0.028985507246376812</v>
          </cell>
          <cell r="O37">
            <v>0.041666666666666664</v>
          </cell>
          <cell r="P37">
            <v>0</v>
          </cell>
          <cell r="Q37">
            <v>0.008333333333333333</v>
          </cell>
          <cell r="R37">
            <v>0.025456919060052218</v>
          </cell>
          <cell r="S37">
            <v>0.01092896174863388</v>
          </cell>
          <cell r="T37">
            <v>0.013605442176870748</v>
          </cell>
          <cell r="U37">
            <v>0</v>
          </cell>
          <cell r="V37">
            <v>0.0074418604651162795</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0.019230769230769232</v>
          </cell>
          <cell r="K42">
            <v>0.07692307692307693</v>
          </cell>
          <cell r="L42">
            <v>0.038461538461538464</v>
          </cell>
          <cell r="M42">
            <v>0.143</v>
          </cell>
          <cell r="N42">
            <v>0.045627376425855515</v>
          </cell>
          <cell r="O42">
            <v>0</v>
          </cell>
          <cell r="P42">
            <v>0</v>
          </cell>
          <cell r="Q42">
            <v>0.195</v>
          </cell>
          <cell r="R42">
            <v>0.03488372093023256</v>
          </cell>
          <cell r="S42">
            <v>0.021505376344086023</v>
          </cell>
          <cell r="T42">
            <v>0</v>
          </cell>
          <cell r="U42">
            <v>0.078</v>
          </cell>
          <cell r="V42">
            <v>0.065238558909445</v>
          </cell>
        </row>
        <row r="43">
          <cell r="H43" t="str">
            <v>4万円未満</v>
          </cell>
          <cell r="I43">
            <v>0.19636363636363635</v>
          </cell>
          <cell r="J43">
            <v>0.08076923076923077</v>
          </cell>
          <cell r="K43">
            <v>0.02564102564102564</v>
          </cell>
          <cell r="L43">
            <v>0.09615384615384616</v>
          </cell>
          <cell r="M43">
            <v>0.16666666666666666</v>
          </cell>
          <cell r="N43">
            <v>0.11026615969581749</v>
          </cell>
          <cell r="O43">
            <v>0.045454545454545456</v>
          </cell>
          <cell r="P43">
            <v>0.030303030303030304</v>
          </cell>
          <cell r="Q43">
            <v>0.21266968325791855</v>
          </cell>
          <cell r="R43">
            <v>0.05813953488372093</v>
          </cell>
          <cell r="S43">
            <v>0.043010752688172046</v>
          </cell>
          <cell r="T43">
            <v>0.04424778761061947</v>
          </cell>
          <cell r="U43">
            <v>0.2530612244897959</v>
          </cell>
          <cell r="V43">
            <v>0.18111002921129504</v>
          </cell>
        </row>
        <row r="44">
          <cell r="H44" t="str">
            <v>5万円未満</v>
          </cell>
          <cell r="I44">
            <v>0.15272727272727274</v>
          </cell>
          <cell r="J44">
            <v>0.05384615384615385</v>
          </cell>
          <cell r="K44">
            <v>0.05128205128205128</v>
          </cell>
          <cell r="L44">
            <v>0.09615384615384616</v>
          </cell>
          <cell r="M44">
            <v>0.16666666666666666</v>
          </cell>
          <cell r="N44">
            <v>0.06653992395437262</v>
          </cell>
          <cell r="O44">
            <v>0.045454545454545456</v>
          </cell>
          <cell r="P44">
            <v>0.045454545454545456</v>
          </cell>
          <cell r="Q44">
            <v>0.13122171945701358</v>
          </cell>
          <cell r="R44">
            <v>0.036544850498338874</v>
          </cell>
          <cell r="S44">
            <v>0.1827956989247312</v>
          </cell>
          <cell r="T44">
            <v>0.17699115044247787</v>
          </cell>
          <cell r="U44">
            <v>0.1673469387755102</v>
          </cell>
          <cell r="V44">
            <v>0.16066212268743915</v>
          </cell>
        </row>
        <row r="45">
          <cell r="H45" t="str">
            <v>6万円未満</v>
          </cell>
          <cell r="I45">
            <v>0.10909090909090909</v>
          </cell>
          <cell r="J45">
            <v>0.12692307692307692</v>
          </cell>
          <cell r="K45">
            <v>0.2564102564102564</v>
          </cell>
          <cell r="L45">
            <v>0.17307692307692307</v>
          </cell>
          <cell r="M45">
            <v>0.023809523809523808</v>
          </cell>
          <cell r="N45">
            <v>0.09315589353612168</v>
          </cell>
          <cell r="O45">
            <v>0.13636363636363635</v>
          </cell>
          <cell r="P45">
            <v>0.10606060606060606</v>
          </cell>
          <cell r="Q45">
            <v>0.1085972850678733</v>
          </cell>
          <cell r="R45">
            <v>0.0946843853820598</v>
          </cell>
          <cell r="S45">
            <v>0.13978494623655913</v>
          </cell>
          <cell r="T45">
            <v>0.13274336283185842</v>
          </cell>
          <cell r="U45">
            <v>0.1306122448979592</v>
          </cell>
          <cell r="V45">
            <v>0.11781888997078871</v>
          </cell>
        </row>
        <row r="46">
          <cell r="H46" t="str">
            <v>7万円未満</v>
          </cell>
          <cell r="I46">
            <v>0.09454545454545454</v>
          </cell>
          <cell r="J46">
            <v>0.17307692307692307</v>
          </cell>
          <cell r="K46">
            <v>0.1282051282051282</v>
          </cell>
          <cell r="L46">
            <v>0.15384615384615385</v>
          </cell>
          <cell r="M46">
            <v>0.047619047619047616</v>
          </cell>
          <cell r="N46">
            <v>0.18250950570342206</v>
          </cell>
          <cell r="O46">
            <v>0.09090909090909091</v>
          </cell>
          <cell r="P46">
            <v>0.25757575757575757</v>
          </cell>
          <cell r="Q46">
            <v>0.10407239819004525</v>
          </cell>
          <cell r="R46">
            <v>0.13122923588039867</v>
          </cell>
          <cell r="S46">
            <v>0.16129032258064516</v>
          </cell>
          <cell r="T46">
            <v>0.1415929203539823</v>
          </cell>
          <cell r="U46">
            <v>0.07755102040816327</v>
          </cell>
          <cell r="V46">
            <v>0.07205452775073028</v>
          </cell>
        </row>
        <row r="47">
          <cell r="H47" t="str">
            <v>8万円未満</v>
          </cell>
          <cell r="I47">
            <v>0.04727272727272727</v>
          </cell>
          <cell r="J47">
            <v>0.1346153846153846</v>
          </cell>
          <cell r="K47">
            <v>0.1282051282051282</v>
          </cell>
          <cell r="L47">
            <v>0.11538461538461539</v>
          </cell>
          <cell r="M47">
            <v>0.11904761904761904</v>
          </cell>
          <cell r="N47">
            <v>0.16159695817490494</v>
          </cell>
          <cell r="O47">
            <v>0.13636363636363635</v>
          </cell>
          <cell r="P47">
            <v>0.16666666666666666</v>
          </cell>
          <cell r="Q47">
            <v>0.049773755656108594</v>
          </cell>
          <cell r="R47">
            <v>0.07641196013289037</v>
          </cell>
          <cell r="S47">
            <v>0.21505376344086022</v>
          </cell>
          <cell r="T47">
            <v>0.10619469026548672</v>
          </cell>
          <cell r="U47">
            <v>0.05714285714285714</v>
          </cell>
          <cell r="V47">
            <v>0.11684518013631938</v>
          </cell>
        </row>
        <row r="48">
          <cell r="H48" t="str">
            <v>9万円未満</v>
          </cell>
          <cell r="I48">
            <v>0.02909090909090909</v>
          </cell>
          <cell r="J48">
            <v>0.07692307692307693</v>
          </cell>
          <cell r="K48">
            <v>0.05128205128205128</v>
          </cell>
          <cell r="L48">
            <v>0.038461538461538464</v>
          </cell>
          <cell r="M48">
            <v>0.07142857142857142</v>
          </cell>
          <cell r="N48">
            <v>0.10836501901140684</v>
          </cell>
          <cell r="O48">
            <v>0.2727272727272727</v>
          </cell>
          <cell r="P48">
            <v>0.12121212121212122</v>
          </cell>
          <cell r="Q48">
            <v>0.027149321266968326</v>
          </cell>
          <cell r="R48">
            <v>0.07142857142857142</v>
          </cell>
          <cell r="S48">
            <v>0.053763440860215055</v>
          </cell>
          <cell r="T48">
            <v>0.07964601769911504</v>
          </cell>
          <cell r="U48">
            <v>0.04897959183673469</v>
          </cell>
          <cell r="V48">
            <v>0.04965920155793573</v>
          </cell>
        </row>
        <row r="49">
          <cell r="H49" t="str">
            <v>10万円未満</v>
          </cell>
          <cell r="I49">
            <v>0.01090909090909091</v>
          </cell>
          <cell r="J49">
            <v>0.03076923076923077</v>
          </cell>
          <cell r="K49">
            <v>0.10256410256410256</v>
          </cell>
          <cell r="L49">
            <v>0.057692307692307696</v>
          </cell>
          <cell r="M49">
            <v>0.023809523809523808</v>
          </cell>
          <cell r="N49">
            <v>0.045627376425855515</v>
          </cell>
          <cell r="O49">
            <v>0.022727272727272728</v>
          </cell>
          <cell r="P49">
            <v>0.09090909090909091</v>
          </cell>
          <cell r="Q49">
            <v>0.027149321266968326</v>
          </cell>
          <cell r="R49">
            <v>0.07807308970099668</v>
          </cell>
          <cell r="S49">
            <v>0.03225806451612903</v>
          </cell>
          <cell r="T49">
            <v>0.02654867256637168</v>
          </cell>
          <cell r="U49">
            <v>0.05714285714285714</v>
          </cell>
          <cell r="V49">
            <v>0.024342745861733205</v>
          </cell>
        </row>
        <row r="50">
          <cell r="H50" t="str">
            <v>11万円未満</v>
          </cell>
          <cell r="I50">
            <v>0.05090909090909091</v>
          </cell>
          <cell r="J50">
            <v>0.08846153846153847</v>
          </cell>
          <cell r="K50">
            <v>0.05128205128205128</v>
          </cell>
          <cell r="L50">
            <v>0.057692307692307696</v>
          </cell>
          <cell r="M50">
            <v>0.047619047619047616</v>
          </cell>
          <cell r="N50">
            <v>0.06463878326996197</v>
          </cell>
          <cell r="O50">
            <v>0.13636363636363635</v>
          </cell>
          <cell r="P50">
            <v>0.06060606060606061</v>
          </cell>
          <cell r="Q50">
            <v>0.03619909502262444</v>
          </cell>
          <cell r="R50">
            <v>0.10465116279069768</v>
          </cell>
          <cell r="S50">
            <v>0.021505376344086023</v>
          </cell>
          <cell r="T50">
            <v>0.10619469026548672</v>
          </cell>
          <cell r="U50">
            <v>0.036734693877551024</v>
          </cell>
          <cell r="V50">
            <v>0.0798442064264849</v>
          </cell>
        </row>
        <row r="51">
          <cell r="H51" t="str">
            <v>12万円未満</v>
          </cell>
          <cell r="I51">
            <v>0.03636363636363636</v>
          </cell>
          <cell r="J51">
            <v>0.023076923076923078</v>
          </cell>
          <cell r="K51">
            <v>0</v>
          </cell>
          <cell r="L51">
            <v>0</v>
          </cell>
          <cell r="M51">
            <v>0.023809523809523808</v>
          </cell>
          <cell r="N51">
            <v>0.013307984790874524</v>
          </cell>
          <cell r="O51">
            <v>0.022727272727272728</v>
          </cell>
          <cell r="P51">
            <v>0.015151515151515152</v>
          </cell>
          <cell r="Q51">
            <v>0.01809954751131222</v>
          </cell>
          <cell r="R51">
            <v>0.04318936877076412</v>
          </cell>
          <cell r="S51">
            <v>0.010752688172043012</v>
          </cell>
          <cell r="T51">
            <v>0.061946902654867256</v>
          </cell>
          <cell r="U51">
            <v>0.0163265306122449</v>
          </cell>
          <cell r="V51">
            <v>0.027263875365141188</v>
          </cell>
        </row>
        <row r="52">
          <cell r="H52" t="str">
            <v>13万円未満</v>
          </cell>
          <cell r="I52">
            <v>0.02909090909090909</v>
          </cell>
          <cell r="J52">
            <v>0.07692307692307693</v>
          </cell>
          <cell r="K52">
            <v>0.07692307692307693</v>
          </cell>
          <cell r="L52">
            <v>0.057692307692307696</v>
          </cell>
          <cell r="M52">
            <v>0.023809523809523808</v>
          </cell>
          <cell r="N52">
            <v>0.017110266159695818</v>
          </cell>
          <cell r="O52">
            <v>0.045454545454545456</v>
          </cell>
          <cell r="P52">
            <v>0</v>
          </cell>
          <cell r="Q52">
            <v>0.027149321266968326</v>
          </cell>
          <cell r="R52">
            <v>0.04318936877076412</v>
          </cell>
          <cell r="S52">
            <v>0.043010752688172046</v>
          </cell>
          <cell r="T52">
            <v>0.05309734513274336</v>
          </cell>
          <cell r="U52">
            <v>0.036734693877551024</v>
          </cell>
          <cell r="V52">
            <v>0.06523855890944498</v>
          </cell>
        </row>
        <row r="53">
          <cell r="H53" t="str">
            <v>14万円未満</v>
          </cell>
          <cell r="I53">
            <v>0.04</v>
          </cell>
          <cell r="J53">
            <v>0.05384615384615385</v>
          </cell>
          <cell r="K53">
            <v>0</v>
          </cell>
          <cell r="L53">
            <v>0</v>
          </cell>
          <cell r="M53">
            <v>0.047619047619047616</v>
          </cell>
          <cell r="N53">
            <v>0.015209125475285171</v>
          </cell>
          <cell r="O53">
            <v>0</v>
          </cell>
          <cell r="P53">
            <v>0.045454545454545456</v>
          </cell>
          <cell r="Q53">
            <v>0.027149321266968326</v>
          </cell>
          <cell r="R53">
            <v>0.10132890365448505</v>
          </cell>
          <cell r="S53">
            <v>0.010752688172043012</v>
          </cell>
          <cell r="T53">
            <v>0.017699115044247787</v>
          </cell>
          <cell r="U53">
            <v>0.012244897959183673</v>
          </cell>
          <cell r="V53">
            <v>0.006815968841285297</v>
          </cell>
        </row>
        <row r="54">
          <cell r="H54" t="str">
            <v>15万円未満</v>
          </cell>
          <cell r="I54">
            <v>0.01090909090909091</v>
          </cell>
          <cell r="J54">
            <v>0.019230769230769232</v>
          </cell>
          <cell r="K54">
            <v>0.02564102564102564</v>
          </cell>
          <cell r="L54">
            <v>0.057692307692307696</v>
          </cell>
          <cell r="M54">
            <v>0</v>
          </cell>
          <cell r="N54">
            <v>0.0076045627376425855</v>
          </cell>
          <cell r="O54">
            <v>0</v>
          </cell>
          <cell r="P54">
            <v>0</v>
          </cell>
          <cell r="Q54">
            <v>0.013574660633484163</v>
          </cell>
          <cell r="R54">
            <v>0.029900332225913623</v>
          </cell>
          <cell r="S54">
            <v>0.010752688172043012</v>
          </cell>
          <cell r="T54">
            <v>0</v>
          </cell>
          <cell r="U54">
            <v>0.0163265306122449</v>
          </cell>
          <cell r="V54">
            <v>0.010710808179162609</v>
          </cell>
        </row>
        <row r="55">
          <cell r="H55" t="str">
            <v>20万円未満</v>
          </cell>
          <cell r="I55">
            <v>0.025454545454545455</v>
          </cell>
          <cell r="J55">
            <v>0.03076923076923077</v>
          </cell>
          <cell r="K55">
            <v>0.02564102564102564</v>
          </cell>
          <cell r="L55">
            <v>0.057692307692307696</v>
          </cell>
          <cell r="M55">
            <v>0.09523809523809523</v>
          </cell>
          <cell r="N55">
            <v>0.030418250950570342</v>
          </cell>
          <cell r="O55">
            <v>0</v>
          </cell>
          <cell r="P55">
            <v>0.030303030303030304</v>
          </cell>
          <cell r="Q55">
            <v>0.02262443438914027</v>
          </cell>
          <cell r="R55">
            <v>0.07308970099667775</v>
          </cell>
          <cell r="S55">
            <v>0.053763440860215055</v>
          </cell>
          <cell r="T55">
            <v>0.035398230088495575</v>
          </cell>
          <cell r="U55">
            <v>0.012244897959183673</v>
          </cell>
          <cell r="V55">
            <v>0.01557935735150925</v>
          </cell>
        </row>
        <row r="56">
          <cell r="H56" t="str">
            <v>20万円以上</v>
          </cell>
          <cell r="I56">
            <v>0.007272727272727273</v>
          </cell>
          <cell r="J56">
            <v>0.011538461538461539</v>
          </cell>
          <cell r="K56">
            <v>0</v>
          </cell>
          <cell r="L56">
            <v>0</v>
          </cell>
          <cell r="M56">
            <v>0</v>
          </cell>
          <cell r="N56">
            <v>0.03802281368821293</v>
          </cell>
          <cell r="O56">
            <v>0.045454545454545456</v>
          </cell>
          <cell r="P56">
            <v>0.030303030303030304</v>
          </cell>
          <cell r="Q56">
            <v>0</v>
          </cell>
          <cell r="R56">
            <v>0.023255813953488372</v>
          </cell>
          <cell r="S56">
            <v>0</v>
          </cell>
          <cell r="T56">
            <v>0.017699115044247787</v>
          </cell>
          <cell r="U56">
            <v>0</v>
          </cell>
          <cell r="V56">
            <v>0.006815968841285297</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0.099</v>
          </cell>
          <cell r="J61">
            <v>0.038058991436726926</v>
          </cell>
          <cell r="K61">
            <v>0.03225806451612903</v>
          </cell>
          <cell r="L61">
            <v>0.023529411764705882</v>
          </cell>
          <cell r="M61">
            <v>0.038</v>
          </cell>
          <cell r="N61">
            <v>0.01682200500113662</v>
          </cell>
          <cell r="O61">
            <v>0.00408997955010225</v>
          </cell>
          <cell r="P61">
            <v>0.001567398119122257</v>
          </cell>
          <cell r="Q61">
            <v>0.163</v>
          </cell>
          <cell r="R61">
            <v>0.04834905660377358</v>
          </cell>
          <cell r="S61">
            <v>0.028455284552845527</v>
          </cell>
          <cell r="T61">
            <v>0.04411764705882353</v>
          </cell>
          <cell r="U61">
            <v>0.107</v>
          </cell>
          <cell r="V61">
            <v>0.09373060211049038</v>
          </cell>
        </row>
        <row r="62">
          <cell r="H62" t="str">
            <v>4万円未満</v>
          </cell>
          <cell r="I62">
            <v>0.2505643340857788</v>
          </cell>
          <cell r="J62">
            <v>0.14462416745956233</v>
          </cell>
          <cell r="K62">
            <v>0.12609970674486803</v>
          </cell>
          <cell r="L62">
            <v>0.11470588235294117</v>
          </cell>
          <cell r="M62">
            <v>0.09123434704830054</v>
          </cell>
          <cell r="N62">
            <v>0.05410320527392589</v>
          </cell>
          <cell r="O62">
            <v>0.03067484662576687</v>
          </cell>
          <cell r="P62">
            <v>0.02037617554858934</v>
          </cell>
          <cell r="Q62">
            <v>0.2633333333333333</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0.09411229824960218</v>
          </cell>
          <cell r="O63">
            <v>0.05725971370143149</v>
          </cell>
          <cell r="P63">
            <v>0.05329153605015674</v>
          </cell>
          <cell r="Q63">
            <v>0.18666666666666668</v>
          </cell>
          <cell r="R63">
            <v>0.12323113207547169</v>
          </cell>
          <cell r="S63">
            <v>0.2073170731707317</v>
          </cell>
          <cell r="T63">
            <v>0.15756302521008403</v>
          </cell>
          <cell r="U63">
            <v>0.1511111111111111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0.1390593047034765</v>
          </cell>
          <cell r="P64">
            <v>0.109717868338558</v>
          </cell>
          <cell r="Q64">
            <v>0.12333333333333334</v>
          </cell>
          <cell r="R64">
            <v>0.12794811320754718</v>
          </cell>
          <cell r="S64">
            <v>0.1951219512195122</v>
          </cell>
          <cell r="T64">
            <v>0.1407563025210084</v>
          </cell>
          <cell r="U64">
            <v>0.16</v>
          </cell>
          <cell r="V64">
            <v>0.159528243327126</v>
          </cell>
        </row>
        <row r="65">
          <cell r="H65" t="str">
            <v>7万円未満</v>
          </cell>
          <cell r="I65">
            <v>0.09029345372460497</v>
          </cell>
          <cell r="J65">
            <v>0.11512844909609896</v>
          </cell>
          <cell r="K65">
            <v>0.14076246334310852</v>
          </cell>
          <cell r="L65">
            <v>0.09117647058823529</v>
          </cell>
          <cell r="M65">
            <v>0.1037567084078712</v>
          </cell>
          <cell r="N65">
            <v>0.12821095703568994</v>
          </cell>
          <cell r="O65">
            <v>0.14314928425357873</v>
          </cell>
          <cell r="P65">
            <v>0.109717868338558</v>
          </cell>
          <cell r="Q65">
            <v>0.08666666666666667</v>
          </cell>
          <cell r="R65">
            <v>0.09492924528301887</v>
          </cell>
          <cell r="S65">
            <v>0.12195121951219512</v>
          </cell>
          <cell r="T65">
            <v>0.12605042016806722</v>
          </cell>
          <cell r="U65">
            <v>0.07555555555555556</v>
          </cell>
          <cell r="V65">
            <v>0.08193668528864059</v>
          </cell>
        </row>
        <row r="66">
          <cell r="H66" t="str">
            <v>8万円未満</v>
          </cell>
          <cell r="I66">
            <v>0.06772009029345373</v>
          </cell>
          <cell r="J66">
            <v>0.0922930542340628</v>
          </cell>
          <cell r="K66">
            <v>0.12316715542521994</v>
          </cell>
          <cell r="L66">
            <v>0.10588235294117647</v>
          </cell>
          <cell r="M66">
            <v>0.1073345259391771</v>
          </cell>
          <cell r="N66">
            <v>0.1316208229142987</v>
          </cell>
          <cell r="O66">
            <v>0.130879345603272</v>
          </cell>
          <cell r="P66">
            <v>0.14890282131661442</v>
          </cell>
          <cell r="Q66">
            <v>0.06333333333333334</v>
          </cell>
          <cell r="R66">
            <v>0.10318396226415094</v>
          </cell>
          <cell r="S66">
            <v>0.07317073170731707</v>
          </cell>
          <cell r="T66">
            <v>0.13655462184873948</v>
          </cell>
          <cell r="U66">
            <v>0.08</v>
          </cell>
          <cell r="V66">
            <v>0.07200496585971446</v>
          </cell>
        </row>
        <row r="67">
          <cell r="H67" t="str">
            <v>9万円未満</v>
          </cell>
          <cell r="I67">
            <v>0.045146726862302484</v>
          </cell>
          <cell r="J67">
            <v>0.060894386298763085</v>
          </cell>
          <cell r="K67">
            <v>0.05571847507331378</v>
          </cell>
          <cell r="L67">
            <v>0.061764705882352944</v>
          </cell>
          <cell r="M67">
            <v>0.07155635062611806</v>
          </cell>
          <cell r="N67">
            <v>0.10411457149352125</v>
          </cell>
          <cell r="O67">
            <v>0.09815950920245399</v>
          </cell>
          <cell r="P67">
            <v>0.12225705329153605</v>
          </cell>
          <cell r="Q67">
            <v>0.043333333333333335</v>
          </cell>
          <cell r="R67">
            <v>0.10200471698113207</v>
          </cell>
          <cell r="S67">
            <v>0.06097560975609756</v>
          </cell>
          <cell r="T67">
            <v>0.11554621848739496</v>
          </cell>
          <cell r="U67">
            <v>0.04888888888888889</v>
          </cell>
          <cell r="V67">
            <v>0.04717566728739913</v>
          </cell>
        </row>
        <row r="68">
          <cell r="H68" t="str">
            <v>10万円未満</v>
          </cell>
          <cell r="I68">
            <v>0.020316027088036117</v>
          </cell>
          <cell r="J68">
            <v>0.026165556612749764</v>
          </cell>
          <cell r="K68">
            <v>0.04105571847507331</v>
          </cell>
          <cell r="L68">
            <v>0.03235294117647059</v>
          </cell>
          <cell r="M68">
            <v>0.055456171735241505</v>
          </cell>
          <cell r="N68">
            <v>0.060013639463514436</v>
          </cell>
          <cell r="O68">
            <v>0.07157464212678936</v>
          </cell>
          <cell r="P68">
            <v>0.08463949843260188</v>
          </cell>
          <cell r="Q68">
            <v>0.013333333333333334</v>
          </cell>
          <cell r="R68">
            <v>0.041273584905660375</v>
          </cell>
          <cell r="S68">
            <v>0.024390243902439025</v>
          </cell>
          <cell r="T68">
            <v>0.029411764705882353</v>
          </cell>
          <cell r="U68">
            <v>0.022222222222222223</v>
          </cell>
          <cell r="V68">
            <v>0.021725636250775917</v>
          </cell>
        </row>
        <row r="69">
          <cell r="H69" t="str">
            <v>11万円未満</v>
          </cell>
          <cell r="I69">
            <v>0.03160270880361174</v>
          </cell>
          <cell r="J69">
            <v>0.04709800190294957</v>
          </cell>
          <cell r="K69">
            <v>0.04398826979472141</v>
          </cell>
          <cell r="L69">
            <v>0.026470588235294117</v>
          </cell>
          <cell r="M69">
            <v>0.07155635062611806</v>
          </cell>
          <cell r="N69">
            <v>0.09888611047965447</v>
          </cell>
          <cell r="O69">
            <v>0.09406952965235174</v>
          </cell>
          <cell r="P69">
            <v>0.13009404388714735</v>
          </cell>
          <cell r="Q69">
            <v>0.03333333333333333</v>
          </cell>
          <cell r="R69">
            <v>0.07134433962264151</v>
          </cell>
          <cell r="S69">
            <v>0.028455284552845527</v>
          </cell>
          <cell r="T69">
            <v>0.07563025210084033</v>
          </cell>
          <cell r="U69">
            <v>0.03111111111111111</v>
          </cell>
          <cell r="V69">
            <v>0.031036623215394164</v>
          </cell>
        </row>
        <row r="70">
          <cell r="H70" t="str">
            <v>12万円未満</v>
          </cell>
          <cell r="I70">
            <v>0.01805869074492099</v>
          </cell>
          <cell r="J70">
            <v>0.009514747859181731</v>
          </cell>
          <cell r="K70">
            <v>0.017595307917888565</v>
          </cell>
          <cell r="L70">
            <v>0.011764705882352941</v>
          </cell>
          <cell r="M70">
            <v>0.028622540250447227</v>
          </cell>
          <cell r="N70">
            <v>0.024551034325983177</v>
          </cell>
          <cell r="O70">
            <v>0.03885480572597137</v>
          </cell>
          <cell r="P70">
            <v>0.018808777429467086</v>
          </cell>
          <cell r="Q70">
            <v>0</v>
          </cell>
          <cell r="R70">
            <v>0.015919811320754717</v>
          </cell>
          <cell r="S70">
            <v>0.024390243902439025</v>
          </cell>
          <cell r="T70">
            <v>0.018907563025210083</v>
          </cell>
          <cell r="U70">
            <v>0.017777777777777778</v>
          </cell>
          <cell r="V70">
            <v>0.010552451893234015</v>
          </cell>
        </row>
        <row r="71">
          <cell r="H71" t="str">
            <v>13万円未満</v>
          </cell>
          <cell r="I71">
            <v>0.006772009029345372</v>
          </cell>
          <cell r="J71">
            <v>0.019980970504281638</v>
          </cell>
          <cell r="K71">
            <v>0.02932551319648094</v>
          </cell>
          <cell r="L71">
            <v>0.014705882352941176</v>
          </cell>
          <cell r="M71">
            <v>0.046511627906976744</v>
          </cell>
          <cell r="N71">
            <v>0.040691066151398045</v>
          </cell>
          <cell r="O71">
            <v>0.06134969325153374</v>
          </cell>
          <cell r="P71">
            <v>0.045454545454545456</v>
          </cell>
          <cell r="Q71">
            <v>0.0033333333333333335</v>
          </cell>
          <cell r="R71">
            <v>0.024174528301886794</v>
          </cell>
          <cell r="S71">
            <v>0.016260162601626018</v>
          </cell>
          <cell r="T71">
            <v>0.008403361344537815</v>
          </cell>
          <cell r="U71">
            <v>0.008888888888888889</v>
          </cell>
          <cell r="V71">
            <v>0.019863438857852266</v>
          </cell>
        </row>
        <row r="72">
          <cell r="H72" t="str">
            <v>14万円未満</v>
          </cell>
          <cell r="I72">
            <v>0.002257336343115124</v>
          </cell>
          <cell r="J72">
            <v>0.012844909609895337</v>
          </cell>
          <cell r="K72">
            <v>0.01466275659824047</v>
          </cell>
          <cell r="L72">
            <v>0.011764705882352941</v>
          </cell>
          <cell r="M72">
            <v>0.03041144901610018</v>
          </cell>
          <cell r="N72">
            <v>0.02227779040691066</v>
          </cell>
          <cell r="O72">
            <v>0.016359918200409</v>
          </cell>
          <cell r="P72">
            <v>0.03918495297805643</v>
          </cell>
          <cell r="Q72">
            <v>0.0033333333333333335</v>
          </cell>
          <cell r="R72">
            <v>0.020636792452830188</v>
          </cell>
          <cell r="S72">
            <v>0.008130081300813009</v>
          </cell>
          <cell r="T72">
            <v>0.004201680672268907</v>
          </cell>
          <cell r="U72">
            <v>0</v>
          </cell>
          <cell r="V72">
            <v>0.004345127250155183</v>
          </cell>
        </row>
        <row r="73">
          <cell r="H73" t="str">
            <v>15万円未満</v>
          </cell>
          <cell r="I73">
            <v>0.009029345372460496</v>
          </cell>
          <cell r="J73">
            <v>0.007136060894386299</v>
          </cell>
          <cell r="K73">
            <v>0.002932551319648094</v>
          </cell>
          <cell r="L73">
            <v>0.0058823529411764705</v>
          </cell>
          <cell r="M73">
            <v>0.025044722719141325</v>
          </cell>
          <cell r="N73">
            <v>0.018640600136394635</v>
          </cell>
          <cell r="O73">
            <v>0.02044989775051125</v>
          </cell>
          <cell r="P73">
            <v>0.01567398119122257</v>
          </cell>
          <cell r="Q73">
            <v>0.0033333333333333335</v>
          </cell>
          <cell r="R73">
            <v>0.00884433962264151</v>
          </cell>
          <cell r="S73">
            <v>0.0040650406504065045</v>
          </cell>
          <cell r="T73">
            <v>0.0021008403361344537</v>
          </cell>
          <cell r="U73">
            <v>0</v>
          </cell>
          <cell r="V73">
            <v>0.0031036623215394167</v>
          </cell>
        </row>
        <row r="74">
          <cell r="H74" t="str">
            <v>20万円未満</v>
          </cell>
          <cell r="I74">
            <v>0.011286681715575621</v>
          </cell>
          <cell r="J74">
            <v>0.019980970504281638</v>
          </cell>
          <cell r="K74">
            <v>0.020527859237536656</v>
          </cell>
          <cell r="L74">
            <v>0.023529411764705882</v>
          </cell>
          <cell r="M74">
            <v>0.0626118067978533</v>
          </cell>
          <cell r="N74">
            <v>0.05660377358490566</v>
          </cell>
          <cell r="O74">
            <v>0.081799591002045</v>
          </cell>
          <cell r="P74">
            <v>0.08150470219435736</v>
          </cell>
          <cell r="Q74">
            <v>0.01</v>
          </cell>
          <cell r="R74">
            <v>0.0294811320754717</v>
          </cell>
          <cell r="S74">
            <v>0.008130081300813009</v>
          </cell>
          <cell r="T74">
            <v>0.018907563025210083</v>
          </cell>
          <cell r="U74">
            <v>0.013333333333333334</v>
          </cell>
          <cell r="V74">
            <v>0.024829298572315334</v>
          </cell>
        </row>
        <row r="75">
          <cell r="H75" t="str">
            <v>20万円以上</v>
          </cell>
          <cell r="I75">
            <v>0.002257336343115124</v>
          </cell>
          <cell r="J75">
            <v>0.012369172216936251</v>
          </cell>
          <cell r="K75">
            <v>0.005865102639296188</v>
          </cell>
          <cell r="L75">
            <v>0.008823529411764706</v>
          </cell>
          <cell r="M75">
            <v>0.02146690518783542</v>
          </cell>
          <cell r="N75">
            <v>0.034325983177995</v>
          </cell>
          <cell r="O75">
            <v>0.012269938650306749</v>
          </cell>
          <cell r="P75">
            <v>0.018808777429467086</v>
          </cell>
          <cell r="Q75">
            <v>0.0033333333333333335</v>
          </cell>
          <cell r="R75">
            <v>0.01945754716981132</v>
          </cell>
          <cell r="S75">
            <v>0</v>
          </cell>
          <cell r="T75">
            <v>0.01050420168067227</v>
          </cell>
          <cell r="U75">
            <v>0</v>
          </cell>
          <cell r="V75">
            <v>0.00931098696461825</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v>
          </cell>
          <cell r="D83">
            <v>21200.949503823467</v>
          </cell>
          <cell r="E83">
            <v>50502.83311858638</v>
          </cell>
          <cell r="F83">
            <v>24595.301400586028</v>
          </cell>
          <cell r="G83">
            <v>7760.4214904731625</v>
          </cell>
          <cell r="H83">
            <v>24595.301400586028</v>
          </cell>
          <cell r="I83">
            <v>7760.4214904731625</v>
          </cell>
          <cell r="J83">
            <v>17621.845948752205</v>
          </cell>
          <cell r="K83">
            <v>13834.176698764593</v>
          </cell>
          <cell r="L83">
            <v>5664.1305842342745</v>
          </cell>
          <cell r="M83">
            <v>2227.906499599583</v>
          </cell>
        </row>
        <row r="93">
          <cell r="C93" t="str">
            <v>（単位：円、％）</v>
          </cell>
        </row>
        <row r="94">
          <cell r="C94" t="str">
            <v>項目</v>
          </cell>
          <cell r="D94" t="str">
            <v>総額</v>
          </cell>
          <cell r="E94" t="str">
            <v>宿泊費</v>
          </cell>
          <cell r="F94" t="str">
            <v>宿泊費</v>
          </cell>
          <cell r="G94" t="str">
            <v>土産費</v>
          </cell>
          <cell r="H94" t="str">
            <v>交通費</v>
          </cell>
          <cell r="I94" t="str">
            <v>娯楽費</v>
          </cell>
          <cell r="J94" t="str">
            <v>土産費</v>
          </cell>
          <cell r="L94" t="str">
            <v>飲食費</v>
          </cell>
          <cell r="N94" t="str">
            <v>娯楽費</v>
          </cell>
          <cell r="P94" t="str">
            <v>その他</v>
          </cell>
        </row>
        <row r="95">
          <cell r="C95" t="str">
            <v>年</v>
          </cell>
          <cell r="D95" t="str">
            <v>構成比</v>
          </cell>
          <cell r="E95" t="str">
            <v>構成比</v>
          </cell>
          <cell r="F95" t="str">
            <v>構成比</v>
          </cell>
          <cell r="G95" t="str">
            <v>構成比</v>
          </cell>
          <cell r="H95" t="str">
            <v>構成比</v>
          </cell>
          <cell r="I95" t="str">
            <v>構成比</v>
          </cell>
          <cell r="J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5.907126839140185</v>
          </cell>
          <cell r="N96">
            <v>10576</v>
          </cell>
          <cell r="O96">
            <v>14.461521632117266</v>
          </cell>
          <cell r="P96">
            <v>5373</v>
          </cell>
          <cell r="Q96">
            <v>7.346989006180604</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7.185193559327509</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v>
          </cell>
          <cell r="J98">
            <v>18396</v>
          </cell>
          <cell r="K98">
            <v>25.672658256112534</v>
          </cell>
          <cell r="L98">
            <v>4302</v>
          </cell>
          <cell r="M98">
            <v>6.003684269286592</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v>
          </cell>
          <cell r="L99">
            <v>10803</v>
          </cell>
          <cell r="M99">
            <v>13.382139804526366</v>
          </cell>
          <cell r="N99">
            <v>8017</v>
          </cell>
          <cell r="O99">
            <v>9.931002019150965</v>
          </cell>
          <cell r="P99">
            <v>7802</v>
          </cell>
          <cell r="Q99">
            <v>9.66467229055954</v>
          </cell>
        </row>
        <row r="100">
          <cell r="C100" t="str">
            <v>1976年</v>
          </cell>
          <cell r="D100">
            <v>76300</v>
          </cell>
          <cell r="E100">
            <v>100</v>
          </cell>
          <cell r="F100">
            <v>18300</v>
          </cell>
          <cell r="G100">
            <v>23.98427260812582</v>
          </cell>
          <cell r="H100">
            <v>20100</v>
          </cell>
          <cell r="I100">
            <v>26.34338138925295</v>
          </cell>
          <cell r="J100">
            <v>18100</v>
          </cell>
          <cell r="K100">
            <v>23.722149410222805</v>
          </cell>
          <cell r="L100">
            <v>10900</v>
          </cell>
          <cell r="M100">
            <v>14.285714285714285</v>
          </cell>
          <cell r="N100">
            <v>8900</v>
          </cell>
          <cell r="O100">
            <v>11.66448230668414</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6.882591093117409</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6.562193927522038</v>
          </cell>
        </row>
        <row r="106">
          <cell r="C106" t="str">
            <v>1982年</v>
          </cell>
          <cell r="D106">
            <v>105900</v>
          </cell>
          <cell r="E106">
            <v>100</v>
          </cell>
          <cell r="F106">
            <v>25600</v>
          </cell>
          <cell r="G106">
            <v>24.173748819641173</v>
          </cell>
          <cell r="H106">
            <v>26400</v>
          </cell>
          <cell r="I106">
            <v>24.929178470254957</v>
          </cell>
          <cell r="J106">
            <v>20800</v>
          </cell>
          <cell r="K106">
            <v>19.64117091595845</v>
          </cell>
          <cell r="L106">
            <v>15200</v>
          </cell>
          <cell r="M106">
            <v>14.353163361661943</v>
          </cell>
          <cell r="N106">
            <v>11000</v>
          </cell>
          <cell r="O106">
            <v>10.387157695939566</v>
          </cell>
          <cell r="P106">
            <v>6900</v>
          </cell>
          <cell r="Q106">
            <v>6.515580736543909</v>
          </cell>
        </row>
        <row r="107">
          <cell r="C107" t="str">
            <v>1983年</v>
          </cell>
          <cell r="D107">
            <v>108800</v>
          </cell>
          <cell r="E107">
            <v>100</v>
          </cell>
          <cell r="F107">
            <v>26600</v>
          </cell>
          <cell r="G107">
            <v>24.448529411764707</v>
          </cell>
          <cell r="H107">
            <v>27300</v>
          </cell>
          <cell r="I107">
            <v>25.09191176470588</v>
          </cell>
          <cell r="J107">
            <v>20800</v>
          </cell>
          <cell r="K107">
            <v>19.11764705882353</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24.84361036639857</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v>
          </cell>
        </row>
        <row r="110">
          <cell r="C110" t="str">
            <v>1986年</v>
          </cell>
          <cell r="D110">
            <v>112200</v>
          </cell>
          <cell r="E110">
            <v>100</v>
          </cell>
          <cell r="F110">
            <v>27900</v>
          </cell>
          <cell r="G110">
            <v>24.86631016042781</v>
          </cell>
          <cell r="H110">
            <v>28400</v>
          </cell>
          <cell r="I110">
            <v>25.311942959001783</v>
          </cell>
          <cell r="J110">
            <v>21000</v>
          </cell>
          <cell r="K110">
            <v>18.71657754010695</v>
          </cell>
          <cell r="L110">
            <v>15900</v>
          </cell>
          <cell r="M110">
            <v>14.171122994652407</v>
          </cell>
          <cell r="N110">
            <v>12200</v>
          </cell>
          <cell r="O110">
            <v>10.87344028520499</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6.204379562043796</v>
          </cell>
        </row>
        <row r="113">
          <cell r="C113" t="str">
            <v>1989年</v>
          </cell>
          <cell r="D113">
            <v>109600</v>
          </cell>
          <cell r="E113">
            <v>100</v>
          </cell>
          <cell r="F113">
            <v>27900</v>
          </cell>
          <cell r="G113">
            <v>25.456204379562042</v>
          </cell>
          <cell r="H113">
            <v>24600</v>
          </cell>
          <cell r="I113">
            <v>22.445255474452555</v>
          </cell>
          <cell r="J113">
            <v>21000</v>
          </cell>
          <cell r="K113">
            <v>19.16058394160584</v>
          </cell>
          <cell r="L113">
            <v>16300</v>
          </cell>
          <cell r="M113">
            <v>14.872262773722628</v>
          </cell>
          <cell r="N113">
            <v>12800</v>
          </cell>
          <cell r="O113">
            <v>11.678832116788321</v>
          </cell>
          <cell r="P113">
            <v>7000</v>
          </cell>
          <cell r="Q113">
            <v>6.386861313868613</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6.373429084380611</v>
          </cell>
        </row>
        <row r="116">
          <cell r="C116" t="str">
            <v>1992年</v>
          </cell>
          <cell r="D116">
            <v>109200</v>
          </cell>
          <cell r="E116">
            <v>100</v>
          </cell>
          <cell r="F116">
            <v>28200</v>
          </cell>
          <cell r="G116">
            <v>25.82417582417583</v>
          </cell>
          <cell r="H116">
            <v>24300</v>
          </cell>
          <cell r="I116">
            <v>22.252747252747252</v>
          </cell>
          <cell r="J116">
            <v>19100</v>
          </cell>
          <cell r="K116">
            <v>17.49084249084249</v>
          </cell>
          <cell r="L116">
            <v>16600</v>
          </cell>
          <cell r="M116">
            <v>15.2014652014652</v>
          </cell>
          <cell r="N116">
            <v>13900</v>
          </cell>
          <cell r="O116">
            <v>12.728937728937728</v>
          </cell>
          <cell r="P116">
            <v>7100</v>
          </cell>
          <cell r="Q116">
            <v>6.501831501831503</v>
          </cell>
        </row>
        <row r="117">
          <cell r="C117" t="str">
            <v>1993年</v>
          </cell>
          <cell r="D117">
            <v>107800</v>
          </cell>
          <cell r="E117">
            <v>100</v>
          </cell>
          <cell r="F117">
            <v>26800</v>
          </cell>
          <cell r="G117">
            <v>24.860853432282003</v>
          </cell>
          <cell r="H117">
            <v>24800</v>
          </cell>
          <cell r="I117">
            <v>23.00556586270872</v>
          </cell>
          <cell r="J117">
            <v>18600</v>
          </cell>
          <cell r="K117">
            <v>17.25417439703154</v>
          </cell>
          <cell r="L117">
            <v>15700</v>
          </cell>
          <cell r="M117">
            <v>14.56400742115028</v>
          </cell>
          <cell r="N117">
            <v>14500</v>
          </cell>
          <cell r="O117">
            <v>13.45083487940631</v>
          </cell>
          <cell r="P117">
            <v>7400</v>
          </cell>
          <cell r="Q117">
            <v>6.8645640074211505</v>
          </cell>
        </row>
        <row r="118">
          <cell r="C118" t="str">
            <v>1994年</v>
          </cell>
          <cell r="D118">
            <v>107500</v>
          </cell>
          <cell r="E118">
            <v>100</v>
          </cell>
          <cell r="F118">
            <v>27300</v>
          </cell>
          <cell r="G118">
            <v>25.3953488372093</v>
          </cell>
          <cell r="H118">
            <v>20700</v>
          </cell>
          <cell r="I118">
            <v>19.25581395348837</v>
          </cell>
          <cell r="J118">
            <v>19200</v>
          </cell>
          <cell r="K118">
            <v>17.86046511627907</v>
          </cell>
          <cell r="L118">
            <v>17500</v>
          </cell>
          <cell r="M118">
            <v>16.27906976744186</v>
          </cell>
          <cell r="N118">
            <v>15000</v>
          </cell>
          <cell r="O118">
            <v>13.953488372093023</v>
          </cell>
          <cell r="P118">
            <v>7800</v>
          </cell>
          <cell r="Q118">
            <v>7.255813953488372</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16.37372802960222</v>
          </cell>
          <cell r="N119">
            <v>15400</v>
          </cell>
          <cell r="O119">
            <v>14.246068455134134</v>
          </cell>
          <cell r="P119">
            <v>7300</v>
          </cell>
          <cell r="Q119">
            <v>6.753006475485661</v>
          </cell>
        </row>
        <row r="120">
          <cell r="C120" t="str">
            <v>1996年</v>
          </cell>
          <cell r="D120">
            <v>108200</v>
          </cell>
          <cell r="E120">
            <v>100</v>
          </cell>
          <cell r="F120">
            <v>27100</v>
          </cell>
          <cell r="G120">
            <v>25.046210720887245</v>
          </cell>
          <cell r="H120">
            <v>21500</v>
          </cell>
          <cell r="I120">
            <v>19.87060998151571</v>
          </cell>
          <cell r="J120">
            <v>18900</v>
          </cell>
          <cell r="K120">
            <v>17.46765249537893</v>
          </cell>
          <cell r="L120">
            <v>17900</v>
          </cell>
          <cell r="M120">
            <v>16.54343807763401</v>
          </cell>
          <cell r="N120">
            <v>15700</v>
          </cell>
          <cell r="O120">
            <v>14.510166358595194</v>
          </cell>
          <cell r="P120">
            <v>7100</v>
          </cell>
          <cell r="Q120">
            <v>6.561922365988909</v>
          </cell>
        </row>
        <row r="121">
          <cell r="C121" t="str">
            <v>1997年</v>
          </cell>
          <cell r="D121">
            <v>107900</v>
          </cell>
          <cell r="E121">
            <v>100</v>
          </cell>
          <cell r="F121">
            <v>26800</v>
          </cell>
          <cell r="G121">
            <v>24.837812789620017</v>
          </cell>
          <cell r="H121">
            <v>21700</v>
          </cell>
          <cell r="I121">
            <v>20.111214087117702</v>
          </cell>
          <cell r="J121">
            <v>18800</v>
          </cell>
          <cell r="K121">
            <v>17.42354031510658</v>
          </cell>
          <cell r="L121">
            <v>17800</v>
          </cell>
          <cell r="M121">
            <v>16.4967562557924</v>
          </cell>
          <cell r="N121">
            <v>15500</v>
          </cell>
          <cell r="O121">
            <v>14.365152919369786</v>
          </cell>
          <cell r="P121">
            <v>7300</v>
          </cell>
          <cell r="Q121">
            <v>6.765523632993513</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18.61598440545809</v>
          </cell>
          <cell r="J123">
            <v>17900</v>
          </cell>
          <cell r="K123">
            <v>17.446393762183234</v>
          </cell>
          <cell r="L123">
            <v>17400</v>
          </cell>
          <cell r="M123">
            <v>16.95906432748538</v>
          </cell>
          <cell r="N123">
            <v>16500</v>
          </cell>
          <cell r="O123">
            <v>16.08187134502924</v>
          </cell>
          <cell r="P123">
            <v>4900</v>
          </cell>
          <cell r="Q123">
            <v>4.775828460038986</v>
          </cell>
        </row>
        <row r="124">
          <cell r="C124" t="str">
            <v>2000年</v>
          </cell>
          <cell r="D124">
            <v>91757</v>
          </cell>
          <cell r="E124">
            <v>100</v>
          </cell>
          <cell r="F124">
            <v>58798</v>
          </cell>
          <cell r="G124">
            <v>64.08012467713635</v>
          </cell>
          <cell r="H124" t="str">
            <v>-</v>
          </cell>
          <cell r="I124" t="str">
            <v>-</v>
          </cell>
          <cell r="J124">
            <v>17906</v>
          </cell>
          <cell r="K124">
            <v>19.514587442919886</v>
          </cell>
          <cell r="L124">
            <v>9358</v>
          </cell>
          <cell r="M124">
            <v>10.19867694017895</v>
          </cell>
          <cell r="N124">
            <v>3666</v>
          </cell>
          <cell r="O124">
            <v>3.995335505737982</v>
          </cell>
          <cell r="P124">
            <v>2030</v>
          </cell>
          <cell r="Q124">
            <v>2.21236526913478</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v>
          </cell>
          <cell r="P125">
            <v>3254</v>
          </cell>
          <cell r="Q125">
            <v>3.8148608408169005</v>
          </cell>
        </row>
        <row r="126">
          <cell r="C126" t="str">
            <v>2002年</v>
          </cell>
          <cell r="D126">
            <v>71703.78262240985</v>
          </cell>
          <cell r="E126">
            <v>100</v>
          </cell>
          <cell r="F126">
            <v>24595.301400586028</v>
          </cell>
          <cell r="G126">
            <v>34.30126068816231</v>
          </cell>
          <cell r="H126">
            <v>7760.4214904731625</v>
          </cell>
          <cell r="I126">
            <v>10.822889960128505</v>
          </cell>
          <cell r="J126">
            <v>17621.845948752205</v>
          </cell>
          <cell r="K126">
            <v>24.575894470656255</v>
          </cell>
          <cell r="L126">
            <v>13834.176698764593</v>
          </cell>
          <cell r="M126">
            <v>19.29351031815851</v>
          </cell>
          <cell r="N126">
            <v>5664.1305842342745</v>
          </cell>
          <cell r="O126">
            <v>7.8993469759628026</v>
          </cell>
          <cell r="P126">
            <v>2227.906499599583</v>
          </cell>
          <cell r="Q126">
            <v>3.107097586931609</v>
          </cell>
        </row>
        <row r="127">
          <cell r="C127" t="str">
            <v>2003年</v>
          </cell>
          <cell r="D127">
            <v>73831.090546693</v>
          </cell>
          <cell r="E127">
            <v>100</v>
          </cell>
          <cell r="F127">
            <v>27846.71882325386</v>
          </cell>
          <cell r="G127">
            <v>37.7167919599437</v>
          </cell>
          <cell r="H127">
            <v>6746.054491299292</v>
          </cell>
          <cell r="I127">
            <v>9.137145938583807</v>
          </cell>
          <cell r="J127">
            <v>16837.972971952215</v>
          </cell>
          <cell r="K127">
            <v>22.80607376550042</v>
          </cell>
          <cell r="L127">
            <v>13977.382317910791</v>
          </cell>
          <cell r="M127">
            <v>18.9315669244667</v>
          </cell>
          <cell r="N127">
            <v>5769.172722808085</v>
          </cell>
          <cell r="O127">
            <v>7.814015315349415</v>
          </cell>
          <cell r="P127">
            <v>2653.7892194687474</v>
          </cell>
          <cell r="Q127">
            <v>3.594406096155943</v>
          </cell>
        </row>
        <row r="128">
          <cell r="C128" t="str">
            <v>前年比伸び率</v>
          </cell>
          <cell r="D128">
            <v>0.029668001414729916</v>
          </cell>
          <cell r="E128" t="str">
            <v>-</v>
          </cell>
          <cell r="F128">
            <v>0.1321966895103941</v>
          </cell>
          <cell r="G128" t="str">
            <v>-</v>
          </cell>
          <cell r="H128">
            <v>-0.13071029716866878</v>
          </cell>
          <cell r="I128" t="str">
            <v>-</v>
          </cell>
          <cell r="J128">
            <v>-0.04448302289553818</v>
          </cell>
          <cell r="K128" t="str">
            <v>-</v>
          </cell>
          <cell r="L128">
            <v>0.010351582335867304</v>
          </cell>
          <cell r="M128" t="str">
            <v>-</v>
          </cell>
          <cell r="N128">
            <v>0.01854514775245275</v>
          </cell>
          <cell r="O128" t="str">
            <v>-</v>
          </cell>
          <cell r="P128">
            <v>0.1911582554948814</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5020.899921909999</v>
          </cell>
          <cell r="U157">
            <v>1</v>
          </cell>
          <cell r="V157">
            <v>2.9320733275752864</v>
          </cell>
          <cell r="W157">
            <v>14721.646741457145</v>
          </cell>
          <cell r="X157">
            <v>1</v>
          </cell>
          <cell r="Y157">
            <v>40333.278743718205</v>
          </cell>
        </row>
        <row r="158">
          <cell r="S158" t="str">
            <v>2002年度</v>
          </cell>
          <cell r="T158">
            <v>4733.72586394</v>
          </cell>
          <cell r="U158">
            <v>1</v>
          </cell>
          <cell r="V158">
            <v>2.765768044023023</v>
          </cell>
          <cell r="W158">
            <v>13092.387723650527</v>
          </cell>
          <cell r="X158">
            <v>1</v>
          </cell>
          <cell r="Y158">
            <v>35869.555407261716</v>
          </cell>
        </row>
        <row r="159">
          <cell r="S159" t="str">
            <v>03/02伸率</v>
          </cell>
          <cell r="T159">
            <v>0.06066554469442309</v>
          </cell>
          <cell r="U159">
            <v>0</v>
          </cell>
          <cell r="V159">
            <v>0.060129873837995396</v>
          </cell>
          <cell r="W159">
            <v>0.1244432300812075</v>
          </cell>
          <cell r="X159">
            <v>0</v>
          </cell>
          <cell r="Y159">
            <v>0.1244432300812075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sheetName val="1-2"/>
      <sheetName val="3-5"/>
      <sheetName val="6"/>
      <sheetName val="4-17"/>
      <sheetName val="Sheet1"/>
      <sheetName val="Sheet5"/>
      <sheetName val="Sheet5 (3)"/>
      <sheetName val="Sheet5 (2)"/>
      <sheetName val="Sheet5 (4)"/>
      <sheetName val="ビギナーの11月はだめだ！"/>
      <sheetName val="Sheet7"/>
      <sheetName val="Sheet8"/>
      <sheetName val="Sheet9"/>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v>
          </cell>
          <cell r="O845">
            <v>38574.57535563054</v>
          </cell>
        </row>
        <row r="846">
          <cell r="F846" t="str">
            <v>AVE</v>
          </cell>
          <cell r="G846">
            <v>58064.99484536082</v>
          </cell>
          <cell r="H846">
            <v>45507.348837209305</v>
          </cell>
          <cell r="I846">
            <v>22300.151515151516</v>
          </cell>
          <cell r="J846">
            <v>8652.670702179177</v>
          </cell>
          <cell r="K846">
            <v>18762.944444444445</v>
          </cell>
          <cell r="L846">
            <v>12255.312865497077</v>
          </cell>
          <cell r="M846">
            <v>6818.698347107438</v>
          </cell>
          <cell r="N846">
            <v>11460.403973509934</v>
          </cell>
          <cell r="O846">
            <v>42480.88943488943</v>
          </cell>
        </row>
      </sheetData>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39698.25454663701</v>
          </cell>
          <cell r="F4">
            <v>7601.693599604827</v>
          </cell>
          <cell r="G4">
            <v>5012.712170678621</v>
          </cell>
          <cell r="H4">
            <v>18951.709677419356</v>
          </cell>
          <cell r="I4">
            <v>12243.677560009788</v>
          </cell>
          <cell r="J4">
            <v>3667.4476477343323</v>
          </cell>
          <cell r="K4">
            <v>2530.308623298033</v>
          </cell>
          <cell r="L4">
            <v>17214.073521507227</v>
          </cell>
          <cell r="M4">
            <v>50007.54927874496</v>
          </cell>
          <cell r="N4">
            <v>89705.80382538197</v>
          </cell>
          <cell r="O4">
            <v>106919.87734688917</v>
          </cell>
        </row>
        <row r="5">
          <cell r="D5" t="str">
            <v>7-9月期</v>
          </cell>
          <cell r="E5">
            <v>55386.50794665808</v>
          </cell>
          <cell r="F5">
            <v>8631.164014364014</v>
          </cell>
          <cell r="G5">
            <v>6111.047192232679</v>
          </cell>
          <cell r="H5">
            <v>15370.263375233479</v>
          </cell>
          <cell r="I5">
            <v>15995.561063815421</v>
          </cell>
          <cell r="J5">
            <v>7243.498291708018</v>
          </cell>
          <cell r="K5">
            <v>2372.493649721331</v>
          </cell>
          <cell r="L5">
            <v>18093.21803309963</v>
          </cell>
          <cell r="M5">
            <v>55724.02758707495</v>
          </cell>
          <cell r="N5">
            <v>111110.53553373303</v>
          </cell>
          <cell r="O5">
            <v>129203.75356683266</v>
          </cell>
        </row>
        <row r="6">
          <cell r="D6" t="str">
            <v>10-12月期</v>
          </cell>
          <cell r="E6">
            <v>37388.19132319735</v>
          </cell>
          <cell r="F6">
            <v>7326.524694019701</v>
          </cell>
          <cell r="G6">
            <v>5518.418906368325</v>
          </cell>
          <cell r="H6">
            <v>17427.886313841147</v>
          </cell>
          <cell r="I6">
            <v>12366.374895918594</v>
          </cell>
          <cell r="J6">
            <v>4449.852120059544</v>
          </cell>
          <cell r="K6">
            <v>1814.42471796811</v>
          </cell>
          <cell r="L6">
            <v>15297.094634599325</v>
          </cell>
          <cell r="M6">
            <v>48903.481648175424</v>
          </cell>
          <cell r="N6">
            <v>86291.67297137278</v>
          </cell>
          <cell r="O6">
            <v>101588.76760597208</v>
          </cell>
        </row>
        <row r="7">
          <cell r="D7" t="str">
            <v>1-3月期</v>
          </cell>
          <cell r="E7">
            <v>43440.33780773589</v>
          </cell>
          <cell r="F7">
            <v>6283.944743259948</v>
          </cell>
          <cell r="G7">
            <v>4852.167034668291</v>
          </cell>
          <cell r="H7">
            <v>18712.35611686612</v>
          </cell>
          <cell r="I7">
            <v>11758.834096716122</v>
          </cell>
          <cell r="J7">
            <v>4357.992923530008</v>
          </cell>
          <cell r="K7">
            <v>2286.9728952346404</v>
          </cell>
          <cell r="L7">
            <v>13033.385097267394</v>
          </cell>
          <cell r="M7">
            <v>48252.2678102751</v>
          </cell>
          <cell r="N7">
            <v>91692.60561801102</v>
          </cell>
          <cell r="O7">
            <v>104725.9907152784</v>
          </cell>
        </row>
      </sheetData>
      <sheetData sheetId="15">
        <row r="74">
          <cell r="D74" t="str">
            <v>4_6月 観光客数
</v>
          </cell>
          <cell r="E74" t="str">
            <v>7_9月 観光客数
</v>
          </cell>
          <cell r="F74" t="str">
            <v>7_9月 観光客数
</v>
          </cell>
          <cell r="G74" t="str">
            <v>1_3月 観光客数
</v>
          </cell>
          <cell r="H74" t="str">
            <v>10_12月 観光客数
</v>
          </cell>
          <cell r="I74" t="str">
            <v>1_3月 観光客数
</v>
          </cell>
          <cell r="J74" t="str">
            <v>1_3月 観光客数
</v>
          </cell>
          <cell r="L74" t="str">
            <v>2002年度観光客数
</v>
          </cell>
        </row>
        <row r="75">
          <cell r="D75" t="str">
            <v>(回収標本数　1,369）</v>
          </cell>
          <cell r="E75" t="str">
            <v>(回収標本数　964）</v>
          </cell>
          <cell r="F75" t="str">
            <v>(回収標本数　964）</v>
          </cell>
          <cell r="G75" t="str">
            <v>(回収標本数　838）</v>
          </cell>
          <cell r="H75" t="str">
            <v>(回収標本数　1,022）</v>
          </cell>
          <cell r="I75" t="str">
            <v>(回収標本数　838）</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1297.62977044</v>
          </cell>
          <cell r="G77">
            <v>1</v>
          </cell>
          <cell r="H77">
            <v>1161.53007137</v>
          </cell>
          <cell r="I77">
            <v>1</v>
          </cell>
          <cell r="J77">
            <v>1240</v>
          </cell>
          <cell r="K77">
            <v>1</v>
          </cell>
          <cell r="L77">
            <v>4733.72586394</v>
          </cell>
          <cell r="M77">
            <v>1</v>
          </cell>
        </row>
        <row r="78">
          <cell r="B78" t="str">
            <v>発地</v>
          </cell>
          <cell r="C78" t="str">
            <v>北海道・東北</v>
          </cell>
          <cell r="D78">
            <v>86.906568696092</v>
          </cell>
          <cell r="E78">
            <v>0.08400292184075968</v>
          </cell>
          <cell r="F78">
            <v>56.53573688639003</v>
          </cell>
          <cell r="G78">
            <v>0.043568464730290454</v>
          </cell>
          <cell r="H78">
            <v>78.4203277148043</v>
          </cell>
          <cell r="I78">
            <v>0.0675146771037182</v>
          </cell>
          <cell r="J78">
            <v>96.29629629629629</v>
          </cell>
          <cell r="K78">
            <v>0.07765830346475508</v>
          </cell>
          <cell r="L78">
            <v>318.1589295935826</v>
          </cell>
          <cell r="M78">
            <v>0.06720783480861459</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0.4324853228962818</v>
          </cell>
          <cell r="J79">
            <v>499.2592592592593</v>
          </cell>
          <cell r="K79">
            <v>0.4026284348864994</v>
          </cell>
          <cell r="L79">
            <v>1978.303459872713</v>
          </cell>
          <cell r="M79">
            <v>0.41792155823505284</v>
          </cell>
        </row>
        <row r="80">
          <cell r="B80" t="str">
            <v>発地</v>
          </cell>
          <cell r="C80" t="str">
            <v>中部</v>
          </cell>
          <cell r="D80">
            <v>150.38614930888969</v>
          </cell>
          <cell r="E80">
            <v>0.14536157779401024</v>
          </cell>
          <cell r="F80">
            <v>187.1063673144813</v>
          </cell>
          <cell r="G80">
            <v>0.1441908713692946</v>
          </cell>
          <cell r="H80">
            <v>172.75202627029356</v>
          </cell>
          <cell r="I80">
            <v>0.1487279843444227</v>
          </cell>
          <cell r="J80">
            <v>168.88888888888889</v>
          </cell>
          <cell r="K80">
            <v>0.13620071684587812</v>
          </cell>
          <cell r="L80">
            <v>679.1334317825534</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164.7963408499511</v>
          </cell>
          <cell r="I81">
            <v>0.14187866927592954</v>
          </cell>
          <cell r="J81">
            <v>198.51851851851848</v>
          </cell>
          <cell r="K81">
            <v>0.16009557945041814</v>
          </cell>
          <cell r="L81">
            <v>763.6485076777155</v>
          </cell>
          <cell r="M81">
            <v>0.16132119670416095</v>
          </cell>
        </row>
        <row r="82">
          <cell r="B82" t="str">
            <v>発地</v>
          </cell>
          <cell r="C82" t="str">
            <v>中四国</v>
          </cell>
          <cell r="D82">
            <v>62.72387131978817</v>
          </cell>
          <cell r="E82">
            <v>0.0606281957633309</v>
          </cell>
          <cell r="F82">
            <v>83.45751635609957</v>
          </cell>
          <cell r="G82">
            <v>0.06431535269709543</v>
          </cell>
          <cell r="H82">
            <v>79.55685420342465</v>
          </cell>
          <cell r="I82">
            <v>0.0684931506849315</v>
          </cell>
          <cell r="J82">
            <v>114.07407407407408</v>
          </cell>
          <cell r="K82">
            <v>0.09199522102747909</v>
          </cell>
          <cell r="L82">
            <v>339.8123159533865</v>
          </cell>
          <cell r="M82">
            <v>0.07177906190471835</v>
          </cell>
        </row>
        <row r="83">
          <cell r="B83" t="str">
            <v>発地</v>
          </cell>
          <cell r="C83" t="str">
            <v>九州</v>
          </cell>
          <cell r="D83">
            <v>162.4774979970416</v>
          </cell>
          <cell r="E83">
            <v>0.1570489408327246</v>
          </cell>
          <cell r="F83">
            <v>165.56894373871367</v>
          </cell>
          <cell r="G83">
            <v>0.1275933609958506</v>
          </cell>
          <cell r="H83">
            <v>163.65981436133072</v>
          </cell>
          <cell r="I83">
            <v>0.14090019569471623</v>
          </cell>
          <cell r="J83">
            <v>162.962962962963</v>
          </cell>
          <cell r="K83">
            <v>0.13142174432497014</v>
          </cell>
          <cell r="L83">
            <v>654.6692190600489</v>
          </cell>
          <cell r="M83">
            <v>0.1383010798097727</v>
          </cell>
        </row>
        <row r="84">
          <cell r="B84" t="str">
            <v>性</v>
          </cell>
          <cell r="C84" t="str">
            <v>男性</v>
          </cell>
          <cell r="D84">
            <v>548.3351391084333</v>
          </cell>
          <cell r="E84">
            <v>0.5300146412884333</v>
          </cell>
          <cell r="F84">
            <v>595.4783858106555</v>
          </cell>
          <cell r="G84">
            <v>0.4588969823100936</v>
          </cell>
          <cell r="H84">
            <v>661.6166386921275</v>
          </cell>
          <cell r="I84">
            <v>0.5696078431372549</v>
          </cell>
          <cell r="J84">
            <v>687.7310924369749</v>
          </cell>
          <cell r="K84">
            <v>0.5546218487394958</v>
          </cell>
          <cell r="L84">
            <v>2493.161256048191</v>
          </cell>
          <cell r="M84">
            <v>0.5266724491440455</v>
          </cell>
        </row>
        <row r="85">
          <cell r="B85" t="str">
            <v>性</v>
          </cell>
          <cell r="C85" t="str">
            <v>女性</v>
          </cell>
          <cell r="D85">
            <v>486.23088302156657</v>
          </cell>
          <cell r="E85">
            <v>0.4699853587115666</v>
          </cell>
          <cell r="F85">
            <v>702.1513846293443</v>
          </cell>
          <cell r="G85">
            <v>0.5411030176899063</v>
          </cell>
          <cell r="H85">
            <v>499.91343267787255</v>
          </cell>
          <cell r="I85">
            <v>0.43039215686274507</v>
          </cell>
          <cell r="J85">
            <v>552.2689075630252</v>
          </cell>
          <cell r="K85">
            <v>0.44537815126050423</v>
          </cell>
          <cell r="L85">
            <v>2240.564607891809</v>
          </cell>
          <cell r="M85">
            <v>0.4733275508559544</v>
          </cell>
        </row>
        <row r="86">
          <cell r="B86" t="str">
            <v>年代</v>
          </cell>
          <cell r="C86" t="str">
            <v>10代</v>
          </cell>
          <cell r="D86">
            <v>5.297704575647404</v>
          </cell>
          <cell r="E86">
            <v>0.005120702267739577</v>
          </cell>
          <cell r="F86">
            <v>33.79244193854167</v>
          </cell>
          <cell r="G86">
            <v>0.02604166666666667</v>
          </cell>
          <cell r="H86">
            <v>5.688198194760039</v>
          </cell>
          <cell r="I86">
            <v>0.004897159647404505</v>
          </cell>
          <cell r="J86">
            <v>20.840336134453782</v>
          </cell>
          <cell r="K86">
            <v>0.01680672268907563</v>
          </cell>
          <cell r="L86">
            <v>65.6186808434029</v>
          </cell>
          <cell r="M86">
            <v>0.013848394887277704</v>
          </cell>
        </row>
        <row r="87">
          <cell r="B87" t="str">
            <v>年代</v>
          </cell>
          <cell r="C87" t="str">
            <v>20代</v>
          </cell>
          <cell r="D87">
            <v>153.63343269377467</v>
          </cell>
          <cell r="E87">
            <v>0.1485003657644477</v>
          </cell>
          <cell r="F87">
            <v>367.6617682913333</v>
          </cell>
          <cell r="G87">
            <v>0.2833333333333334</v>
          </cell>
          <cell r="H87">
            <v>129.6909188405289</v>
          </cell>
          <cell r="I87">
            <v>0.11165523996082272</v>
          </cell>
          <cell r="J87">
            <v>130.99639855942377</v>
          </cell>
          <cell r="K87">
            <v>0.1056422569027611</v>
          </cell>
          <cell r="L87">
            <v>781.9825183850608</v>
          </cell>
          <cell r="M87">
            <v>0.16517068240571298</v>
          </cell>
        </row>
        <row r="88">
          <cell r="B88" t="str">
            <v>年代</v>
          </cell>
          <cell r="C88" t="str">
            <v>30代</v>
          </cell>
          <cell r="D88">
            <v>183.1492153295245</v>
          </cell>
          <cell r="E88">
            <v>0.17702999268471106</v>
          </cell>
          <cell r="F88">
            <v>348.73800080575</v>
          </cell>
          <cell r="G88">
            <v>0.26875</v>
          </cell>
          <cell r="H88">
            <v>219.5644503177375</v>
          </cell>
          <cell r="I88">
            <v>0.18903036238981388</v>
          </cell>
          <cell r="J88">
            <v>156.30252100840337</v>
          </cell>
          <cell r="K88">
            <v>0.12605042016806722</v>
          </cell>
          <cell r="L88">
            <v>907.7541874614154</v>
          </cell>
          <cell r="M88">
            <v>0.19178371546083814</v>
          </cell>
        </row>
        <row r="89">
          <cell r="B89" t="str">
            <v>年代</v>
          </cell>
          <cell r="C89" t="str">
            <v>40代</v>
          </cell>
          <cell r="D89">
            <v>177.0946958144989</v>
          </cell>
          <cell r="E89">
            <v>0.17117776152158012</v>
          </cell>
          <cell r="F89">
            <v>251.41576802275</v>
          </cell>
          <cell r="G89">
            <v>0.19375</v>
          </cell>
          <cell r="H89">
            <v>225.2526485124975</v>
          </cell>
          <cell r="I89">
            <v>0.19392752203721839</v>
          </cell>
          <cell r="J89">
            <v>163.74549819927972</v>
          </cell>
          <cell r="K89">
            <v>0.13205282112845138</v>
          </cell>
          <cell r="L89">
            <v>817.5086105490261</v>
          </cell>
          <cell r="M89">
            <v>0.1727338510354487</v>
          </cell>
        </row>
        <row r="90">
          <cell r="B90" t="str">
            <v>年代</v>
          </cell>
          <cell r="C90" t="str">
            <v>50代</v>
          </cell>
          <cell r="D90">
            <v>267.15567360050477</v>
          </cell>
          <cell r="E90">
            <v>0.25822970007315293</v>
          </cell>
          <cell r="F90">
            <v>204.1063493087917</v>
          </cell>
          <cell r="G90">
            <v>0.1572916666666667</v>
          </cell>
          <cell r="H90">
            <v>327.6402160181782</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v>
          </cell>
          <cell r="G91">
            <v>0.06145833333333334</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0.047549378200438926</v>
          </cell>
          <cell r="F92">
            <v>12.165279097875</v>
          </cell>
          <cell r="G92">
            <v>0.009375</v>
          </cell>
          <cell r="H92">
            <v>55.744342308648385</v>
          </cell>
          <cell r="I92">
            <v>0.04799216454456415</v>
          </cell>
          <cell r="J92">
            <v>108.66746698679472</v>
          </cell>
          <cell r="K92">
            <v>0.08763505402160865</v>
          </cell>
          <cell r="L92">
            <v>225.77005945290114</v>
          </cell>
          <cell r="M92">
            <v>0.04767501736724616</v>
          </cell>
        </row>
        <row r="93">
          <cell r="B93" t="str">
            <v>旅行回数</v>
          </cell>
          <cell r="C93" t="str">
            <v>1回</v>
          </cell>
          <cell r="D93">
            <v>369.97725294715235</v>
          </cell>
          <cell r="E93">
            <v>0.35761589403973515</v>
          </cell>
          <cell r="F93">
            <v>413.00611391105036</v>
          </cell>
          <cell r="G93">
            <v>0.3182773109243697</v>
          </cell>
          <cell r="H93">
            <v>378.75980588152174</v>
          </cell>
          <cell r="I93">
            <v>0.32608695652173914</v>
          </cell>
          <cell r="J93">
            <v>448.8619854721549</v>
          </cell>
          <cell r="K93">
            <v>0.36198547215496363</v>
          </cell>
          <cell r="L93">
            <v>1610.6051582118794</v>
          </cell>
          <cell r="M93">
            <v>0.3402400965752491</v>
          </cell>
        </row>
        <row r="94">
          <cell r="B94" t="str">
            <v>旅行回数</v>
          </cell>
          <cell r="C94" t="str">
            <v>2回</v>
          </cell>
          <cell r="D94">
            <v>195.6464074226711</v>
          </cell>
          <cell r="E94">
            <v>0.18910963944076528</v>
          </cell>
          <cell r="F94">
            <v>239.8979407536134</v>
          </cell>
          <cell r="G94">
            <v>0.18487394957983191</v>
          </cell>
          <cell r="H94">
            <v>251.3587802668281</v>
          </cell>
          <cell r="I94">
            <v>0.21640316205533597</v>
          </cell>
          <cell r="J94">
            <v>301.7433414043583</v>
          </cell>
          <cell r="K94">
            <v>0.2433414043583535</v>
          </cell>
          <cell r="L94">
            <v>988.6464698474709</v>
          </cell>
          <cell r="M94">
            <v>0.2088170996979384</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v>
          </cell>
          <cell r="K95">
            <v>0.11501210653753025</v>
          </cell>
          <cell r="L95">
            <v>559.271600076876</v>
          </cell>
          <cell r="M95">
            <v>0.1181411159017242</v>
          </cell>
        </row>
        <row r="96">
          <cell r="B96" t="str">
            <v>旅行回数</v>
          </cell>
          <cell r="C96" t="str">
            <v>4回</v>
          </cell>
          <cell r="D96">
            <v>68.51430610132451</v>
          </cell>
          <cell r="E96">
            <v>0.06622516556291391</v>
          </cell>
          <cell r="F96">
            <v>104.95534907970587</v>
          </cell>
          <cell r="G96">
            <v>0.08088235294117646</v>
          </cell>
          <cell r="H96">
            <v>83.78626008894268</v>
          </cell>
          <cell r="I96">
            <v>0.07213438735177866</v>
          </cell>
          <cell r="J96">
            <v>75.06053268765132</v>
          </cell>
          <cell r="K96">
            <v>0.060532687651331706</v>
          </cell>
          <cell r="L96">
            <v>332.31644795762435</v>
          </cell>
          <cell r="M96">
            <v>0.07020342907810302</v>
          </cell>
        </row>
        <row r="97">
          <cell r="B97" t="str">
            <v>旅行回数</v>
          </cell>
          <cell r="C97" t="str">
            <v>5回</v>
          </cell>
          <cell r="D97">
            <v>57.85652515222958</v>
          </cell>
          <cell r="E97">
            <v>0.05592347314201619</v>
          </cell>
          <cell r="F97">
            <v>88.5986713010504</v>
          </cell>
          <cell r="G97">
            <v>0.06827731092436974</v>
          </cell>
          <cell r="H97">
            <v>53.94457841342886</v>
          </cell>
          <cell r="I97">
            <v>0.046442687747035576</v>
          </cell>
          <cell r="J97">
            <v>46.537530266343815</v>
          </cell>
          <cell r="K97">
            <v>0.037530266343825655</v>
          </cell>
          <cell r="L97">
            <v>246.93730513305266</v>
          </cell>
          <cell r="M97">
            <v>0.05217327346875229</v>
          </cell>
        </row>
        <row r="98">
          <cell r="B98" t="str">
            <v>旅行回数</v>
          </cell>
          <cell r="C98" t="str">
            <v>6～10回</v>
          </cell>
          <cell r="D98">
            <v>100.48764894860928</v>
          </cell>
          <cell r="E98">
            <v>0.09713024282560707</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v>
          </cell>
          <cell r="E99">
            <v>0.06475349521707137</v>
          </cell>
          <cell r="F99">
            <v>74.9681064855042</v>
          </cell>
          <cell r="G99">
            <v>0.057773109243697475</v>
          </cell>
          <cell r="H99">
            <v>56.240092388468376</v>
          </cell>
          <cell r="I99">
            <v>0.04841897233201581</v>
          </cell>
          <cell r="J99">
            <v>49.539951573849876</v>
          </cell>
          <cell r="K99">
            <v>0.03995157384987893</v>
          </cell>
          <cell r="L99">
            <v>247.73991641356196</v>
          </cell>
          <cell r="M99">
            <v>0.0523527481563945</v>
          </cell>
        </row>
        <row r="100">
          <cell r="B100" t="str">
            <v>旅行回数</v>
          </cell>
          <cell r="C100" t="str">
            <v>21回以上</v>
          </cell>
          <cell r="D100">
            <v>55.5727149488521</v>
          </cell>
          <cell r="E100">
            <v>0.0537159676232524</v>
          </cell>
          <cell r="F100">
            <v>61.33754166995797</v>
          </cell>
          <cell r="G100">
            <v>0.04726890756302521</v>
          </cell>
          <cell r="H100">
            <v>74.60420418878458</v>
          </cell>
          <cell r="I100">
            <v>0.06422924901185771</v>
          </cell>
          <cell r="J100">
            <v>48.03874092009685</v>
          </cell>
          <cell r="K100">
            <v>0.038740920096852295</v>
          </cell>
          <cell r="L100">
            <v>239.5532017276915</v>
          </cell>
          <cell r="M100">
            <v>0.05062405719871898</v>
          </cell>
        </row>
        <row r="101">
          <cell r="B101" t="str">
            <v>泊数</v>
          </cell>
          <cell r="C101" t="str">
            <v>0泊</v>
          </cell>
          <cell r="D101">
            <v>5.3132517644240655</v>
          </cell>
          <cell r="E101">
            <v>0.005135730007336758</v>
          </cell>
          <cell r="F101">
            <v>4.046662485779625</v>
          </cell>
          <cell r="G101">
            <v>0.0031185031185031182</v>
          </cell>
          <cell r="H101">
            <v>10.319615639022704</v>
          </cell>
          <cell r="I101">
            <v>0.008884501480750246</v>
          </cell>
          <cell r="J101">
            <v>5.947242206235011</v>
          </cell>
          <cell r="K101">
            <v>0.004796163069544364</v>
          </cell>
          <cell r="L101">
            <v>25.62677209546141</v>
          </cell>
          <cell r="M101">
            <v>0.005408475983043119</v>
          </cell>
        </row>
        <row r="102">
          <cell r="B102" t="str">
            <v>泊数</v>
          </cell>
          <cell r="C102" t="str">
            <v>1泊</v>
          </cell>
          <cell r="D102">
            <v>122.96382654809977</v>
          </cell>
          <cell r="E102">
            <v>0.11885546588407925</v>
          </cell>
          <cell r="F102">
            <v>67.44437476299376</v>
          </cell>
          <cell r="G102">
            <v>0.05197505197505198</v>
          </cell>
          <cell r="H102">
            <v>186.8997054623001</v>
          </cell>
          <cell r="I102">
            <v>0.16090819348469892</v>
          </cell>
          <cell r="J102">
            <v>157.60191846522778</v>
          </cell>
          <cell r="K102">
            <v>0.12709832134292565</v>
          </cell>
          <cell r="L102">
            <v>534.9098252386215</v>
          </cell>
          <cell r="M102">
            <v>0.11290723753722073</v>
          </cell>
        </row>
        <row r="103">
          <cell r="B103" t="str">
            <v>泊数</v>
          </cell>
          <cell r="C103" t="str">
            <v>2泊</v>
          </cell>
          <cell r="D103">
            <v>515.3854211491342</v>
          </cell>
          <cell r="E103">
            <v>0.49816581071166544</v>
          </cell>
          <cell r="F103">
            <v>445.1328734357588</v>
          </cell>
          <cell r="G103">
            <v>0.34303534303534305</v>
          </cell>
          <cell r="H103">
            <v>566.4322361863574</v>
          </cell>
          <cell r="I103">
            <v>0.4876604146100691</v>
          </cell>
          <cell r="J103">
            <v>652.7098321342925</v>
          </cell>
          <cell r="K103">
            <v>0.526378896882494</v>
          </cell>
          <cell r="L103">
            <v>2179.660362905543</v>
          </cell>
          <cell r="M103">
            <v>0.4603423276009869</v>
          </cell>
        </row>
        <row r="104">
          <cell r="B104" t="str">
            <v>泊数</v>
          </cell>
          <cell r="C104" t="str">
            <v>3泊</v>
          </cell>
          <cell r="D104">
            <v>255.03608469235508</v>
          </cell>
          <cell r="E104">
            <v>0.24651504035216434</v>
          </cell>
          <cell r="F104">
            <v>492.3439357698544</v>
          </cell>
          <cell r="G104">
            <v>0.3794178794178794</v>
          </cell>
          <cell r="H104">
            <v>256.84376701567624</v>
          </cell>
          <cell r="I104">
            <v>0.2211253701875617</v>
          </cell>
          <cell r="J104">
            <v>288.4412470023981</v>
          </cell>
          <cell r="K104">
            <v>0.23261390887290165</v>
          </cell>
          <cell r="L104">
            <v>1292.6650344802838</v>
          </cell>
          <cell r="M104">
            <v>0.2732040439402609</v>
          </cell>
        </row>
        <row r="105">
          <cell r="B105" t="str">
            <v>泊数</v>
          </cell>
          <cell r="C105" t="str">
            <v>4泊</v>
          </cell>
          <cell r="D105">
            <v>87.28913612982392</v>
          </cell>
          <cell r="E105">
            <v>0.08437270726338959</v>
          </cell>
          <cell r="F105">
            <v>147.0287369833264</v>
          </cell>
          <cell r="G105">
            <v>0.11330561330561331</v>
          </cell>
          <cell r="H105">
            <v>82.55692511218163</v>
          </cell>
          <cell r="I105">
            <v>0.07107601184600197</v>
          </cell>
          <cell r="J105">
            <v>72.85371702637889</v>
          </cell>
          <cell r="K105">
            <v>0.05875299760191846</v>
          </cell>
          <cell r="L105">
            <v>389.72851525171086</v>
          </cell>
          <cell r="M105">
            <v>0.08236457784141088</v>
          </cell>
        </row>
        <row r="106">
          <cell r="B106" t="str">
            <v>泊数</v>
          </cell>
          <cell r="C106" t="str">
            <v>5泊以上</v>
          </cell>
          <cell r="D106">
            <v>48.57830184616287</v>
          </cell>
          <cell r="E106">
            <v>0.04695524578136464</v>
          </cell>
          <cell r="F106">
            <v>141.6331870022869</v>
          </cell>
          <cell r="G106">
            <v>0.10914760914760915</v>
          </cell>
          <cell r="H106">
            <v>58.477821954461994</v>
          </cell>
          <cell r="I106">
            <v>0.050345508390918066</v>
          </cell>
          <cell r="J106">
            <v>62.446043165467614</v>
          </cell>
          <cell r="K106">
            <v>0.05035971223021582</v>
          </cell>
          <cell r="L106">
            <v>311.1353539683794</v>
          </cell>
          <cell r="M106">
            <v>0.06577333709707739</v>
          </cell>
        </row>
        <row r="107">
          <cell r="B107" t="str">
            <v>旅行形態</v>
          </cell>
          <cell r="C107" t="str">
            <v>団体旅行</v>
          </cell>
          <cell r="D107">
            <v>130.0814630766397</v>
          </cell>
          <cell r="E107">
            <v>0.12573529411764706</v>
          </cell>
          <cell r="F107">
            <v>86.59885850694472</v>
          </cell>
          <cell r="G107">
            <v>0.0667361835245047</v>
          </cell>
          <cell r="H107">
            <v>149.50387057237623</v>
          </cell>
          <cell r="I107">
            <v>0.12871287128712872</v>
          </cell>
          <cell r="J107">
            <v>170.9832134292566</v>
          </cell>
          <cell r="K107">
            <v>0.13788968824940048</v>
          </cell>
          <cell r="L107">
            <v>537.1674055852172</v>
          </cell>
          <cell r="M107">
            <v>0.11345090184425409</v>
          </cell>
        </row>
        <row r="108">
          <cell r="B108" t="str">
            <v>旅行形態</v>
          </cell>
          <cell r="C108" t="str">
            <v>観光ﾊﾟｯｸ</v>
          </cell>
          <cell r="D108">
            <v>210.7167559779485</v>
          </cell>
          <cell r="E108">
            <v>0.2036764705882353</v>
          </cell>
          <cell r="F108">
            <v>58.18360805935349</v>
          </cell>
          <cell r="G108">
            <v>0.04483837330552659</v>
          </cell>
          <cell r="H108">
            <v>257.60666929394057</v>
          </cell>
          <cell r="I108">
            <v>0.22178217821782176</v>
          </cell>
          <cell r="J108">
            <v>382.1103117505995</v>
          </cell>
          <cell r="K108">
            <v>0.30815347721822545</v>
          </cell>
          <cell r="L108">
            <v>908.617345081842</v>
          </cell>
          <cell r="M108">
            <v>0.1919062577937674</v>
          </cell>
        </row>
        <row r="109">
          <cell r="B109" t="str">
            <v>旅行形態</v>
          </cell>
          <cell r="C109" t="str">
            <v>ﾌﾘｰﾌﾟﾗﾝ</v>
          </cell>
          <cell r="D109">
            <v>341.5589293649779</v>
          </cell>
          <cell r="E109">
            <v>0.3301470588235294</v>
          </cell>
          <cell r="F109">
            <v>764.5055477566215</v>
          </cell>
          <cell r="G109">
            <v>0.589155370177268</v>
          </cell>
          <cell r="H109">
            <v>346.15896186373266</v>
          </cell>
          <cell r="I109">
            <v>0.298019801980198</v>
          </cell>
          <cell r="J109">
            <v>341.9664268585132</v>
          </cell>
          <cell r="K109">
            <v>0.27577937649880097</v>
          </cell>
          <cell r="L109">
            <v>1794.1898658438454</v>
          </cell>
          <cell r="M109">
            <v>0.37915763255463497</v>
          </cell>
        </row>
        <row r="110">
          <cell r="B110" t="str">
            <v>旅行形態</v>
          </cell>
          <cell r="C110" t="str">
            <v>個人旅行</v>
          </cell>
          <cell r="D110">
            <v>352.20887371043375</v>
          </cell>
          <cell r="E110">
            <v>0.3404411764705882</v>
          </cell>
          <cell r="F110">
            <v>388.3417561170802</v>
          </cell>
          <cell r="G110">
            <v>0.2992700729927007</v>
          </cell>
          <cell r="H110">
            <v>408.2605696399505</v>
          </cell>
          <cell r="I110">
            <v>0.3514851485148515</v>
          </cell>
          <cell r="J110">
            <v>344.9400479616307</v>
          </cell>
          <cell r="K110">
            <v>0.27817745803357313</v>
          </cell>
          <cell r="L110">
            <v>1493.7512474290952</v>
          </cell>
          <cell r="M110">
            <v>0.3154852078073435</v>
          </cell>
        </row>
        <row r="111">
          <cell r="B111" t="str">
            <v>活動</v>
          </cell>
          <cell r="C111" t="str">
            <v>観光地めぐり</v>
          </cell>
          <cell r="D111">
            <v>665.7798871413659</v>
          </cell>
          <cell r="E111">
            <v>0.6435354273192111</v>
          </cell>
          <cell r="F111">
            <v>790.154227435975</v>
          </cell>
          <cell r="G111">
            <v>0.6089211618257261</v>
          </cell>
          <cell r="H111">
            <v>781.9302241708023</v>
          </cell>
          <cell r="I111">
            <v>0.6731898238747553</v>
          </cell>
          <cell r="J111">
            <v>927.7804295942722</v>
          </cell>
          <cell r="K111">
            <v>0.7482100238663485</v>
          </cell>
          <cell r="L111">
            <v>3165.6447683424153</v>
          </cell>
          <cell r="M111">
            <v>0.6687427323278854</v>
          </cell>
        </row>
        <row r="112">
          <cell r="B112" t="str">
            <v>活動</v>
          </cell>
          <cell r="C112" t="str">
            <v>保養・休養</v>
          </cell>
          <cell r="D112">
            <v>243.3383923490577</v>
          </cell>
          <cell r="E112">
            <v>0.2352081811541271</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0.5726141078838174</v>
          </cell>
          <cell r="H113">
            <v>32.95926816999022</v>
          </cell>
          <cell r="I113">
            <v>0.02837573385518591</v>
          </cell>
          <cell r="J113">
            <v>11.837708830548927</v>
          </cell>
          <cell r="K113">
            <v>0.00954653937947494</v>
          </cell>
          <cell r="L113">
            <v>994.1467273561149</v>
          </cell>
          <cell r="M113">
            <v>0.21001358252052674</v>
          </cell>
        </row>
        <row r="114">
          <cell r="B114" t="str">
            <v>活動</v>
          </cell>
          <cell r="C114" t="str">
            <v>ダイビング</v>
          </cell>
          <cell r="D114">
            <v>80.10518505900657</v>
          </cell>
          <cell r="E114">
            <v>0.07742878013148284</v>
          </cell>
          <cell r="F114">
            <v>212.6820578107054</v>
          </cell>
          <cell r="G114">
            <v>0.16390041493775934</v>
          </cell>
          <cell r="H114">
            <v>82.96643366928572</v>
          </cell>
          <cell r="I114">
            <v>0.07142857142857142</v>
          </cell>
          <cell r="J114">
            <v>22.195704057279237</v>
          </cell>
          <cell r="K114">
            <v>0.017899761336515514</v>
          </cell>
          <cell r="L114">
            <v>397.9493805962769</v>
          </cell>
          <cell r="M114">
            <v>0.08406684122283617</v>
          </cell>
        </row>
        <row r="115">
          <cell r="B115" t="str">
            <v>活動</v>
          </cell>
          <cell r="C115" t="str">
            <v>マリンレジャー</v>
          </cell>
          <cell r="D115">
            <v>122.42490546753834</v>
          </cell>
          <cell r="E115">
            <v>0.1183345507669832</v>
          </cell>
          <cell r="F115">
            <v>424.01802664792524</v>
          </cell>
          <cell r="G115">
            <v>0.32676348547717843</v>
          </cell>
          <cell r="H115">
            <v>57.96285091963796</v>
          </cell>
          <cell r="I115">
            <v>0.049902152641878667</v>
          </cell>
          <cell r="J115">
            <v>56.22911694510739</v>
          </cell>
          <cell r="K115">
            <v>0.045346062052505964</v>
          </cell>
          <cell r="L115">
            <v>660.6348999802088</v>
          </cell>
          <cell r="M115">
            <v>0.13955918001350964</v>
          </cell>
        </row>
        <row r="116">
          <cell r="B116" t="str">
            <v>活動</v>
          </cell>
          <cell r="C116" t="str">
            <v>ゴルフ</v>
          </cell>
          <cell r="D116">
            <v>37.0297553574653</v>
          </cell>
          <cell r="E116">
            <v>0.03579254930606282</v>
          </cell>
          <cell r="F116">
            <v>29.613957416680492</v>
          </cell>
          <cell r="G116">
            <v>0.022821576763485476</v>
          </cell>
          <cell r="H116">
            <v>52.280218476536206</v>
          </cell>
          <cell r="I116">
            <v>0.04500978473581213</v>
          </cell>
          <cell r="J116">
            <v>68.06682577565633</v>
          </cell>
          <cell r="K116">
            <v>0.05489260143198091</v>
          </cell>
          <cell r="L116">
            <v>186.99075702633831</v>
          </cell>
          <cell r="M116">
            <v>0.03950181366664549</v>
          </cell>
        </row>
        <row r="117">
          <cell r="B117" t="str">
            <v>活動</v>
          </cell>
          <cell r="C117" t="str">
            <v>釣り</v>
          </cell>
          <cell r="D117">
            <v>13.602767274170926</v>
          </cell>
          <cell r="E117">
            <v>0.013148283418553688</v>
          </cell>
          <cell r="F117">
            <v>44.420936125020745</v>
          </cell>
          <cell r="G117">
            <v>0.03423236514522822</v>
          </cell>
          <cell r="H117">
            <v>13.638317863444227</v>
          </cell>
          <cell r="I117">
            <v>0.011741682974559686</v>
          </cell>
          <cell r="J117">
            <v>7.398568019093079</v>
          </cell>
          <cell r="K117">
            <v>0.0059665871121718375</v>
          </cell>
          <cell r="L117">
            <v>79.06058928172897</v>
          </cell>
          <cell r="M117">
            <v>0.016701556354157956</v>
          </cell>
        </row>
        <row r="118">
          <cell r="B118" t="str">
            <v>活動</v>
          </cell>
          <cell r="C118" t="str">
            <v>キャンプ</v>
          </cell>
          <cell r="D118">
            <v>0.755709293009496</v>
          </cell>
          <cell r="E118">
            <v>0.0007304601899196494</v>
          </cell>
          <cell r="F118">
            <v>10.768711787883817</v>
          </cell>
          <cell r="G118">
            <v>0.008298755186721992</v>
          </cell>
          <cell r="H118">
            <v>1.136526488620352</v>
          </cell>
          <cell r="I118">
            <v>0.0009784735812133072</v>
          </cell>
          <cell r="J118">
            <v>4.4391408114558475</v>
          </cell>
          <cell r="K118">
            <v>0.003579952267303103</v>
          </cell>
          <cell r="L118">
            <v>17.100088380969513</v>
          </cell>
          <cell r="M118">
            <v>0.003612395156050857</v>
          </cell>
        </row>
        <row r="119">
          <cell r="B119" t="str">
            <v>活動</v>
          </cell>
          <cell r="C119" t="str">
            <v>スポーツ大会</v>
          </cell>
          <cell r="D119">
            <v>20.40415091125639</v>
          </cell>
          <cell r="E119">
            <v>0.019722425127830533</v>
          </cell>
          <cell r="F119">
            <v>12.114800761369294</v>
          </cell>
          <cell r="G119">
            <v>0.00933609958506224</v>
          </cell>
          <cell r="H119">
            <v>1.136526488620352</v>
          </cell>
          <cell r="I119">
            <v>0.0009784735812133072</v>
          </cell>
          <cell r="J119">
            <v>16.276849642004773</v>
          </cell>
          <cell r="K119">
            <v>0.013126491646778043</v>
          </cell>
          <cell r="L119">
            <v>49.93232780325081</v>
          </cell>
          <cell r="M119">
            <v>0.010548208586310249</v>
          </cell>
        </row>
        <row r="120">
          <cell r="B120" t="str">
            <v>活動</v>
          </cell>
          <cell r="C120" t="str">
            <v>会議等出席</v>
          </cell>
          <cell r="D120">
            <v>47.609685459598246</v>
          </cell>
          <cell r="E120">
            <v>0.04601899196493791</v>
          </cell>
          <cell r="F120">
            <v>40.382669204564316</v>
          </cell>
          <cell r="G120">
            <v>0.03112033195020747</v>
          </cell>
          <cell r="H120">
            <v>82.96643366928572</v>
          </cell>
          <cell r="I120">
            <v>0.07142857142857142</v>
          </cell>
          <cell r="J120">
            <v>60.66825775656325</v>
          </cell>
          <cell r="K120">
            <v>0.04892601431980907</v>
          </cell>
          <cell r="L120">
            <v>231.62704609001153</v>
          </cell>
          <cell r="M120">
            <v>0.04893123360912634</v>
          </cell>
        </row>
        <row r="121">
          <cell r="B121" t="str">
            <v>活動</v>
          </cell>
          <cell r="C121" t="str">
            <v>研修</v>
          </cell>
          <cell r="D121">
            <v>24.18269737630387</v>
          </cell>
          <cell r="E121">
            <v>0.02337472607742878</v>
          </cell>
          <cell r="F121">
            <v>16.153067681825725</v>
          </cell>
          <cell r="G121">
            <v>0.012448132780082987</v>
          </cell>
          <cell r="H121">
            <v>38.64190061309198</v>
          </cell>
          <cell r="I121">
            <v>0.033268101761252444</v>
          </cell>
          <cell r="J121">
            <v>62.14797136038186</v>
          </cell>
          <cell r="K121">
            <v>0.050119331742243436</v>
          </cell>
          <cell r="L121">
            <v>141.12563703160342</v>
          </cell>
          <cell r="M121">
            <v>0.02981280308322311</v>
          </cell>
        </row>
        <row r="122">
          <cell r="B122" t="str">
            <v>活動</v>
          </cell>
          <cell r="C122" t="str">
            <v>仕事</v>
          </cell>
          <cell r="D122">
            <v>170.79030022014607</v>
          </cell>
          <cell r="E122">
            <v>0.16508400292184075</v>
          </cell>
          <cell r="F122">
            <v>98.26449506443981</v>
          </cell>
          <cell r="G122">
            <v>0.07572614107883817</v>
          </cell>
          <cell r="H122">
            <v>186.39034413373776</v>
          </cell>
          <cell r="I122">
            <v>0.16046966731898238</v>
          </cell>
          <cell r="J122">
            <v>133.17422434367543</v>
          </cell>
          <cell r="K122">
            <v>0.10739856801909307</v>
          </cell>
          <cell r="L122">
            <v>588.619363761999</v>
          </cell>
          <cell r="M122">
            <v>0.12434589173105944</v>
          </cell>
        </row>
        <row r="123">
          <cell r="B123" t="str">
            <v>活動</v>
          </cell>
          <cell r="C123" t="str">
            <v>帰省</v>
          </cell>
          <cell r="D123">
            <v>6.801383637085463</v>
          </cell>
          <cell r="E123">
            <v>0.006574141709276844</v>
          </cell>
          <cell r="F123">
            <v>32.30613536365145</v>
          </cell>
          <cell r="G123">
            <v>0.024896265560165973</v>
          </cell>
          <cell r="H123">
            <v>17.047897329305282</v>
          </cell>
          <cell r="I123">
            <v>0.014677103718199608</v>
          </cell>
          <cell r="J123">
            <v>7.398568019093079</v>
          </cell>
          <cell r="K123">
            <v>0.0059665871121718375</v>
          </cell>
          <cell r="L123">
            <v>63.55398434913527</v>
          </cell>
          <cell r="M123">
            <v>0.013425784715010446</v>
          </cell>
        </row>
        <row r="124">
          <cell r="B124" t="str">
            <v>活動</v>
          </cell>
          <cell r="C124" t="str">
            <v>親戚・知人訪問</v>
          </cell>
          <cell r="D124">
            <v>89.17369657512053</v>
          </cell>
          <cell r="E124">
            <v>0.08619430241051863</v>
          </cell>
          <cell r="F124">
            <v>137.30107529551864</v>
          </cell>
          <cell r="G124">
            <v>0.10580912863070539</v>
          </cell>
          <cell r="H124">
            <v>93.19517206686888</v>
          </cell>
          <cell r="I124">
            <v>0.08023483365949119</v>
          </cell>
          <cell r="J124">
            <v>96.18138424821004</v>
          </cell>
          <cell r="K124">
            <v>0.07756563245823389</v>
          </cell>
          <cell r="L124">
            <v>415.85132818571805</v>
          </cell>
          <cell r="M124">
            <v>0.08784862920633821</v>
          </cell>
        </row>
        <row r="125">
          <cell r="B125" t="str">
            <v>活動</v>
          </cell>
          <cell r="C125" t="str">
            <v>行事等見学</v>
          </cell>
          <cell r="D125">
            <v>18.892732325237397</v>
          </cell>
          <cell r="E125">
            <v>0.018261504747991233</v>
          </cell>
          <cell r="F125">
            <v>14.806978708340246</v>
          </cell>
          <cell r="G125">
            <v>0.011410788381742738</v>
          </cell>
          <cell r="H125">
            <v>28.413162215508805</v>
          </cell>
          <cell r="I125">
            <v>0.02446183953033268</v>
          </cell>
          <cell r="J125">
            <v>35.51312649164678</v>
          </cell>
          <cell r="K125">
            <v>0.028639618138424822</v>
          </cell>
          <cell r="L125">
            <v>97.62599974073322</v>
          </cell>
          <cell r="M125">
            <v>0.020623500926493583</v>
          </cell>
        </row>
        <row r="126">
          <cell r="B126" t="str">
            <v>活動</v>
          </cell>
          <cell r="C126" t="str">
            <v>戦跡地参拝</v>
          </cell>
          <cell r="D126">
            <v>176.08026527121257</v>
          </cell>
          <cell r="E126">
            <v>0.1701972242512783</v>
          </cell>
          <cell r="F126">
            <v>146.723698109917</v>
          </cell>
          <cell r="G126">
            <v>0.11307053941908714</v>
          </cell>
          <cell r="H126">
            <v>211.39392688338552</v>
          </cell>
          <cell r="I126">
            <v>0.18199608610567514</v>
          </cell>
          <cell r="J126">
            <v>218.99761336515513</v>
          </cell>
          <cell r="K126">
            <v>0.1766109785202864</v>
          </cell>
          <cell r="L126">
            <v>753.1955036296703</v>
          </cell>
          <cell r="M126">
            <v>0.1591126155756655</v>
          </cell>
        </row>
        <row r="127">
          <cell r="B127" t="str">
            <v>活動</v>
          </cell>
          <cell r="C127" t="str">
            <v>ショッピング</v>
          </cell>
          <cell r="D127">
            <v>370.2975535746531</v>
          </cell>
          <cell r="E127">
            <v>0.3579254930606282</v>
          </cell>
          <cell r="F127">
            <v>485.9381194282572</v>
          </cell>
          <cell r="G127">
            <v>0.3744813278008299</v>
          </cell>
          <cell r="H127">
            <v>387.5555326195401</v>
          </cell>
          <cell r="I127">
            <v>0.3336594911937378</v>
          </cell>
          <cell r="J127">
            <v>433.5560859188544</v>
          </cell>
          <cell r="K127">
            <v>0.3496420047732697</v>
          </cell>
          <cell r="L127">
            <v>1677.347291541305</v>
          </cell>
          <cell r="M127">
            <v>0.3543397610577319</v>
          </cell>
        </row>
        <row r="128">
          <cell r="B128" t="str">
            <v>活動</v>
          </cell>
          <cell r="C128" t="str">
            <v>冠婚葬祭</v>
          </cell>
          <cell r="D128">
            <v>21.15986020426589</v>
          </cell>
          <cell r="E128">
            <v>0.020452885317750184</v>
          </cell>
          <cell r="F128">
            <v>18.84524562879668</v>
          </cell>
          <cell r="G128">
            <v>0.014522821576763486</v>
          </cell>
          <cell r="H128">
            <v>26.140109238268103</v>
          </cell>
          <cell r="I128">
            <v>0.022504892367906065</v>
          </cell>
          <cell r="J128">
            <v>25.15513126491647</v>
          </cell>
          <cell r="K128">
            <v>0.02028639618138425</v>
          </cell>
          <cell r="L128">
            <v>91.30034633624713</v>
          </cell>
          <cell r="M128">
            <v>0.019287206095254434</v>
          </cell>
        </row>
        <row r="129">
          <cell r="B129" t="str">
            <v>活動</v>
          </cell>
          <cell r="C129" t="str">
            <v>エコツアー</v>
          </cell>
          <cell r="D129">
            <v>17.381313739218406</v>
          </cell>
          <cell r="E129">
            <v>0.016800584368151936</v>
          </cell>
          <cell r="F129">
            <v>30.96004639016597</v>
          </cell>
          <cell r="G129">
            <v>0.023858921161825725</v>
          </cell>
          <cell r="H129">
            <v>12.501791374823874</v>
          </cell>
          <cell r="I129">
            <v>0.010763209393346379</v>
          </cell>
          <cell r="J129">
            <v>25.15513126491647</v>
          </cell>
          <cell r="K129">
            <v>0.02028639618138425</v>
          </cell>
          <cell r="L129">
            <v>85.99828276912473</v>
          </cell>
          <cell r="M129">
            <v>0.018167144706082786</v>
          </cell>
        </row>
        <row r="130">
          <cell r="B130" t="str">
            <v>活動</v>
          </cell>
          <cell r="C130" t="str">
            <v>その他</v>
          </cell>
          <cell r="D130">
            <v>49.87681333862673</v>
          </cell>
          <cell r="E130">
            <v>0.04821037253469686</v>
          </cell>
          <cell r="F130">
            <v>75.38098251518672</v>
          </cell>
          <cell r="G130">
            <v>0.058091286307053944</v>
          </cell>
          <cell r="H130">
            <v>57.96285091963796</v>
          </cell>
          <cell r="I130">
            <v>0.049902152641878667</v>
          </cell>
          <cell r="J130">
            <v>75.4653937947494</v>
          </cell>
          <cell r="K130">
            <v>0.060859188544152745</v>
          </cell>
          <cell r="L130">
            <v>258.68604056820084</v>
          </cell>
          <cell r="M130">
            <v>0.05464744854339535</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0.2041216879293425</v>
          </cell>
          <cell r="J131">
            <v>188.3732057416268</v>
          </cell>
          <cell r="K131">
            <v>0.1519138755980861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360.4306220095694</v>
          </cell>
          <cell r="K132">
            <v>0.29066985645933013</v>
          </cell>
          <cell r="L132">
            <v>1123.0292750383576</v>
          </cell>
          <cell r="M132">
            <v>0.237268431274425</v>
          </cell>
        </row>
        <row r="133">
          <cell r="B133" t="str">
            <v>同行者</v>
          </cell>
          <cell r="C133" t="str">
            <v>子供連れ家族で</v>
          </cell>
          <cell r="D133">
            <v>72.37391171012517</v>
          </cell>
          <cell r="E133">
            <v>0.06995581737849779</v>
          </cell>
          <cell r="F133">
            <v>346.0346054506667</v>
          </cell>
          <cell r="G133">
            <v>0.2666666666666667</v>
          </cell>
          <cell r="H133">
            <v>112.84737690444554</v>
          </cell>
          <cell r="I133">
            <v>0.0971540726202159</v>
          </cell>
          <cell r="J133">
            <v>77.1291866028708</v>
          </cell>
          <cell r="K133">
            <v>0.062200956937799035</v>
          </cell>
          <cell r="L133">
            <v>608.3850806681082</v>
          </cell>
          <cell r="M133">
            <v>0.12853121109474422</v>
          </cell>
        </row>
        <row r="134">
          <cell r="B134" t="str">
            <v>同行者</v>
          </cell>
          <cell r="C134" t="str">
            <v>その他家族で</v>
          </cell>
          <cell r="D134">
            <v>97.51432314627394</v>
          </cell>
          <cell r="E134">
            <v>0.09425625920471283</v>
          </cell>
          <cell r="F134">
            <v>97.322232783</v>
          </cell>
          <cell r="G134">
            <v>0.075</v>
          </cell>
          <cell r="H134">
            <v>91.18979951874388</v>
          </cell>
          <cell r="I134">
            <v>0.07850834151128558</v>
          </cell>
          <cell r="J134">
            <v>121.62679425837321</v>
          </cell>
          <cell r="K134">
            <v>0.09808612440191387</v>
          </cell>
          <cell r="L134">
            <v>407.65314970639105</v>
          </cell>
          <cell r="M134">
            <v>0.0861130960031263</v>
          </cell>
        </row>
        <row r="135">
          <cell r="B135" t="str">
            <v>同行者</v>
          </cell>
          <cell r="C135" t="str">
            <v>友人・知人と</v>
          </cell>
          <cell r="D135">
            <v>227.02553357491902</v>
          </cell>
          <cell r="E135">
            <v>0.21944035346097204</v>
          </cell>
          <cell r="F135">
            <v>340.62781474050007</v>
          </cell>
          <cell r="G135">
            <v>0.2625</v>
          </cell>
          <cell r="H135">
            <v>192.63845148334644</v>
          </cell>
          <cell r="I135">
            <v>0.16584887144259078</v>
          </cell>
          <cell r="J135">
            <v>252.15311004784687</v>
          </cell>
          <cell r="K135">
            <v>0.2033492822966507</v>
          </cell>
          <cell r="L135">
            <v>1012.4449098466123</v>
          </cell>
          <cell r="M135">
            <v>0.213855081656206</v>
          </cell>
        </row>
        <row r="136">
          <cell r="B136" t="str">
            <v>同行者</v>
          </cell>
          <cell r="C136" t="str">
            <v>仕事仲間と</v>
          </cell>
          <cell r="D136">
            <v>156.17528316395436</v>
          </cell>
          <cell r="E136">
            <v>0.15095729013254788</v>
          </cell>
          <cell r="F136">
            <v>95.97053510545834</v>
          </cell>
          <cell r="G136">
            <v>0.07395833333333335</v>
          </cell>
          <cell r="H136">
            <v>166.42138412170755</v>
          </cell>
          <cell r="I136">
            <v>0.14327772325809618</v>
          </cell>
          <cell r="J136">
            <v>169.0909090909091</v>
          </cell>
          <cell r="K136">
            <v>0.13636363636363635</v>
          </cell>
          <cell r="L136">
            <v>587.6581114820293</v>
          </cell>
          <cell r="M136">
            <v>0.1241313496737765</v>
          </cell>
        </row>
        <row r="137">
          <cell r="B137" t="str">
            <v>同行者</v>
          </cell>
          <cell r="C137" t="str">
            <v>婦人会等地域の団体</v>
          </cell>
          <cell r="D137">
            <v>18.283935589926365</v>
          </cell>
          <cell r="E137">
            <v>0.017673048600883656</v>
          </cell>
          <cell r="F137">
            <v>0</v>
          </cell>
          <cell r="G137">
            <v>0</v>
          </cell>
          <cell r="H137">
            <v>6.83923496390579</v>
          </cell>
          <cell r="I137">
            <v>0.005888125613346418</v>
          </cell>
          <cell r="J137">
            <v>29.665071770334926</v>
          </cell>
          <cell r="K137">
            <v>0.02392344497607655</v>
          </cell>
          <cell r="L137">
            <v>54.78824232416708</v>
          </cell>
          <cell r="M137">
            <v>0.011572845203518946</v>
          </cell>
        </row>
        <row r="138">
          <cell r="B138" t="str">
            <v>同行者</v>
          </cell>
          <cell r="C138" t="str">
            <v>学校の団体</v>
          </cell>
          <cell r="D138">
            <v>11.427459743703976</v>
          </cell>
          <cell r="E138">
            <v>0.011045655375552283</v>
          </cell>
          <cell r="F138">
            <v>9.461883742791668</v>
          </cell>
          <cell r="G138">
            <v>0.0072916666666666685</v>
          </cell>
          <cell r="H138">
            <v>38.75566479546614</v>
          </cell>
          <cell r="I138">
            <v>0.033366045142296366</v>
          </cell>
          <cell r="J138">
            <v>14.832535885167463</v>
          </cell>
          <cell r="K138">
            <v>0.011961722488038276</v>
          </cell>
          <cell r="L138">
            <v>74.47754416712925</v>
          </cell>
          <cell r="M138">
            <v>0.015740911223227943</v>
          </cell>
        </row>
        <row r="139">
          <cell r="B139" t="str">
            <v>同行者</v>
          </cell>
          <cell r="C139" t="str">
            <v>その他</v>
          </cell>
          <cell r="D139">
            <v>23.616750136988223</v>
          </cell>
          <cell r="E139">
            <v>0.02282768777614139</v>
          </cell>
          <cell r="F139">
            <v>18.923767485583337</v>
          </cell>
          <cell r="G139">
            <v>0.014583333333333337</v>
          </cell>
          <cell r="H139">
            <v>21.657577385701664</v>
          </cell>
          <cell r="I139">
            <v>0.018645731108930322</v>
          </cell>
          <cell r="J139">
            <v>26.69856459330143</v>
          </cell>
          <cell r="K139">
            <v>0.021531100478468897</v>
          </cell>
          <cell r="L139">
            <v>90.89665960157464</v>
          </cell>
          <cell r="M139">
            <v>0.019199748738956073</v>
          </cell>
        </row>
        <row r="140">
          <cell r="B140" t="str">
            <v>旅行先</v>
          </cell>
          <cell r="C140" t="str">
            <v>沖縄本島</v>
          </cell>
          <cell r="D140">
            <v>895.5155122162528</v>
          </cell>
          <cell r="E140">
            <v>0.8655953250547845</v>
          </cell>
          <cell r="F140">
            <v>1052.641577265643</v>
          </cell>
          <cell r="G140">
            <v>0.8112033195020747</v>
          </cell>
          <cell r="H140">
            <v>1011.5085748721135</v>
          </cell>
          <cell r="I140">
            <v>0.8708414872798435</v>
          </cell>
          <cell r="J140">
            <v>1130.5011933174223</v>
          </cell>
          <cell r="K140">
            <v>0.9116945107398569</v>
          </cell>
          <cell r="L140">
            <v>4090.1668576714324</v>
          </cell>
          <cell r="M140">
            <v>0.8640481040165437</v>
          </cell>
        </row>
        <row r="141">
          <cell r="B141" t="str">
            <v>旅行先</v>
          </cell>
          <cell r="C141" t="str">
            <v>沖縄本島周辺の離島</v>
          </cell>
          <cell r="D141">
            <v>108.06642890035792</v>
          </cell>
          <cell r="E141">
            <v>0.10445580715850986</v>
          </cell>
          <cell r="F141">
            <v>242.29601522738588</v>
          </cell>
          <cell r="G141">
            <v>0.18672199170124482</v>
          </cell>
          <cell r="H141">
            <v>73.8742217603229</v>
          </cell>
          <cell r="I141">
            <v>0.06360078277886497</v>
          </cell>
          <cell r="J141">
            <v>62.14797136038186</v>
          </cell>
          <cell r="K141">
            <v>0.050119331742243436</v>
          </cell>
          <cell r="L141">
            <v>486.3846372484486</v>
          </cell>
          <cell r="M141">
            <v>0.10274879687342485</v>
          </cell>
        </row>
        <row r="142">
          <cell r="B142" t="str">
            <v>旅行先</v>
          </cell>
          <cell r="C142" t="str">
            <v>宮古島及び周辺離島</v>
          </cell>
          <cell r="D142">
            <v>50.632522631636235</v>
          </cell>
          <cell r="E142">
            <v>0.04894083272461651</v>
          </cell>
          <cell r="F142">
            <v>52.49746996593361</v>
          </cell>
          <cell r="G142">
            <v>0.04045643153526971</v>
          </cell>
          <cell r="H142">
            <v>45.46105954481409</v>
          </cell>
          <cell r="I142">
            <v>0.03913894324853229</v>
          </cell>
          <cell r="J142">
            <v>51.78997613365155</v>
          </cell>
          <cell r="K142">
            <v>0.041766109785202864</v>
          </cell>
          <cell r="L142">
            <v>200.3810282760355</v>
          </cell>
          <cell r="M142">
            <v>0.04233050963142451</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128.7350835322196</v>
          </cell>
          <cell r="K143">
            <v>0.10381861575178998</v>
          </cell>
          <cell r="L143">
            <v>532.9768598393877</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4-6月 観光客数
</v>
          </cell>
          <cell r="E74" t="str">
            <v>4-6月 宿泊数</v>
          </cell>
          <cell r="F74" t="str">
            <v>4-6月 宿泊数</v>
          </cell>
          <cell r="G74" t="str">
            <v>7-9月 宿泊数</v>
          </cell>
          <cell r="H74" t="str">
            <v>10-12月 観光客数
</v>
          </cell>
          <cell r="I74" t="str">
            <v>7-9月 観光客数
</v>
          </cell>
          <cell r="J74" t="str">
            <v>1-3月 観光客数
</v>
          </cell>
          <cell r="K74" t="str">
            <v>7-9月 宿泊数</v>
          </cell>
          <cell r="L74" t="str">
            <v>2002年度観光客数
</v>
          </cell>
          <cell r="M74" t="str">
            <v>2002年度宿泊数</v>
          </cell>
          <cell r="N74" t="str">
            <v>10-12月 観光客数
</v>
          </cell>
          <cell r="O74" t="str">
            <v>10-12月 宿泊数</v>
          </cell>
          <cell r="P74" t="str">
            <v>10-12月 宿泊数</v>
          </cell>
          <cell r="Q74" t="str">
            <v>1-3月 宿泊数</v>
          </cell>
          <cell r="R74" t="str">
            <v>2002年度観光客数
</v>
          </cell>
          <cell r="S74" t="str">
            <v>1-3月 観光客数
</v>
          </cell>
          <cell r="U74" t="str">
            <v>1-3月 宿泊数</v>
          </cell>
          <cell r="X74" t="str">
            <v>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1297.62977044</v>
          </cell>
          <cell r="J76">
            <v>1</v>
          </cell>
          <cell r="K76">
            <v>3.1330764671013633</v>
          </cell>
          <cell r="L76">
            <v>4065.573296775708</v>
          </cell>
          <cell r="M76">
            <v>1</v>
          </cell>
          <cell r="N76">
            <v>1161.53007137</v>
          </cell>
          <cell r="O76">
            <v>1</v>
          </cell>
          <cell r="P76">
            <v>2.5663366336633664</v>
          </cell>
          <cell r="Q76">
            <v>2980.8771732584555</v>
          </cell>
          <cell r="R76">
            <v>1</v>
          </cell>
          <cell r="S76">
            <v>1240</v>
          </cell>
          <cell r="T76">
            <v>1</v>
          </cell>
          <cell r="U76">
            <v>2.6910295152899164</v>
          </cell>
          <cell r="V76">
            <v>3336.8765989594963</v>
          </cell>
          <cell r="W76">
            <v>1</v>
          </cell>
          <cell r="X76">
            <v>4733.72586394</v>
          </cell>
          <cell r="Y76">
            <v>1</v>
          </cell>
          <cell r="Z76">
            <v>2.765768044023023</v>
          </cell>
          <cell r="AA76">
            <v>13092.387723650527</v>
          </cell>
          <cell r="AB76">
            <v>1</v>
          </cell>
          <cell r="AC76">
            <v>35869.555407261716</v>
          </cell>
        </row>
        <row r="77">
          <cell r="B77" t="str">
            <v>発地</v>
          </cell>
          <cell r="C77" t="str">
            <v>北海道・東北</v>
          </cell>
          <cell r="D77">
            <v>86.906568696092</v>
          </cell>
          <cell r="E77">
            <v>0.08400292184075968</v>
          </cell>
          <cell r="F77">
            <v>2.8333333333333335</v>
          </cell>
          <cell r="G77">
            <v>246.23527797226066</v>
          </cell>
          <cell r="H77">
            <v>0.09089323177352374</v>
          </cell>
          <cell r="I77">
            <v>56.53573688639003</v>
          </cell>
          <cell r="J77">
            <v>0.043568464730290454</v>
          </cell>
          <cell r="K77">
            <v>3.4047619047619047</v>
          </cell>
          <cell r="L77">
            <v>192.4907232084232</v>
          </cell>
          <cell r="M77">
            <v>0.0473465140478668</v>
          </cell>
          <cell r="N77">
            <v>78.4203277148043</v>
          </cell>
          <cell r="O77">
            <v>0.0675146771037182</v>
          </cell>
          <cell r="P77">
            <v>2.6323529411764706</v>
          </cell>
          <cell r="Q77">
            <v>206.42998030808778</v>
          </cell>
          <cell r="R77">
            <v>0.06925142107832477</v>
          </cell>
          <cell r="S77">
            <v>96.29629629629629</v>
          </cell>
          <cell r="T77">
            <v>0.07765830346475508</v>
          </cell>
          <cell r="U77">
            <v>3.578125</v>
          </cell>
          <cell r="V77">
            <v>344.56018518518516</v>
          </cell>
          <cell r="W77">
            <v>0.10325829408633984</v>
          </cell>
          <cell r="X77">
            <v>318.1589295935826</v>
          </cell>
          <cell r="Y77">
            <v>0.06720783480861459</v>
          </cell>
          <cell r="Z77">
            <v>3.110760298125921</v>
          </cell>
          <cell r="AA77">
            <v>989.7161666739569</v>
          </cell>
          <cell r="AB77">
            <v>0.07559477977314256</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v>
          </cell>
          <cell r="I78">
            <v>557.2808350229875</v>
          </cell>
          <cell r="J78">
            <v>0.42946058091286304</v>
          </cell>
          <cell r="K78">
            <v>3.2185224460940263</v>
          </cell>
          <cell r="L78">
            <v>1793.6208762995072</v>
          </cell>
          <cell r="M78">
            <v>0.44117292823670834</v>
          </cell>
          <cell r="N78">
            <v>502.34470797019566</v>
          </cell>
          <cell r="O78">
            <v>0.4324853228962818</v>
          </cell>
          <cell r="P78">
            <v>2.781321184510251</v>
          </cell>
          <cell r="Q78">
            <v>1397.1819782041207</v>
          </cell>
          <cell r="R78">
            <v>0.46871504493317767</v>
          </cell>
          <cell r="S78">
            <v>499.2592592592593</v>
          </cell>
          <cell r="T78">
            <v>0.4026284348864994</v>
          </cell>
          <cell r="U78">
            <v>2.656716417910448</v>
          </cell>
          <cell r="V78">
            <v>1326.390270867883</v>
          </cell>
          <cell r="W78">
            <v>0.397494552624894</v>
          </cell>
          <cell r="X78">
            <v>1978.303459872713</v>
          </cell>
          <cell r="Y78">
            <v>0.41792155823505284</v>
          </cell>
          <cell r="Z78">
            <v>2.8410546462793755</v>
          </cell>
          <cell r="AA78">
            <v>5620.468236421935</v>
          </cell>
          <cell r="AB78">
            <v>0.4292928345124498</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0.1444993168041493</v>
          </cell>
          <cell r="I79">
            <v>187.1063673144813</v>
          </cell>
          <cell r="J79">
            <v>0.1441908713692946</v>
          </cell>
          <cell r="K79">
            <v>3.143884892086331</v>
          </cell>
          <cell r="L79">
            <v>588.2408814131535</v>
          </cell>
          <cell r="M79">
            <v>0.1446882981742503</v>
          </cell>
          <cell r="N79">
            <v>172.75202627029356</v>
          </cell>
          <cell r="O79">
            <v>0.1487279843444227</v>
          </cell>
          <cell r="P79">
            <v>2.476510067114094</v>
          </cell>
          <cell r="Q79">
            <v>427.82213217274045</v>
          </cell>
          <cell r="R79">
            <v>0.1435222276217036</v>
          </cell>
          <cell r="S79">
            <v>168.88888888888889</v>
          </cell>
          <cell r="T79">
            <v>0.13620071684587812</v>
          </cell>
          <cell r="U79">
            <v>2.2719298245614032</v>
          </cell>
          <cell r="V79">
            <v>383.70370370370364</v>
          </cell>
          <cell r="W79">
            <v>0.11498888026705872</v>
          </cell>
          <cell r="X79">
            <v>679.1334317825534</v>
          </cell>
          <cell r="Y79">
            <v>0.14346926853768058</v>
          </cell>
          <cell r="Z79">
            <v>2.6375142898899946</v>
          </cell>
          <cell r="AA79">
            <v>1791.2241310685165</v>
          </cell>
          <cell r="AB79">
            <v>0.13681416781087147</v>
          </cell>
          <cell r="AC79">
            <v>4907.463372790457</v>
          </cell>
        </row>
        <row r="80">
          <cell r="B80" t="str">
            <v>発地</v>
          </cell>
          <cell r="C80" t="str">
            <v>関西</v>
          </cell>
          <cell r="D80">
            <v>152.65327718791818</v>
          </cell>
          <cell r="E80">
            <v>0.14755295836376917</v>
          </cell>
          <cell r="F80">
            <v>2.5472636815920398</v>
          </cell>
          <cell r="G80">
            <v>388.8481488567866</v>
          </cell>
          <cell r="H80">
            <v>0.1435361545664759</v>
          </cell>
          <cell r="I80">
            <v>247.68037112132777</v>
          </cell>
          <cell r="J80">
            <v>0.1908713692946058</v>
          </cell>
          <cell r="K80">
            <v>3.2989130434782608</v>
          </cell>
          <cell r="L80">
            <v>817.0760069056845</v>
          </cell>
          <cell r="M80">
            <v>0.20097436382556047</v>
          </cell>
          <cell r="N80">
            <v>164.7963408499511</v>
          </cell>
          <cell r="O80">
            <v>0.14187866927592954</v>
          </cell>
          <cell r="P80">
            <v>2.528169014084507</v>
          </cell>
          <cell r="Q80">
            <v>416.63300257135523</v>
          </cell>
          <cell r="R80">
            <v>0.139768591040578</v>
          </cell>
          <cell r="S80">
            <v>198.51851851851848</v>
          </cell>
          <cell r="T80">
            <v>0.16009557945041814</v>
          </cell>
          <cell r="U80">
            <v>2.4850746268656714</v>
          </cell>
          <cell r="V80">
            <v>493.3333333333332</v>
          </cell>
          <cell r="W80">
            <v>0.14784284605764692</v>
          </cell>
          <cell r="X80">
            <v>763.6485076777155</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62.72387131978817</v>
          </cell>
          <cell r="E81">
            <v>0.0606281957633309</v>
          </cell>
          <cell r="F81">
            <v>2.6506024096385543</v>
          </cell>
          <cell r="G81">
            <v>166.25604446208914</v>
          </cell>
          <cell r="H81">
            <v>0.06137036621025647</v>
          </cell>
          <cell r="I81">
            <v>83.45751635609957</v>
          </cell>
          <cell r="J81">
            <v>0.06431535269709543</v>
          </cell>
          <cell r="K81">
            <v>3.032258064516129</v>
          </cell>
          <cell r="L81">
            <v>253.06472701526968</v>
          </cell>
          <cell r="M81">
            <v>0.06224576672027244</v>
          </cell>
          <cell r="N81">
            <v>79.55685420342465</v>
          </cell>
          <cell r="O81">
            <v>0.0684931506849315</v>
          </cell>
          <cell r="P81">
            <v>2.1857142857142855</v>
          </cell>
          <cell r="Q81">
            <v>173.88855275891385</v>
          </cell>
          <cell r="R81">
            <v>0.05833469232441833</v>
          </cell>
          <cell r="S81">
            <v>114.07407407407408</v>
          </cell>
          <cell r="T81">
            <v>0.09199522102747909</v>
          </cell>
          <cell r="U81">
            <v>2.4675324675324677</v>
          </cell>
          <cell r="V81">
            <v>281.4814814814815</v>
          </cell>
          <cell r="W81">
            <v>0.08435477702988867</v>
          </cell>
          <cell r="X81">
            <v>339.8123159533865</v>
          </cell>
          <cell r="Y81">
            <v>0.07177906190471835</v>
          </cell>
          <cell r="Z81">
            <v>2.5740409180394135</v>
          </cell>
          <cell r="AA81">
            <v>874.6908057177542</v>
          </cell>
          <cell r="AB81">
            <v>0.06680911260653269</v>
          </cell>
          <cell r="AC81">
            <v>2396.4131663500116</v>
          </cell>
        </row>
        <row r="82">
          <cell r="B82" t="str">
            <v>発地</v>
          </cell>
          <cell r="C82" t="str">
            <v>九州</v>
          </cell>
          <cell r="D82">
            <v>162.4774979970416</v>
          </cell>
          <cell r="E82">
            <v>0.1570489408327246</v>
          </cell>
          <cell r="F82">
            <v>2.5422241816378266</v>
          </cell>
          <cell r="G82">
            <v>413.0542243800907</v>
          </cell>
          <cell r="H82">
            <v>0.15247138290169013</v>
          </cell>
          <cell r="I82">
            <v>165.56894373871367</v>
          </cell>
          <cell r="J82">
            <v>0.1275933609958506</v>
          </cell>
          <cell r="K82">
            <v>2.5447154471544713</v>
          </cell>
          <cell r="L82">
            <v>421.3258487009543</v>
          </cell>
          <cell r="M82">
            <v>0.10363257969917698</v>
          </cell>
          <cell r="N82">
            <v>163.65981436133072</v>
          </cell>
          <cell r="O82">
            <v>0.14090019569471623</v>
          </cell>
          <cell r="P82">
            <v>2.1901408450704225</v>
          </cell>
          <cell r="Q82">
            <v>358.43804412939335</v>
          </cell>
          <cell r="R82">
            <v>0.12024582808877618</v>
          </cell>
          <cell r="S82">
            <v>162.962962962963</v>
          </cell>
          <cell r="T82">
            <v>0.13142174432497014</v>
          </cell>
          <cell r="U82">
            <v>2.581818181818182</v>
          </cell>
          <cell r="V82">
            <v>420.7407407407408</v>
          </cell>
          <cell r="W82">
            <v>0.12608819303414937</v>
          </cell>
          <cell r="X82">
            <v>654.6692190600489</v>
          </cell>
          <cell r="Y82">
            <v>0.1383010798097727</v>
          </cell>
          <cell r="Z82">
            <v>2.4646933305767305</v>
          </cell>
          <cell r="AA82">
            <v>1613.558857951179</v>
          </cell>
          <cell r="AB82">
            <v>0.12324404776344902</v>
          </cell>
          <cell r="AC82">
            <v>4420.7091998662445</v>
          </cell>
        </row>
        <row r="83">
          <cell r="B83" t="str">
            <v>性</v>
          </cell>
          <cell r="C83" t="str">
            <v>男性</v>
          </cell>
          <cell r="D83">
            <v>548.3351391084333</v>
          </cell>
          <cell r="E83">
            <v>0.5300146412884333</v>
          </cell>
          <cell r="F83">
            <v>2.6139898775257895</v>
          </cell>
          <cell r="G83">
            <v>1433.3425031211402</v>
          </cell>
          <cell r="H83">
            <v>0.529092067635041</v>
          </cell>
          <cell r="I83">
            <v>595.4783858106555</v>
          </cell>
          <cell r="J83">
            <v>0.4588969823100936</v>
          </cell>
          <cell r="K83">
            <v>3.131519274376417</v>
          </cell>
          <cell r="L83">
            <v>1864.752042640624</v>
          </cell>
          <cell r="M83">
            <v>0.45866890264148147</v>
          </cell>
          <cell r="N83">
            <v>661.6166386921275</v>
          </cell>
          <cell r="O83">
            <v>0.5696078431372549</v>
          </cell>
          <cell r="P83">
            <v>2.5751295336787563</v>
          </cell>
          <cell r="Q83">
            <v>1703.7485462693644</v>
          </cell>
          <cell r="R83">
            <v>0.5715594595959026</v>
          </cell>
          <cell r="S83">
            <v>687.7310924369749</v>
          </cell>
          <cell r="T83">
            <v>0.5546218487394958</v>
          </cell>
          <cell r="U83">
            <v>2.457735495945103</v>
          </cell>
          <cell r="V83">
            <v>1690.261117547456</v>
          </cell>
          <cell r="W83">
            <v>0.5065398936462058</v>
          </cell>
          <cell r="X83">
            <v>2493.161256048191</v>
          </cell>
          <cell r="Y83">
            <v>0.5266724491440455</v>
          </cell>
          <cell r="Z83">
            <v>2.6841842633901543</v>
          </cell>
          <cell r="AA83">
            <v>6692.104209578585</v>
          </cell>
          <cell r="AB83">
            <v>0.5111446705393352</v>
          </cell>
          <cell r="AC83">
            <v>18334.53208103722</v>
          </cell>
        </row>
        <row r="84">
          <cell r="B84" t="str">
            <v>性</v>
          </cell>
          <cell r="C84" t="str">
            <v>女性</v>
          </cell>
          <cell r="D84">
            <v>486.23088302156657</v>
          </cell>
          <cell r="E84">
            <v>0.4699853587115666</v>
          </cell>
          <cell r="F84">
            <v>2.623463119757029</v>
          </cell>
          <cell r="G84">
            <v>1275.608789293974</v>
          </cell>
          <cell r="H84">
            <v>0.4708675633013996</v>
          </cell>
          <cell r="I84">
            <v>702.1513846293443</v>
          </cell>
          <cell r="J84">
            <v>0.5411030176899063</v>
          </cell>
          <cell r="K84">
            <v>3.140655105973025</v>
          </cell>
          <cell r="L84">
            <v>2205.21533130218</v>
          </cell>
          <cell r="M84">
            <v>0.5424118987231331</v>
          </cell>
          <cell r="N84">
            <v>499.91343267787255</v>
          </cell>
          <cell r="O84">
            <v>0.43039215686274507</v>
          </cell>
          <cell r="P84">
            <v>2.5524475524475525</v>
          </cell>
          <cell r="Q84">
            <v>1276.00281767429</v>
          </cell>
          <cell r="R84">
            <v>0.428062863214007</v>
          </cell>
          <cell r="S84">
            <v>552.2689075630252</v>
          </cell>
          <cell r="T84">
            <v>0.44537815126050423</v>
          </cell>
          <cell r="U84">
            <v>2.9079016758467127</v>
          </cell>
          <cell r="V84">
            <v>1605.9436818205543</v>
          </cell>
          <cell r="W84">
            <v>0.4812715226932033</v>
          </cell>
          <cell r="X84">
            <v>2240.564607891809</v>
          </cell>
          <cell r="Y84">
            <v>0.4733275508559544</v>
          </cell>
          <cell r="Z84">
            <v>2.8398068048025866</v>
          </cell>
          <cell r="AA84">
            <v>6362.770620090998</v>
          </cell>
          <cell r="AB84">
            <v>0.48599008480302464</v>
          </cell>
          <cell r="AC84">
            <v>17432.24827422191</v>
          </cell>
        </row>
        <row r="85">
          <cell r="B85" t="str">
            <v>年代</v>
          </cell>
          <cell r="C85" t="str">
            <v>10代</v>
          </cell>
          <cell r="D85">
            <v>5.297704575647404</v>
          </cell>
          <cell r="E85">
            <v>0.005120702267739577</v>
          </cell>
          <cell r="F85">
            <v>4.285714285714286</v>
          </cell>
          <cell r="G85">
            <v>22.704448181346017</v>
          </cell>
          <cell r="H85">
            <v>0.008380930173090488</v>
          </cell>
          <cell r="I85">
            <v>33.79244193854167</v>
          </cell>
          <cell r="J85">
            <v>0.02604166666666667</v>
          </cell>
          <cell r="K85">
            <v>3.4</v>
          </cell>
          <cell r="L85">
            <v>114.89430259104168</v>
          </cell>
          <cell r="M85">
            <v>0.028260295462428663</v>
          </cell>
          <cell r="N85">
            <v>5.688198194760039</v>
          </cell>
          <cell r="O85">
            <v>0.004897159647404505</v>
          </cell>
          <cell r="P85">
            <v>3.6</v>
          </cell>
          <cell r="Q85">
            <v>20.47751350113614</v>
          </cell>
          <cell r="R85">
            <v>0.006869626727609097</v>
          </cell>
          <cell r="S85">
            <v>20.840336134453782</v>
          </cell>
          <cell r="T85">
            <v>0.01680672268907563</v>
          </cell>
          <cell r="U85">
            <v>4.428571428571429</v>
          </cell>
          <cell r="V85">
            <v>92.29291716686676</v>
          </cell>
          <cell r="W85">
            <v>0.027658474753200494</v>
          </cell>
          <cell r="X85">
            <v>65.6186808434029</v>
          </cell>
          <cell r="Y85">
            <v>0.013848394887277704</v>
          </cell>
          <cell r="Z85">
            <v>3.815516834876481</v>
          </cell>
          <cell r="AA85">
            <v>250.3691814403906</v>
          </cell>
          <cell r="AB85">
            <v>0.019123263588360993</v>
          </cell>
          <cell r="AC85">
            <v>685.9429628503852</v>
          </cell>
        </row>
        <row r="86">
          <cell r="B86" t="str">
            <v>年代</v>
          </cell>
          <cell r="C86" t="str">
            <v>20代</v>
          </cell>
          <cell r="D86">
            <v>153.63343269377467</v>
          </cell>
          <cell r="E86">
            <v>0.1485003657644477</v>
          </cell>
          <cell r="F86">
            <v>2.586206896551724</v>
          </cell>
          <cell r="G86">
            <v>397.32784317355515</v>
          </cell>
          <cell r="H86">
            <v>0.14666627802908347</v>
          </cell>
          <cell r="I86">
            <v>367.6617682913333</v>
          </cell>
          <cell r="J86">
            <v>0.2833333333333334</v>
          </cell>
          <cell r="K86">
            <v>3.188191881918819</v>
          </cell>
          <cell r="L86">
            <v>1172.1762649583468</v>
          </cell>
          <cell r="M86">
            <v>0.28831758263661533</v>
          </cell>
          <cell r="N86">
            <v>129.6909188405289</v>
          </cell>
          <cell r="O86">
            <v>0.11165523996082272</v>
          </cell>
          <cell r="P86">
            <v>2.517857142857143</v>
          </cell>
          <cell r="Q86">
            <v>326.5432063663317</v>
          </cell>
          <cell r="R86">
            <v>0.10954601192419508</v>
          </cell>
          <cell r="S86">
            <v>130.99639855942377</v>
          </cell>
          <cell r="T86">
            <v>0.1056422569027611</v>
          </cell>
          <cell r="U86">
            <v>2.9886363636363638</v>
          </cell>
          <cell r="V86">
            <v>391.50060024009605</v>
          </cell>
          <cell r="W86">
            <v>0.11732546548535047</v>
          </cell>
          <cell r="X86">
            <v>781.9825183850608</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v>
          </cell>
          <cell r="E87">
            <v>0.17702999268471106</v>
          </cell>
          <cell r="F87">
            <v>2.696020556983124</v>
          </cell>
          <cell r="G87">
            <v>493.7740495237268</v>
          </cell>
          <cell r="H87">
            <v>0.18226762426855614</v>
          </cell>
          <cell r="I87">
            <v>348.73800080575</v>
          </cell>
          <cell r="J87">
            <v>0.26875</v>
          </cell>
          <cell r="K87">
            <v>3.1705426356589146</v>
          </cell>
          <cell r="L87">
            <v>1105.6887002290832</v>
          </cell>
          <cell r="M87">
            <v>0.2719637845678428</v>
          </cell>
          <cell r="N87">
            <v>219.5644503177375</v>
          </cell>
          <cell r="O87">
            <v>0.18903036238981388</v>
          </cell>
          <cell r="P87">
            <v>2.6354166666666665</v>
          </cell>
          <cell r="Q87">
            <v>578.6438117748706</v>
          </cell>
          <cell r="R87">
            <v>0.19411863627455125</v>
          </cell>
          <cell r="S87">
            <v>156.30252100840337</v>
          </cell>
          <cell r="T87">
            <v>0.12605042016806722</v>
          </cell>
          <cell r="U87">
            <v>2.4761904761904763</v>
          </cell>
          <cell r="V87">
            <v>387.0348139255703</v>
          </cell>
          <cell r="W87">
            <v>0.11598715219084078</v>
          </cell>
          <cell r="X87">
            <v>907.7541874614154</v>
          </cell>
          <cell r="Y87">
            <v>0.19178371546083814</v>
          </cell>
          <cell r="Z87">
            <v>2.8258105673153766</v>
          </cell>
          <cell r="AA87">
            <v>2565.141375453251</v>
          </cell>
          <cell r="AB87">
            <v>0.1959261694350446</v>
          </cell>
          <cell r="AC87">
            <v>7027.784590282879</v>
          </cell>
        </row>
        <row r="88">
          <cell r="B88" t="str">
            <v>年代</v>
          </cell>
          <cell r="C88" t="str">
            <v>40代</v>
          </cell>
          <cell r="D88">
            <v>177.0946958144989</v>
          </cell>
          <cell r="E88">
            <v>0.17117776152158012</v>
          </cell>
          <cell r="F88">
            <v>2.8284308284308284</v>
          </cell>
          <cell r="G88">
            <v>500.9000971933087</v>
          </cell>
          <cell r="H88">
            <v>0.18489807392546295</v>
          </cell>
          <cell r="I88">
            <v>251.41576802275</v>
          </cell>
          <cell r="J88">
            <v>0.19375</v>
          </cell>
          <cell r="K88">
            <v>3.086021505376344</v>
          </cell>
          <cell r="L88">
            <v>775.8744669089167</v>
          </cell>
          <cell r="M88">
            <v>0.19084011288745942</v>
          </cell>
          <cell r="N88">
            <v>225.2526485124975</v>
          </cell>
          <cell r="O88">
            <v>0.19392752203721839</v>
          </cell>
          <cell r="P88">
            <v>2.5076923076923077</v>
          </cell>
          <cell r="Q88">
            <v>564.8643339621091</v>
          </cell>
          <cell r="R88">
            <v>0.1894960111169709</v>
          </cell>
          <cell r="S88">
            <v>163.74549819927972</v>
          </cell>
          <cell r="T88">
            <v>0.13205282112845138</v>
          </cell>
          <cell r="U88">
            <v>2.590909090909091</v>
          </cell>
          <cell r="V88">
            <v>424.249699879952</v>
          </cell>
          <cell r="W88">
            <v>0.1271397629784216</v>
          </cell>
          <cell r="X88">
            <v>817.5086105490261</v>
          </cell>
          <cell r="Y88">
            <v>0.1727338510354487</v>
          </cell>
          <cell r="Z88">
            <v>2.7716999780865317</v>
          </cell>
          <cell r="AA88">
            <v>2265.8885979442866</v>
          </cell>
          <cell r="AB88">
            <v>0.17306916398840752</v>
          </cell>
          <cell r="AC88">
            <v>6207.913966970648</v>
          </cell>
        </row>
        <row r="89">
          <cell r="B89" t="str">
            <v>年代</v>
          </cell>
          <cell r="C89" t="str">
            <v>50代</v>
          </cell>
          <cell r="D89">
            <v>267.15567360050477</v>
          </cell>
          <cell r="E89">
            <v>0.25822970007315293</v>
          </cell>
          <cell r="F89">
            <v>2.3693181818181817</v>
          </cell>
          <cell r="G89">
            <v>632.9767948375595</v>
          </cell>
          <cell r="H89">
            <v>0.23365176181990388</v>
          </cell>
          <cell r="I89">
            <v>204.1063493087917</v>
          </cell>
          <cell r="J89">
            <v>0.1572916666666667</v>
          </cell>
          <cell r="K89">
            <v>2.8334592648562156</v>
          </cell>
          <cell r="L89">
            <v>578.3270264649749</v>
          </cell>
          <cell r="M89">
            <v>0.1422498093746409</v>
          </cell>
          <cell r="N89">
            <v>327.6402160181782</v>
          </cell>
          <cell r="O89">
            <v>0.28207639569049947</v>
          </cell>
          <cell r="P89">
            <v>2.5104895104895104</v>
          </cell>
          <cell r="Q89">
            <v>822.5373255281536</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2.53727390427192</v>
          </cell>
          <cell r="AA89">
            <v>2895.7379055341694</v>
          </cell>
          <cell r="AB89">
            <v>0.22117721890432648</v>
          </cell>
          <cell r="AC89">
            <v>7933.528508312793</v>
          </cell>
        </row>
        <row r="90">
          <cell r="B90" t="str">
            <v>年代</v>
          </cell>
          <cell r="C90" t="str">
            <v>60代</v>
          </cell>
          <cell r="D90">
            <v>199.04232905646668</v>
          </cell>
          <cell r="E90">
            <v>0.19239209948792976</v>
          </cell>
          <cell r="F90">
            <v>2.6973968996782687</v>
          </cell>
          <cell r="G90">
            <v>536.896161301655</v>
          </cell>
          <cell r="H90">
            <v>0.19818536007258894</v>
          </cell>
          <cell r="I90">
            <v>79.75016297495834</v>
          </cell>
          <cell r="J90">
            <v>0.06145833333333334</v>
          </cell>
          <cell r="K90">
            <v>3.440677966101695</v>
          </cell>
          <cell r="L90">
            <v>274.39462854095837</v>
          </cell>
          <cell r="M90">
            <v>0.06749223504556492</v>
          </cell>
          <cell r="N90">
            <v>197.94929717764936</v>
          </cell>
          <cell r="O90">
            <v>0.17042115572967678</v>
          </cell>
          <cell r="P90">
            <v>2.6511627906976742</v>
          </cell>
          <cell r="Q90">
            <v>524.7958111221401</v>
          </cell>
          <cell r="R90">
            <v>0.1760541547401215</v>
          </cell>
          <cell r="S90">
            <v>317.07082833133256</v>
          </cell>
          <cell r="T90">
            <v>0.25570228091236497</v>
          </cell>
          <cell r="U90">
            <v>2.693456155574839</v>
          </cell>
          <cell r="V90">
            <v>854.0163743222407</v>
          </cell>
          <cell r="W90">
            <v>0.2559328608641206</v>
          </cell>
          <cell r="X90">
            <v>793.8126175404069</v>
          </cell>
          <cell r="Y90">
            <v>0.16766764286183433</v>
          </cell>
          <cell r="Z90">
            <v>2.7589672006889114</v>
          </cell>
          <cell r="AA90">
            <v>2190.102975286994</v>
          </cell>
          <cell r="AB90">
            <v>0.16728063830027878</v>
          </cell>
          <cell r="AC90">
            <v>6000.282124073957</v>
          </cell>
        </row>
        <row r="91">
          <cell r="B91" t="str">
            <v>年代</v>
          </cell>
          <cell r="C91" t="str">
            <v>70代以上</v>
          </cell>
          <cell r="D91">
            <v>49.19297105958303</v>
          </cell>
          <cell r="E91">
            <v>0.047549378200438926</v>
          </cell>
          <cell r="F91">
            <v>2.5076923076923077</v>
          </cell>
          <cell r="G91">
            <v>123.36083511864668</v>
          </cell>
          <cell r="H91">
            <v>0.04553638727379164</v>
          </cell>
          <cell r="I91">
            <v>12.165279097875</v>
          </cell>
          <cell r="J91">
            <v>0.009375</v>
          </cell>
          <cell r="K91">
            <v>2.7777777777777777</v>
          </cell>
          <cell r="L91">
            <v>33.792441938541664</v>
          </cell>
          <cell r="M91">
            <v>0.008311851606596664</v>
          </cell>
          <cell r="N91">
            <v>55.744342308648385</v>
          </cell>
          <cell r="O91">
            <v>0.04799216454456415</v>
          </cell>
          <cell r="P91">
            <v>2.5319148936170213</v>
          </cell>
          <cell r="Q91">
            <v>141.13993052615228</v>
          </cell>
          <cell r="R91">
            <v>0.047348455613107146</v>
          </cell>
          <cell r="S91">
            <v>108.66746698679472</v>
          </cell>
          <cell r="T91">
            <v>0.08763505402160865</v>
          </cell>
          <cell r="U91">
            <v>2.563380281690141</v>
          </cell>
          <cell r="V91">
            <v>278.556042135164</v>
          </cell>
          <cell r="W91">
            <v>0.08347807714016851</v>
          </cell>
          <cell r="X91">
            <v>225.77005945290114</v>
          </cell>
          <cell r="Y91">
            <v>0.04767501736724616</v>
          </cell>
          <cell r="Z91">
            <v>2.5550298880035665</v>
          </cell>
          <cell r="AA91">
            <v>576.8492497185046</v>
          </cell>
          <cell r="AB91">
            <v>0.044059896628058516</v>
          </cell>
          <cell r="AC91">
            <v>1580.4089033383686</v>
          </cell>
        </row>
        <row r="92">
          <cell r="B92" t="str">
            <v>旅行回数</v>
          </cell>
          <cell r="C92" t="str">
            <v>1回</v>
          </cell>
          <cell r="D92">
            <v>369.97725294715235</v>
          </cell>
          <cell r="E92">
            <v>0.35761589403973515</v>
          </cell>
          <cell r="F92">
            <v>2.4206288473965243</v>
          </cell>
          <cell r="G92">
            <v>895.5776113643977</v>
          </cell>
          <cell r="H92">
            <v>0.33058603166558936</v>
          </cell>
          <cell r="I92">
            <v>413.00611391105036</v>
          </cell>
          <cell r="J92">
            <v>0.3182773109243697</v>
          </cell>
          <cell r="K92">
            <v>2.742574257425743</v>
          </cell>
          <cell r="L92">
            <v>1132.6999361718906</v>
          </cell>
          <cell r="M92">
            <v>0.2786076780537208</v>
          </cell>
          <cell r="N92">
            <v>378.75980588152174</v>
          </cell>
          <cell r="O92">
            <v>0.32608695652173914</v>
          </cell>
          <cell r="P92">
            <v>2.3545454545454545</v>
          </cell>
          <cell r="Q92">
            <v>891.8071793028557</v>
          </cell>
          <cell r="R92">
            <v>0.299176090616308</v>
          </cell>
          <cell r="S92">
            <v>448.8619854721549</v>
          </cell>
          <cell r="T92">
            <v>0.36198547215496363</v>
          </cell>
          <cell r="U92">
            <v>2.408026755852843</v>
          </cell>
          <cell r="V92">
            <v>1080.8716707021792</v>
          </cell>
          <cell r="W92">
            <v>0.32391718382370394</v>
          </cell>
          <cell r="X92">
            <v>1610.6051582118794</v>
          </cell>
          <cell r="Y92">
            <v>0.3402400965752491</v>
          </cell>
          <cell r="Z92">
            <v>2.484132363007735</v>
          </cell>
          <cell r="AA92">
            <v>4000.956397541323</v>
          </cell>
          <cell r="AB92">
            <v>0.3055940965079931</v>
          </cell>
          <cell r="AC92">
            <v>10961.524376825542</v>
          </cell>
        </row>
        <row r="93">
          <cell r="B93" t="str">
            <v>旅行回数</v>
          </cell>
          <cell r="C93" t="str">
            <v>2回</v>
          </cell>
          <cell r="D93">
            <v>195.6464074226711</v>
          </cell>
          <cell r="E93">
            <v>0.18910963944076528</v>
          </cell>
          <cell r="F93">
            <v>2.509727626459144</v>
          </cell>
          <cell r="G93">
            <v>491.01919372615896</v>
          </cell>
          <cell r="H93">
            <v>0.18125071983238847</v>
          </cell>
          <cell r="I93">
            <v>239.8979407536134</v>
          </cell>
          <cell r="J93">
            <v>0.18487394957983191</v>
          </cell>
          <cell r="K93">
            <v>2.7714285714285714</v>
          </cell>
          <cell r="L93">
            <v>664.8600072314429</v>
          </cell>
          <cell r="M93">
            <v>0.1635341337367413</v>
          </cell>
          <cell r="N93">
            <v>251.3587802668281</v>
          </cell>
          <cell r="O93">
            <v>0.21640316205533597</v>
          </cell>
          <cell r="P93">
            <v>2.3686635944700463</v>
          </cell>
          <cell r="Q93">
            <v>595.3843919684316</v>
          </cell>
          <cell r="R93">
            <v>0.19973462754844246</v>
          </cell>
          <cell r="S93">
            <v>301.7433414043583</v>
          </cell>
          <cell r="T93">
            <v>0.2433414043583535</v>
          </cell>
          <cell r="U93">
            <v>2.6318407960199006</v>
          </cell>
          <cell r="V93">
            <v>794.140435835351</v>
          </cell>
          <cell r="W93">
            <v>0.23798915311491578</v>
          </cell>
          <cell r="X93">
            <v>988.6464698474709</v>
          </cell>
          <cell r="Y93">
            <v>0.2088170996979384</v>
          </cell>
          <cell r="Z93">
            <v>2.5746352274479785</v>
          </cell>
          <cell r="AA93">
            <v>2545.4040287613843</v>
          </cell>
          <cell r="AB93">
            <v>0.19441862573037624</v>
          </cell>
          <cell r="AC93">
            <v>6973.709667839409</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v>
          </cell>
          <cell r="M94">
            <v>0.1149969116395021</v>
          </cell>
          <cell r="N94">
            <v>130.84429657725298</v>
          </cell>
          <cell r="O94">
            <v>0.11264822134387352</v>
          </cell>
          <cell r="P94">
            <v>2.327433628318584</v>
          </cell>
          <cell r="Q94">
            <v>304.53141592758874</v>
          </cell>
          <cell r="R94">
            <v>0.10216167866947012</v>
          </cell>
          <cell r="S94">
            <v>142.6150121065375</v>
          </cell>
          <cell r="T94">
            <v>0.11501210653753025</v>
          </cell>
          <cell r="U94">
            <v>3.1157894736842104</v>
          </cell>
          <cell r="V94">
            <v>444.3583535108958</v>
          </cell>
          <cell r="W94">
            <v>0.13316595334974493</v>
          </cell>
          <cell r="X94">
            <v>559.271600076876</v>
          </cell>
          <cell r="Y94">
            <v>0.1181411159017242</v>
          </cell>
          <cell r="Z94">
            <v>2.684086135894923</v>
          </cell>
          <cell r="AA94">
            <v>1501.1331479661128</v>
          </cell>
          <cell r="AB94">
            <v>0.11465694261822201</v>
          </cell>
          <cell r="AC94">
            <v>4112.693556071542</v>
          </cell>
        </row>
        <row r="95">
          <cell r="B95" t="str">
            <v>旅行回数</v>
          </cell>
          <cell r="C95" t="str">
            <v>4回</v>
          </cell>
          <cell r="D95">
            <v>68.51430610132451</v>
          </cell>
          <cell r="E95">
            <v>0.06622516556291391</v>
          </cell>
          <cell r="F95">
            <v>3.0898876404494384</v>
          </cell>
          <cell r="G95">
            <v>211.70150761645215</v>
          </cell>
          <cell r="H95">
            <v>0.07814572451618526</v>
          </cell>
          <cell r="I95">
            <v>104.95534907970587</v>
          </cell>
          <cell r="J95">
            <v>0.08088235294117646</v>
          </cell>
          <cell r="K95">
            <v>4.181818181818182</v>
          </cell>
          <cell r="L95">
            <v>438.9041870605882</v>
          </cell>
          <cell r="M95">
            <v>0.10795628439626725</v>
          </cell>
          <cell r="N95">
            <v>83.78626008894268</v>
          </cell>
          <cell r="O95">
            <v>0.07213438735177866</v>
          </cell>
          <cell r="P95">
            <v>2.4714285714285715</v>
          </cell>
          <cell r="Q95">
            <v>207.07175707695836</v>
          </cell>
          <cell r="R95">
            <v>0.06946671903646541</v>
          </cell>
          <cell r="S95">
            <v>75.06053268765132</v>
          </cell>
          <cell r="T95">
            <v>0.060532687651331706</v>
          </cell>
          <cell r="U95">
            <v>2.52</v>
          </cell>
          <cell r="V95">
            <v>189.15254237288133</v>
          </cell>
          <cell r="W95">
            <v>0.056685507169148185</v>
          </cell>
          <cell r="X95">
            <v>332.31644795762435</v>
          </cell>
          <cell r="Y95">
            <v>0.07020342907810302</v>
          </cell>
          <cell r="Z95">
            <v>3.1500998538006986</v>
          </cell>
          <cell r="AA95">
            <v>1046.82999412688</v>
          </cell>
          <cell r="AB95">
            <v>0.07995714885802314</v>
          </cell>
          <cell r="AC95">
            <v>2868.0273811695342</v>
          </cell>
        </row>
        <row r="96">
          <cell r="B96" t="str">
            <v>旅行回数</v>
          </cell>
          <cell r="C96" t="str">
            <v>5回</v>
          </cell>
          <cell r="D96">
            <v>57.85652515222958</v>
          </cell>
          <cell r="E96">
            <v>0.05592347314201619</v>
          </cell>
          <cell r="F96">
            <v>2.547584715212689</v>
          </cell>
          <cell r="G96">
            <v>147.39439915313858</v>
          </cell>
          <cell r="H96">
            <v>0.05440793616036909</v>
          </cell>
          <cell r="I96">
            <v>88.5986713010504</v>
          </cell>
          <cell r="J96">
            <v>0.06827731092436974</v>
          </cell>
          <cell r="K96">
            <v>3.1875</v>
          </cell>
          <cell r="L96">
            <v>282.40826477209816</v>
          </cell>
          <cell r="M96">
            <v>0.06946333128370068</v>
          </cell>
          <cell r="N96">
            <v>53.94457841342886</v>
          </cell>
          <cell r="O96">
            <v>0.046442687747035576</v>
          </cell>
          <cell r="P96">
            <v>2.466666666666667</v>
          </cell>
          <cell r="Q96">
            <v>133.0632934197912</v>
          </cell>
          <cell r="R96">
            <v>0.044638972250687234</v>
          </cell>
          <cell r="S96">
            <v>46.537530266343815</v>
          </cell>
          <cell r="T96">
            <v>0.037530266343825655</v>
          </cell>
          <cell r="U96">
            <v>2.7096774193548385</v>
          </cell>
          <cell r="V96">
            <v>126.1016949152542</v>
          </cell>
          <cell r="W96">
            <v>0.03779033811276545</v>
          </cell>
          <cell r="X96">
            <v>246.93730513305266</v>
          </cell>
          <cell r="Y96">
            <v>0.05217327346875229</v>
          </cell>
          <cell r="Z96">
            <v>2.7900509074117354</v>
          </cell>
          <cell r="AA96">
            <v>688.9676522602822</v>
          </cell>
          <cell r="AB96">
            <v>0.0526235295503591</v>
          </cell>
          <cell r="AC96">
            <v>1887.58260893228</v>
          </cell>
        </row>
        <row r="97">
          <cell r="B97" t="str">
            <v>旅行回数</v>
          </cell>
          <cell r="C97" t="str">
            <v>6～10回</v>
          </cell>
          <cell r="D97">
            <v>100.48764894860928</v>
          </cell>
          <cell r="E97">
            <v>0.09713024282560707</v>
          </cell>
          <cell r="F97">
            <v>3.2601207386363638</v>
          </cell>
          <cell r="G97">
            <v>327.6018683141717</v>
          </cell>
          <cell r="H97">
            <v>0.1209282146381717</v>
          </cell>
          <cell r="I97">
            <v>148.57315648945377</v>
          </cell>
          <cell r="J97">
            <v>0.11449579831932773</v>
          </cell>
          <cell r="K97">
            <v>3.5045871559633026</v>
          </cell>
          <cell r="L97">
            <v>520.6875759538655</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v>
          </cell>
        </row>
        <row r="98">
          <cell r="B98" t="str">
            <v>旅行回数</v>
          </cell>
          <cell r="C98" t="str">
            <v>11～20回</v>
          </cell>
          <cell r="D98">
            <v>66.9917659657395</v>
          </cell>
          <cell r="E98">
            <v>0.06475349521707137</v>
          </cell>
          <cell r="F98">
            <v>3.0114942528735633</v>
          </cell>
          <cell r="G98">
            <v>201.74531819567528</v>
          </cell>
          <cell r="H98">
            <v>0.07447057999564373</v>
          </cell>
          <cell r="I98">
            <v>74.9681064855042</v>
          </cell>
          <cell r="J98">
            <v>0.057773109243697475</v>
          </cell>
          <cell r="K98">
            <v>3.945454545454545</v>
          </cell>
          <cell r="L98">
            <v>295.78325649735285</v>
          </cell>
          <cell r="M98">
            <v>0.07275314818009314</v>
          </cell>
          <cell r="N98">
            <v>56.240092388468376</v>
          </cell>
          <cell r="O98">
            <v>0.04841897233201581</v>
          </cell>
          <cell r="P98">
            <v>5.74468085106383</v>
          </cell>
          <cell r="Q98">
            <v>323.08138180609495</v>
          </cell>
          <cell r="R98">
            <v>0.10838466767583327</v>
          </cell>
          <cell r="S98">
            <v>49.539951573849876</v>
          </cell>
          <cell r="T98">
            <v>0.03995157384987893</v>
          </cell>
          <cell r="U98">
            <v>3.7899686520376177</v>
          </cell>
          <cell r="V98">
            <v>187.75486348835267</v>
          </cell>
          <cell r="W98">
            <v>0.05626664874178995</v>
          </cell>
          <cell r="X98">
            <v>247.73991641356196</v>
          </cell>
          <cell r="Y98">
            <v>0.0523527481563945</v>
          </cell>
          <cell r="Z98">
            <v>4.070255752828191</v>
          </cell>
          <cell r="AA98">
            <v>1008.3648199874758</v>
          </cell>
          <cell r="AB98">
            <v>0.07701916879271242</v>
          </cell>
          <cell r="AC98">
            <v>2762.6433424314405</v>
          </cell>
        </row>
        <row r="99">
          <cell r="B99" t="str">
            <v>旅行回数</v>
          </cell>
          <cell r="C99" t="str">
            <v>21回以上</v>
          </cell>
          <cell r="D99">
            <v>55.5727149488521</v>
          </cell>
          <cell r="E99">
            <v>0.0537159676232524</v>
          </cell>
          <cell r="F99">
            <v>2.722747443565502</v>
          </cell>
          <cell r="G99">
            <v>151.31046755898143</v>
          </cell>
          <cell r="H99">
            <v>0.05585348091002655</v>
          </cell>
          <cell r="I99">
            <v>61.33754166995797</v>
          </cell>
          <cell r="J99">
            <v>0.04726890756302521</v>
          </cell>
          <cell r="K99">
            <v>3.5555555555555554</v>
          </cell>
          <cell r="L99">
            <v>218.08903704873944</v>
          </cell>
          <cell r="M99">
            <v>0.05364287423417006</v>
          </cell>
          <cell r="N99">
            <v>74.60420418878458</v>
          </cell>
          <cell r="O99">
            <v>0.06422924901185771</v>
          </cell>
          <cell r="P99">
            <v>3.0307692307692307</v>
          </cell>
          <cell r="Q99">
            <v>226.10812654139326</v>
          </cell>
          <cell r="R99">
            <v>0.0758528826916508</v>
          </cell>
          <cell r="S99">
            <v>48.03874092009685</v>
          </cell>
          <cell r="T99">
            <v>0.038740920096852295</v>
          </cell>
          <cell r="U99">
            <v>2.84375</v>
          </cell>
          <cell r="V99">
            <v>136.61016949152543</v>
          </cell>
          <cell r="W99">
            <v>0.04093953295549591</v>
          </cell>
          <cell r="X99">
            <v>239.5532017276915</v>
          </cell>
          <cell r="Y99">
            <v>0.05062405719871898</v>
          </cell>
          <cell r="Z99">
            <v>3.056180403186026</v>
          </cell>
          <cell r="AA99">
            <v>732.1178006406395</v>
          </cell>
          <cell r="AB99">
            <v>0.055919349174033205</v>
          </cell>
          <cell r="AC99">
            <v>2005.8021935359989</v>
          </cell>
        </row>
        <row r="100">
          <cell r="B100" t="str">
            <v>泊数</v>
          </cell>
          <cell r="C100" t="str">
            <v>0泊</v>
          </cell>
          <cell r="D100">
            <v>5.3132517644240655</v>
          </cell>
          <cell r="E100">
            <v>0.005135730007336758</v>
          </cell>
          <cell r="F100">
            <v>0</v>
          </cell>
          <cell r="G100">
            <v>0</v>
          </cell>
          <cell r="H100">
            <v>0</v>
          </cell>
          <cell r="I100">
            <v>4.046662485779625</v>
          </cell>
          <cell r="J100">
            <v>0.0031185031185031182</v>
          </cell>
          <cell r="K100">
            <v>0</v>
          </cell>
          <cell r="L100">
            <v>0</v>
          </cell>
          <cell r="M100">
            <v>0</v>
          </cell>
          <cell r="N100">
            <v>10.319615639022704</v>
          </cell>
          <cell r="O100">
            <v>0.008884501480750246</v>
          </cell>
          <cell r="P100">
            <v>0</v>
          </cell>
          <cell r="Q100">
            <v>0</v>
          </cell>
          <cell r="R100">
            <v>0</v>
          </cell>
          <cell r="S100">
            <v>5.94724220623501</v>
          </cell>
          <cell r="T100">
            <v>0.004796163069544364</v>
          </cell>
          <cell r="U100">
            <v>0</v>
          </cell>
          <cell r="V100">
            <v>0</v>
          </cell>
          <cell r="W100">
            <v>0</v>
          </cell>
          <cell r="X100">
            <v>25.62677209546141</v>
          </cell>
          <cell r="Y100">
            <v>0.005408475983043119</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0.045389838849390574</v>
          </cell>
          <cell r="I101">
            <v>67.44437476299376</v>
          </cell>
          <cell r="J101">
            <v>0.05197505197505198</v>
          </cell>
          <cell r="K101">
            <v>1</v>
          </cell>
          <cell r="L101">
            <v>67.44437476299376</v>
          </cell>
          <cell r="M101">
            <v>0.016589142499652387</v>
          </cell>
          <cell r="N101">
            <v>186.8997054623001</v>
          </cell>
          <cell r="O101">
            <v>0.16090819348469892</v>
          </cell>
          <cell r="P101">
            <v>1</v>
          </cell>
          <cell r="Q101">
            <v>186.8997054623001</v>
          </cell>
          <cell r="R101">
            <v>0.06269956613408406</v>
          </cell>
          <cell r="S101">
            <v>157.60191846522778</v>
          </cell>
          <cell r="T101">
            <v>0.12709832134292565</v>
          </cell>
          <cell r="U101">
            <v>1</v>
          </cell>
          <cell r="V101">
            <v>157.60191846522778</v>
          </cell>
          <cell r="W101">
            <v>0.04723037061495506</v>
          </cell>
          <cell r="X101">
            <v>534.9098252386215</v>
          </cell>
          <cell r="Y101">
            <v>0.11290723753722073</v>
          </cell>
          <cell r="Z101">
            <v>0.9999999999999998</v>
          </cell>
          <cell r="AA101">
            <v>534.9098252386214</v>
          </cell>
          <cell r="AB101">
            <v>0.040856552412692634</v>
          </cell>
          <cell r="AC101">
            <v>1465.5063705167709</v>
          </cell>
        </row>
        <row r="102">
          <cell r="B102" t="str">
            <v>泊数</v>
          </cell>
          <cell r="C102" t="str">
            <v>2泊</v>
          </cell>
          <cell r="D102">
            <v>515.3854211491342</v>
          </cell>
          <cell r="E102">
            <v>0.49816581071166544</v>
          </cell>
          <cell r="F102">
            <v>2</v>
          </cell>
          <cell r="G102">
            <v>1030.7708422982685</v>
          </cell>
          <cell r="H102">
            <v>0.38049013060168146</v>
          </cell>
          <cell r="I102">
            <v>445.1328734357588</v>
          </cell>
          <cell r="J102">
            <v>0.34303534303534305</v>
          </cell>
          <cell r="K102">
            <v>2</v>
          </cell>
          <cell r="L102">
            <v>890.2657468715176</v>
          </cell>
          <cell r="M102">
            <v>0.21897668099541148</v>
          </cell>
          <cell r="N102">
            <v>566.4322361863574</v>
          </cell>
          <cell r="O102">
            <v>0.4876604146100691</v>
          </cell>
          <cell r="P102">
            <v>2</v>
          </cell>
          <cell r="Q102">
            <v>1132.8644723727148</v>
          </cell>
          <cell r="R102">
            <v>0.38004399595383476</v>
          </cell>
          <cell r="S102">
            <v>652.7098321342925</v>
          </cell>
          <cell r="T102">
            <v>0.526378896882494</v>
          </cell>
          <cell r="U102">
            <v>2</v>
          </cell>
          <cell r="V102">
            <v>1305.419664268585</v>
          </cell>
          <cell r="W102">
            <v>0.39121005094274103</v>
          </cell>
          <cell r="X102">
            <v>2179.660362905543</v>
          </cell>
          <cell r="Y102">
            <v>0.4603423276009869</v>
          </cell>
          <cell r="Z102">
            <v>2</v>
          </cell>
          <cell r="AA102">
            <v>4359.320725811086</v>
          </cell>
          <cell r="AB102">
            <v>0.3329660576684773</v>
          </cell>
          <cell r="AC102">
            <v>11943.344454276948</v>
          </cell>
        </row>
        <row r="103">
          <cell r="B103" t="str">
            <v>泊数</v>
          </cell>
          <cell r="C103" t="str">
            <v>3泊</v>
          </cell>
          <cell r="D103">
            <v>255.03608469235508</v>
          </cell>
          <cell r="E103">
            <v>0.24651504035216434</v>
          </cell>
          <cell r="F103">
            <v>3</v>
          </cell>
          <cell r="G103">
            <v>765.1082540770652</v>
          </cell>
          <cell r="H103">
            <v>0.28242566395176355</v>
          </cell>
          <cell r="I103">
            <v>492.3439357698544</v>
          </cell>
          <cell r="J103">
            <v>0.3794178794178794</v>
          </cell>
          <cell r="K103">
            <v>3</v>
          </cell>
          <cell r="L103">
            <v>1477.0318073095632</v>
          </cell>
          <cell r="M103">
            <v>0.3633022207423872</v>
          </cell>
          <cell r="N103">
            <v>256.84376701567624</v>
          </cell>
          <cell r="O103">
            <v>0.2211253701875617</v>
          </cell>
          <cell r="P103">
            <v>3</v>
          </cell>
          <cell r="Q103">
            <v>770.5313010470287</v>
          </cell>
          <cell r="R103">
            <v>0.2584914628349969</v>
          </cell>
          <cell r="S103">
            <v>288.4412470023981</v>
          </cell>
          <cell r="T103">
            <v>0.23261390887290165</v>
          </cell>
          <cell r="U103">
            <v>3</v>
          </cell>
          <cell r="V103">
            <v>865.3237410071943</v>
          </cell>
          <cell r="W103">
            <v>0.25932146884814955</v>
          </cell>
          <cell r="X103">
            <v>1292.6650344802838</v>
          </cell>
          <cell r="Y103">
            <v>0.2732040439402609</v>
          </cell>
          <cell r="Z103">
            <v>3</v>
          </cell>
          <cell r="AA103">
            <v>3877.9951034408514</v>
          </cell>
          <cell r="AB103">
            <v>0.2962022806913602</v>
          </cell>
          <cell r="AC103">
            <v>10624.644119016031</v>
          </cell>
        </row>
        <row r="104">
          <cell r="B104" t="str">
            <v>泊数</v>
          </cell>
          <cell r="C104" t="str">
            <v>4泊</v>
          </cell>
          <cell r="D104">
            <v>87.28913612982392</v>
          </cell>
          <cell r="E104">
            <v>0.08437270726338959</v>
          </cell>
          <cell r="F104">
            <v>4</v>
          </cell>
          <cell r="G104">
            <v>349.15654451929566</v>
          </cell>
          <cell r="H104">
            <v>0.12888472759703495</v>
          </cell>
          <cell r="I104">
            <v>147.0287369833264</v>
          </cell>
          <cell r="J104">
            <v>0.11330561330561331</v>
          </cell>
          <cell r="K104">
            <v>4</v>
          </cell>
          <cell r="L104">
            <v>588.1149479333056</v>
          </cell>
          <cell r="M104">
            <v>0.1446573225969688</v>
          </cell>
          <cell r="N104">
            <v>82.55692511218163</v>
          </cell>
          <cell r="O104">
            <v>0.07107601184600197</v>
          </cell>
          <cell r="P104">
            <v>4</v>
          </cell>
          <cell r="Q104">
            <v>330.2277004487265</v>
          </cell>
          <cell r="R104">
            <v>0.11078205550071293</v>
          </cell>
          <cell r="S104">
            <v>72.85371702637889</v>
          </cell>
          <cell r="T104">
            <v>0.05875299760191846</v>
          </cell>
          <cell r="U104">
            <v>4</v>
          </cell>
          <cell r="V104">
            <v>291.41486810551555</v>
          </cell>
          <cell r="W104">
            <v>0.08733162868425653</v>
          </cell>
          <cell r="X104">
            <v>389.72851525171086</v>
          </cell>
          <cell r="Y104">
            <v>0.08236457784141088</v>
          </cell>
          <cell r="Z104">
            <v>3.9999999999999996</v>
          </cell>
          <cell r="AA104">
            <v>1558.9140610068432</v>
          </cell>
          <cell r="AB104">
            <v>0.11907026387484453</v>
          </cell>
          <cell r="AC104">
            <v>4270.997427416009</v>
          </cell>
        </row>
        <row r="105">
          <cell r="B105" t="str">
            <v>泊数</v>
          </cell>
          <cell r="C105" t="str">
            <v>5泊以上</v>
          </cell>
          <cell r="D105">
            <v>48.57830184616287</v>
          </cell>
          <cell r="E105">
            <v>0.04695524578136464</v>
          </cell>
          <cell r="F105">
            <v>9.078125</v>
          </cell>
          <cell r="G105">
            <v>440.99989644719733</v>
          </cell>
          <cell r="H105">
            <v>0.16278701463886372</v>
          </cell>
          <cell r="I105">
            <v>141.6331870022869</v>
          </cell>
          <cell r="J105">
            <v>0.10914760914760915</v>
          </cell>
          <cell r="K105">
            <v>7.3619047619047615</v>
          </cell>
          <cell r="L105">
            <v>1042.6900338358835</v>
          </cell>
          <cell r="M105">
            <v>0.25646814304462584</v>
          </cell>
          <cell r="N105">
            <v>58.477821954461994</v>
          </cell>
          <cell r="O105">
            <v>0.050345508390918066</v>
          </cell>
          <cell r="P105">
            <v>9.431372549019608</v>
          </cell>
          <cell r="Q105">
            <v>551.526124707769</v>
          </cell>
          <cell r="R105">
            <v>0.18502141908278794</v>
          </cell>
          <cell r="S105">
            <v>62.446043165467614</v>
          </cell>
          <cell r="T105">
            <v>0.05035971223021582</v>
          </cell>
          <cell r="U105">
            <v>10.511627906976743</v>
          </cell>
          <cell r="V105">
            <v>656.4095700184037</v>
          </cell>
          <cell r="W105">
            <v>0.19671376826553463</v>
          </cell>
          <cell r="X105">
            <v>311.1353539683794</v>
          </cell>
          <cell r="Y105">
            <v>0.06577333709707739</v>
          </cell>
          <cell r="Z105">
            <v>8.65097968031882</v>
          </cell>
          <cell r="AA105">
            <v>2691.6256250092533</v>
          </cell>
          <cell r="AB105">
            <v>0.20558706951116418</v>
          </cell>
          <cell r="AC105">
            <v>7374.31678084727</v>
          </cell>
        </row>
        <row r="106">
          <cell r="B106" t="str">
            <v>旅行形態</v>
          </cell>
          <cell r="C106" t="str">
            <v>団体旅行</v>
          </cell>
          <cell r="D106">
            <v>130.0814630766397</v>
          </cell>
          <cell r="E106">
            <v>0.12573529411764706</v>
          </cell>
          <cell r="F106">
            <v>2.2529411764705882</v>
          </cell>
          <cell r="G106">
            <v>293.0658844609</v>
          </cell>
          <cell r="H106">
            <v>0.1081798903088864</v>
          </cell>
          <cell r="I106">
            <v>86.59885850694472</v>
          </cell>
          <cell r="J106">
            <v>0.0667361835245047</v>
          </cell>
          <cell r="K106">
            <v>2.71875</v>
          </cell>
          <cell r="L106">
            <v>235.44064656575597</v>
          </cell>
          <cell r="M106">
            <v>0.05791081094331206</v>
          </cell>
          <cell r="N106">
            <v>149.50387057237623</v>
          </cell>
          <cell r="O106">
            <v>0.12871287128712872</v>
          </cell>
          <cell r="P106">
            <v>2.0930232558139537</v>
          </cell>
          <cell r="Q106">
            <v>312.91507794218285</v>
          </cell>
          <cell r="R106">
            <v>0.10497416020671835</v>
          </cell>
          <cell r="S106">
            <v>170.9832134292566</v>
          </cell>
          <cell r="T106">
            <v>0.13788968824940048</v>
          </cell>
          <cell r="U106">
            <v>2.0782608695652174</v>
          </cell>
          <cell r="V106">
            <v>355.347721822542</v>
          </cell>
          <cell r="W106">
            <v>0.1064911186507006</v>
          </cell>
          <cell r="X106">
            <v>537.1674055852172</v>
          </cell>
          <cell r="Y106">
            <v>0.11345090184425409</v>
          </cell>
          <cell r="Z106">
            <v>2.2279261890202737</v>
          </cell>
          <cell r="AA106">
            <v>1196.7693307913808</v>
          </cell>
          <cell r="AB106">
            <v>0.09140955462459278</v>
          </cell>
          <cell r="AC106">
            <v>3278.8200843599475</v>
          </cell>
        </row>
        <row r="107">
          <cell r="B107" t="str">
            <v>旅行形態</v>
          </cell>
          <cell r="C107" t="str">
            <v>観光ﾊﾟｯｸ</v>
          </cell>
          <cell r="D107">
            <v>210.7167559779485</v>
          </cell>
          <cell r="E107">
            <v>0.2036764705882353</v>
          </cell>
          <cell r="F107">
            <v>2.299638989169675</v>
          </cell>
          <cell r="G107">
            <v>484.57246771824254</v>
          </cell>
          <cell r="H107">
            <v>0.17887102929395976</v>
          </cell>
          <cell r="I107">
            <v>58.18360805935349</v>
          </cell>
          <cell r="J107">
            <v>0.04483837330552659</v>
          </cell>
          <cell r="K107">
            <v>2.558139534883721</v>
          </cell>
          <cell r="L107">
            <v>148.84178805881126</v>
          </cell>
          <cell r="M107">
            <v>0.03661028278025476</v>
          </cell>
          <cell r="N107">
            <v>257.60666929394057</v>
          </cell>
          <cell r="O107">
            <v>0.22178217821782176</v>
          </cell>
          <cell r="P107">
            <v>2.2522935779816513</v>
          </cell>
          <cell r="Q107">
            <v>580.2058468959854</v>
          </cell>
          <cell r="R107">
            <v>0.19464265488730317</v>
          </cell>
          <cell r="S107">
            <v>382.1103117505995</v>
          </cell>
          <cell r="T107">
            <v>0.30815347721822545</v>
          </cell>
          <cell r="U107">
            <v>2.319066147859922</v>
          </cell>
          <cell r="V107">
            <v>886.1390887290167</v>
          </cell>
          <cell r="W107">
            <v>0.2655594423255964</v>
          </cell>
          <cell r="X107">
            <v>908.617345081842</v>
          </cell>
          <cell r="Y107">
            <v>0.1919062577937674</v>
          </cell>
          <cell r="Z107">
            <v>2.310938925794911</v>
          </cell>
          <cell r="AA107">
            <v>2099.759191402056</v>
          </cell>
          <cell r="AB107">
            <v>0.1603801564483903</v>
          </cell>
          <cell r="AC107">
            <v>5752.764907950838</v>
          </cell>
        </row>
        <row r="108">
          <cell r="B108" t="str">
            <v>旅行形態</v>
          </cell>
          <cell r="C108" t="str">
            <v>ﾌﾘｰﾌﾟﾗﾝ</v>
          </cell>
          <cell r="D108">
            <v>341.5589293649779</v>
          </cell>
          <cell r="E108">
            <v>0.3301470588235294</v>
          </cell>
          <cell r="F108">
            <v>2.5669642857142856</v>
          </cell>
          <cell r="G108">
            <v>876.7695731467066</v>
          </cell>
          <cell r="H108">
            <v>0.32364338968916845</v>
          </cell>
          <cell r="I108">
            <v>764.5055477566215</v>
          </cell>
          <cell r="J108">
            <v>0.589155370177268</v>
          </cell>
          <cell r="K108">
            <v>2.794690265486726</v>
          </cell>
          <cell r="L108">
            <v>2136.5562122260276</v>
          </cell>
          <cell r="M108">
            <v>0.5255239682729298</v>
          </cell>
          <cell r="N108">
            <v>346.15896186373266</v>
          </cell>
          <cell r="O108">
            <v>0.298019801980198</v>
          </cell>
          <cell r="P108">
            <v>2.365771812080537</v>
          </cell>
          <cell r="Q108">
            <v>818.9331144762804</v>
          </cell>
          <cell r="R108">
            <v>0.27472890256027843</v>
          </cell>
          <cell r="S108">
            <v>341.9664268585132</v>
          </cell>
          <cell r="T108">
            <v>0.27577937649880097</v>
          </cell>
          <cell r="U108">
            <v>2.491304347826087</v>
          </cell>
          <cell r="V108">
            <v>851.9424460431655</v>
          </cell>
          <cell r="W108">
            <v>0.25531134304121944</v>
          </cell>
          <cell r="X108">
            <v>1794.1898658438454</v>
          </cell>
          <cell r="Y108">
            <v>0.37915763255463497</v>
          </cell>
          <cell r="Z108">
            <v>2.6107612327244425</v>
          </cell>
          <cell r="AA108">
            <v>4684.20134589218</v>
          </cell>
          <cell r="AB108">
            <v>0.35778052443638547</v>
          </cell>
          <cell r="AC108">
            <v>12833.428344910082</v>
          </cell>
        </row>
        <row r="109">
          <cell r="B109" t="str">
            <v>旅行形態</v>
          </cell>
          <cell r="C109" t="str">
            <v>個人旅行</v>
          </cell>
          <cell r="D109">
            <v>352.20887371043375</v>
          </cell>
          <cell r="E109">
            <v>0.3404411764705882</v>
          </cell>
          <cell r="F109">
            <v>3.000401383818498</v>
          </cell>
          <cell r="G109">
            <v>1056.76799207394</v>
          </cell>
          <cell r="H109">
            <v>0.3900865011115046</v>
          </cell>
          <cell r="I109">
            <v>388.3417561170802</v>
          </cell>
          <cell r="J109">
            <v>0.2992700729927007</v>
          </cell>
          <cell r="K109">
            <v>3.954703832752613</v>
          </cell>
          <cell r="L109">
            <v>1535.7766313340976</v>
          </cell>
          <cell r="M109">
            <v>0.3777515541417194</v>
          </cell>
          <cell r="N109">
            <v>408.2605696399505</v>
          </cell>
          <cell r="O109">
            <v>0.3514851485148515</v>
          </cell>
          <cell r="P109">
            <v>3.0903954802259888</v>
          </cell>
          <cell r="Q109">
            <v>1261.6866191697907</v>
          </cell>
          <cell r="R109">
            <v>0.4232601834414453</v>
          </cell>
          <cell r="S109">
            <v>344.9400479616307</v>
          </cell>
          <cell r="T109">
            <v>0.27817745803357313</v>
          </cell>
          <cell r="U109">
            <v>3.28448275862069</v>
          </cell>
          <cell r="V109">
            <v>1132.9496402877699</v>
          </cell>
          <cell r="W109">
            <v>0.3395239849867525</v>
          </cell>
          <cell r="X109">
            <v>1493.7512474290952</v>
          </cell>
          <cell r="Y109">
            <v>0.3154852078073435</v>
          </cell>
          <cell r="Z109">
            <v>3.3386957108481528</v>
          </cell>
          <cell r="AA109">
            <v>4987.180882865598</v>
          </cell>
          <cell r="AB109">
            <v>0.3809221807460367</v>
          </cell>
          <cell r="AC109">
            <v>13663.509268124924</v>
          </cell>
        </row>
        <row r="110">
          <cell r="B110" t="str">
            <v>活動</v>
          </cell>
          <cell r="C110" t="str">
            <v>観光地めぐり</v>
          </cell>
          <cell r="D110">
            <v>665.7798871413659</v>
          </cell>
          <cell r="E110">
            <v>0.6435354273192111</v>
          </cell>
          <cell r="F110">
            <v>2.594994311717861</v>
          </cell>
          <cell r="G110">
            <v>1727.6950199880039</v>
          </cell>
          <cell r="H110">
            <v>0.6377468946729195</v>
          </cell>
          <cell r="I110">
            <v>790.154227435975</v>
          </cell>
          <cell r="J110">
            <v>0.6089211618257261</v>
          </cell>
          <cell r="K110">
            <v>3.0017152259060267</v>
          </cell>
          <cell r="L110">
            <v>2371.8179753085797</v>
          </cell>
          <cell r="M110">
            <v>0.5833907796446818</v>
          </cell>
          <cell r="N110">
            <v>781.9302241708023</v>
          </cell>
          <cell r="O110">
            <v>0.6731898238747553</v>
          </cell>
          <cell r="P110">
            <v>2.4058823529411764</v>
          </cell>
          <cell r="Q110">
            <v>1881.2321275638712</v>
          </cell>
          <cell r="R110">
            <v>0.6311001823357449</v>
          </cell>
          <cell r="S110">
            <v>927.7804295942722</v>
          </cell>
          <cell r="T110">
            <v>0.7482100238663485</v>
          </cell>
          <cell r="U110">
            <v>2.4896</v>
          </cell>
          <cell r="V110">
            <v>2309.8021575179</v>
          </cell>
          <cell r="W110">
            <v>0.6922048475625805</v>
          </cell>
          <cell r="X110">
            <v>3165.6447683424153</v>
          </cell>
          <cell r="Y110">
            <v>0.6687427323278854</v>
          </cell>
          <cell r="Z110">
            <v>2.6189126977501727</v>
          </cell>
          <cell r="AA110">
            <v>8290.547280378356</v>
          </cell>
          <cell r="AB110">
            <v>0.6332341705250628</v>
          </cell>
          <cell r="AC110">
            <v>22713.828165420153</v>
          </cell>
        </row>
        <row r="111">
          <cell r="B111" t="str">
            <v>活動</v>
          </cell>
          <cell r="C111" t="str">
            <v>保養・休養</v>
          </cell>
          <cell r="D111">
            <v>243.3383923490577</v>
          </cell>
          <cell r="E111">
            <v>0.2352081811541271</v>
          </cell>
          <cell r="F111">
            <v>2.857142857142857</v>
          </cell>
          <cell r="G111">
            <v>695.2525495687363</v>
          </cell>
          <cell r="H111">
            <v>0.25663971324289064</v>
          </cell>
          <cell r="I111">
            <v>448.24762817066386</v>
          </cell>
          <cell r="J111">
            <v>0.3454356846473029</v>
          </cell>
          <cell r="K111">
            <v>3.430722891566265</v>
          </cell>
          <cell r="L111">
            <v>1537.81339905538</v>
          </cell>
          <cell r="M111">
            <v>0.3782525333573439</v>
          </cell>
          <cell r="N111">
            <v>225.03224474682972</v>
          </cell>
          <cell r="O111">
            <v>0.19373776908023482</v>
          </cell>
          <cell r="P111">
            <v>3.2256410256410257</v>
          </cell>
          <cell r="Q111">
            <v>725.8732407474662</v>
          </cell>
          <cell r="R111">
            <v>0.24350994642090532</v>
          </cell>
          <cell r="S111">
            <v>241.1933174224344</v>
          </cell>
          <cell r="T111">
            <v>0.19451073985680192</v>
          </cell>
          <cell r="U111">
            <v>3.2392638036809815</v>
          </cell>
          <cell r="V111">
            <v>781.2887828162292</v>
          </cell>
          <cell r="W111">
            <v>0.23413775117121513</v>
          </cell>
          <cell r="X111">
            <v>1157.8115826889857</v>
          </cell>
          <cell r="Y111">
            <v>0.24458779742798833</v>
          </cell>
          <cell r="Z111">
            <v>3.230428878161017</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v>
          </cell>
          <cell r="G112">
            <v>612.1245273376917</v>
          </cell>
          <cell r="H112">
            <v>0.2259545301377624</v>
          </cell>
          <cell r="I112">
            <v>743.0411133639833</v>
          </cell>
          <cell r="J112">
            <v>0.5726141078838174</v>
          </cell>
          <cell r="K112">
            <v>3.160020854782081</v>
          </cell>
          <cell r="L112">
            <v>2348.0254141906835</v>
          </cell>
          <cell r="M112">
            <v>0.5775385764297587</v>
          </cell>
          <cell r="N112">
            <v>32.95926816999022</v>
          </cell>
          <cell r="O112">
            <v>0.02837573385518591</v>
          </cell>
          <cell r="P112">
            <v>3.4827586206896552</v>
          </cell>
          <cell r="Q112">
            <v>114.78917535065558</v>
          </cell>
          <cell r="R112">
            <v>0.03850852238409316</v>
          </cell>
          <cell r="S112">
            <v>11.837708830548927</v>
          </cell>
          <cell r="T112">
            <v>0.00954653937947494</v>
          </cell>
          <cell r="U112">
            <v>3</v>
          </cell>
          <cell r="V112">
            <v>35.51312649164678</v>
          </cell>
          <cell r="W112">
            <v>0.010642625053237051</v>
          </cell>
          <cell r="X112">
            <v>994.1467273561149</v>
          </cell>
          <cell r="Y112">
            <v>0.21001358252052674</v>
          </cell>
          <cell r="Z112">
            <v>3.128765762416957</v>
          </cell>
          <cell r="AA112">
            <v>3110.4522433706775</v>
          </cell>
          <cell r="AB112">
            <v>0.2375771562090124</v>
          </cell>
          <cell r="AC112">
            <v>8521.786968138842</v>
          </cell>
        </row>
        <row r="113">
          <cell r="B113" t="str">
            <v>活動</v>
          </cell>
          <cell r="C113" t="str">
            <v>ダイビング</v>
          </cell>
          <cell r="D113">
            <v>80.10518505900657</v>
          </cell>
          <cell r="E113">
            <v>0.07742878013148284</v>
          </cell>
          <cell r="F113">
            <v>3.169811320754717</v>
          </cell>
          <cell r="G113">
            <v>253.91832245119065</v>
          </cell>
          <cell r="H113">
            <v>0.09372928657566441</v>
          </cell>
          <cell r="I113">
            <v>212.6820578107054</v>
          </cell>
          <cell r="J113">
            <v>0.16390041493775934</v>
          </cell>
          <cell r="K113">
            <v>3.7468354430379747</v>
          </cell>
          <cell r="L113">
            <v>796.8846723034026</v>
          </cell>
          <cell r="M113">
            <v>0.19600794626809198</v>
          </cell>
          <cell r="N113">
            <v>82.96643366928572</v>
          </cell>
          <cell r="O113">
            <v>0.07142857142857142</v>
          </cell>
          <cell r="P113">
            <v>3.183098591549296</v>
          </cell>
          <cell r="Q113">
            <v>264.09033815857146</v>
          </cell>
          <cell r="R113">
            <v>0.08859484064883126</v>
          </cell>
          <cell r="S113">
            <v>22.195704057279237</v>
          </cell>
          <cell r="T113">
            <v>0.017899761336515514</v>
          </cell>
          <cell r="U113">
            <v>3.4</v>
          </cell>
          <cell r="V113">
            <v>75.4653937947494</v>
          </cell>
          <cell r="W113">
            <v>0.022615578238128733</v>
          </cell>
          <cell r="X113">
            <v>397.9493805962769</v>
          </cell>
          <cell r="Y113">
            <v>0.08406684122283617</v>
          </cell>
          <cell r="Z113">
            <v>3.493807992927737</v>
          </cell>
          <cell r="AA113">
            <v>1390.3587267079142</v>
          </cell>
          <cell r="AB113">
            <v>0.10619596333801845</v>
          </cell>
          <cell r="AC113">
            <v>3809.201990980587</v>
          </cell>
        </row>
        <row r="114">
          <cell r="B114" t="str">
            <v>活動</v>
          </cell>
          <cell r="C114" t="str">
            <v>マリンレジャー</v>
          </cell>
          <cell r="D114">
            <v>122.42490546753834</v>
          </cell>
          <cell r="E114">
            <v>0.1183345507669832</v>
          </cell>
          <cell r="F114">
            <v>2.919753086419753</v>
          </cell>
          <cell r="G114">
            <v>357.45049559349155</v>
          </cell>
          <cell r="H114">
            <v>0.13194628735205138</v>
          </cell>
          <cell r="I114">
            <v>424.01802664792524</v>
          </cell>
          <cell r="J114">
            <v>0.32676348547717843</v>
          </cell>
          <cell r="K114">
            <v>3.207038896495766</v>
          </cell>
          <cell r="L114">
            <v>1359.8423042752745</v>
          </cell>
          <cell r="M114">
            <v>0.33447737994386356</v>
          </cell>
          <cell r="N114">
            <v>57.96285091963796</v>
          </cell>
          <cell r="O114">
            <v>0.049902152641878667</v>
          </cell>
          <cell r="P114">
            <v>2.84</v>
          </cell>
          <cell r="Q114">
            <v>164.61449661177178</v>
          </cell>
          <cell r="R114">
            <v>0.05522350873378269</v>
          </cell>
          <cell r="S114">
            <v>56.22911694510739</v>
          </cell>
          <cell r="T114">
            <v>0.045346062052505964</v>
          </cell>
          <cell r="U114">
            <v>3.3947368421052633</v>
          </cell>
          <cell r="V114">
            <v>190.88305489260142</v>
          </cell>
          <cell r="W114">
            <v>0.057204109661149145</v>
          </cell>
          <cell r="X114">
            <v>660.6348999802088</v>
          </cell>
          <cell r="Y114">
            <v>0.13955918001350964</v>
          </cell>
          <cell r="Z114">
            <v>3.137573191236544</v>
          </cell>
          <cell r="AA114">
            <v>2072.790351373139</v>
          </cell>
          <cell r="AB114">
            <v>0.15832026939049332</v>
          </cell>
          <cell r="AC114">
            <v>5678.877674994901</v>
          </cell>
        </row>
        <row r="115">
          <cell r="B115" t="str">
            <v>活動</v>
          </cell>
          <cell r="C115" t="str">
            <v>ゴルフ</v>
          </cell>
          <cell r="D115">
            <v>37.0297553574653</v>
          </cell>
          <cell r="E115">
            <v>0.03579254930606282</v>
          </cell>
          <cell r="F115">
            <v>2.673469387755102</v>
          </cell>
          <cell r="G115">
            <v>98.99791738424396</v>
          </cell>
          <cell r="H115">
            <v>0.036543263516107254</v>
          </cell>
          <cell r="I115">
            <v>29.613957416680492</v>
          </cell>
          <cell r="J115">
            <v>0.022821576763485476</v>
          </cell>
          <cell r="K115">
            <v>3.772727272727273</v>
          </cell>
          <cell r="L115">
            <v>111.72538479929459</v>
          </cell>
          <cell r="M115">
            <v>0.02748084381799262</v>
          </cell>
          <cell r="N115">
            <v>52.280218476536206</v>
          </cell>
          <cell r="O115">
            <v>0.04500978473581213</v>
          </cell>
          <cell r="P115">
            <v>2.488888888888889</v>
          </cell>
          <cell r="Q115">
            <v>130.11965487493455</v>
          </cell>
          <cell r="R115">
            <v>0.043651464757502305</v>
          </cell>
          <cell r="S115">
            <v>68.06682577565633</v>
          </cell>
          <cell r="T115">
            <v>0.05489260143198091</v>
          </cell>
          <cell r="U115">
            <v>2.3043478260869565</v>
          </cell>
          <cell r="V115">
            <v>156.84964200477327</v>
          </cell>
          <cell r="W115">
            <v>0.04700492731846364</v>
          </cell>
          <cell r="X115">
            <v>186.99075702633831</v>
          </cell>
          <cell r="Y115">
            <v>0.03950181366664549</v>
          </cell>
          <cell r="Z115">
            <v>2.661589305150225</v>
          </cell>
          <cell r="AA115">
            <v>497.69259906324635</v>
          </cell>
          <cell r="AB115">
            <v>0.038013890939404264</v>
          </cell>
          <cell r="AC115">
            <v>1363.5413672965653</v>
          </cell>
        </row>
        <row r="116">
          <cell r="B116" t="str">
            <v>活動</v>
          </cell>
          <cell r="C116" t="str">
            <v>釣り</v>
          </cell>
          <cell r="D116">
            <v>13.602767274170926</v>
          </cell>
          <cell r="E116">
            <v>0.013148283418553688</v>
          </cell>
          <cell r="F116">
            <v>6.470588235294118</v>
          </cell>
          <cell r="G116">
            <v>88.01790589169423</v>
          </cell>
          <cell r="H116">
            <v>0.03249019387601812</v>
          </cell>
          <cell r="I116">
            <v>44.420936125020745</v>
          </cell>
          <cell r="J116">
            <v>0.03423236514522822</v>
          </cell>
          <cell r="K116">
            <v>4.96969696969697</v>
          </cell>
          <cell r="L116">
            <v>220.75859165161825</v>
          </cell>
          <cell r="M116">
            <v>0.05429949862832277</v>
          </cell>
          <cell r="N116">
            <v>13.638317863444227</v>
          </cell>
          <cell r="O116">
            <v>0.011741682974559686</v>
          </cell>
          <cell r="P116">
            <v>5.166666666666667</v>
          </cell>
          <cell r="Q116">
            <v>70.46464229446184</v>
          </cell>
          <cell r="R116">
            <v>0.023638894928849265</v>
          </cell>
          <cell r="S116">
            <v>7.398568019093079</v>
          </cell>
          <cell r="T116">
            <v>0.0059665871121718375</v>
          </cell>
          <cell r="U116">
            <v>2.6</v>
          </cell>
          <cell r="V116">
            <v>19.236276849642007</v>
          </cell>
          <cell r="W116">
            <v>0.00576475523717007</v>
          </cell>
          <cell r="X116">
            <v>79.06058928172897</v>
          </cell>
          <cell r="Y116">
            <v>0.016701556354157956</v>
          </cell>
          <cell r="Z116">
            <v>5.040152373105384</v>
          </cell>
          <cell r="AA116">
            <v>398.47741668741634</v>
          </cell>
          <cell r="AB116">
            <v>0.030435809349549998</v>
          </cell>
          <cell r="AC116">
            <v>1091.718949828538</v>
          </cell>
        </row>
        <row r="117">
          <cell r="B117" t="str">
            <v>活動</v>
          </cell>
          <cell r="C117" t="str">
            <v>キャンプ</v>
          </cell>
          <cell r="D117">
            <v>0.755709293009496</v>
          </cell>
          <cell r="E117">
            <v>0.0007304601899196494</v>
          </cell>
          <cell r="F117">
            <v>2</v>
          </cell>
          <cell r="G117">
            <v>1.511418586018992</v>
          </cell>
          <cell r="H117">
            <v>0.0005579124200932405</v>
          </cell>
          <cell r="I117">
            <v>10.768711787883817</v>
          </cell>
          <cell r="J117">
            <v>0.008298755186721992</v>
          </cell>
          <cell r="K117">
            <v>8.25</v>
          </cell>
          <cell r="L117">
            <v>88.84187225004149</v>
          </cell>
          <cell r="M117">
            <v>0.021852237252861603</v>
          </cell>
          <cell r="N117">
            <v>1.136526488620352</v>
          </cell>
          <cell r="O117">
            <v>0.0009784735812133072</v>
          </cell>
          <cell r="P117">
            <v>6</v>
          </cell>
          <cell r="Q117">
            <v>6.819158931722113</v>
          </cell>
          <cell r="R117">
            <v>0.0022876349931144446</v>
          </cell>
          <cell r="S117">
            <v>4.4391408114558475</v>
          </cell>
          <cell r="T117">
            <v>0.003579952267303103</v>
          </cell>
          <cell r="U117">
            <v>5</v>
          </cell>
          <cell r="V117">
            <v>22.195704057279237</v>
          </cell>
          <cell r="W117">
            <v>0.006651640658273157</v>
          </cell>
          <cell r="X117">
            <v>17.100088380969513</v>
          </cell>
          <cell r="Y117">
            <v>0.003612395156050857</v>
          </cell>
          <cell r="Z117">
            <v>6.980557712082075</v>
          </cell>
          <cell r="AA117">
            <v>119.36815382506182</v>
          </cell>
          <cell r="AB117">
            <v>0.009117370822239797</v>
          </cell>
          <cell r="AC117">
            <v>327.0360378768817</v>
          </cell>
        </row>
        <row r="118">
          <cell r="B118" t="str">
            <v>活動</v>
          </cell>
          <cell r="C118" t="str">
            <v>スポーツ大会</v>
          </cell>
          <cell r="D118">
            <v>20.40415091125639</v>
          </cell>
          <cell r="E118">
            <v>0.019722425127830533</v>
          </cell>
          <cell r="F118">
            <v>3.6666666666666665</v>
          </cell>
          <cell r="G118">
            <v>74.8152200079401</v>
          </cell>
          <cell r="H118">
            <v>0.027616664794615404</v>
          </cell>
          <cell r="I118">
            <v>12.114800761369294</v>
          </cell>
          <cell r="J118">
            <v>0.00933609958506224</v>
          </cell>
          <cell r="K118">
            <v>2.3333333333333335</v>
          </cell>
          <cell r="L118">
            <v>28.26786844319502</v>
          </cell>
          <cell r="M118">
            <v>0.006952984580455965</v>
          </cell>
          <cell r="N118">
            <v>1.136526488620352</v>
          </cell>
          <cell r="O118">
            <v>0.0009784735812133072</v>
          </cell>
          <cell r="P118">
            <v>2</v>
          </cell>
          <cell r="Q118">
            <v>2.273052977240704</v>
          </cell>
          <cell r="R118">
            <v>0.0007625449977048149</v>
          </cell>
          <cell r="S118">
            <v>16.276849642004773</v>
          </cell>
          <cell r="T118">
            <v>0.013126491646778043</v>
          </cell>
          <cell r="U118">
            <v>2.4545454545454546</v>
          </cell>
          <cell r="V118">
            <v>39.95226730310262</v>
          </cell>
          <cell r="W118">
            <v>0.011972953184891682</v>
          </cell>
          <cell r="X118">
            <v>49.93232780325081</v>
          </cell>
          <cell r="Y118">
            <v>0.010548208586310249</v>
          </cell>
          <cell r="Z118">
            <v>2.910106841083789</v>
          </cell>
          <cell r="AA118">
            <v>145.30840873147847</v>
          </cell>
          <cell r="AB118">
            <v>0.011098694279347418</v>
          </cell>
          <cell r="AC118">
            <v>398.10522940131085</v>
          </cell>
        </row>
        <row r="119">
          <cell r="B119" t="str">
            <v>活動</v>
          </cell>
          <cell r="C119" t="str">
            <v>会議等出席</v>
          </cell>
          <cell r="D119">
            <v>47.609685459598246</v>
          </cell>
          <cell r="E119">
            <v>0.04601899196493791</v>
          </cell>
          <cell r="F119">
            <v>2.016653655997918</v>
          </cell>
          <cell r="G119">
            <v>96.01224624300973</v>
          </cell>
          <cell r="H119">
            <v>0.03544115783379192</v>
          </cell>
          <cell r="I119">
            <v>40.382669204564316</v>
          </cell>
          <cell r="J119">
            <v>0.03112033195020747</v>
          </cell>
          <cell r="K119">
            <v>2.1333333333333333</v>
          </cell>
          <cell r="L119">
            <v>86.14969430307053</v>
          </cell>
          <cell r="M119">
            <v>0.021190048245199128</v>
          </cell>
          <cell r="N119">
            <v>82.96643366928572</v>
          </cell>
          <cell r="O119">
            <v>0.07142857142857142</v>
          </cell>
          <cell r="P119">
            <v>2.0277777777777777</v>
          </cell>
          <cell r="Q119">
            <v>168.23749049605158</v>
          </cell>
          <cell r="R119">
            <v>0.05643892073290221</v>
          </cell>
          <cell r="S119">
            <v>60.66825775656325</v>
          </cell>
          <cell r="T119">
            <v>0.04892601431980907</v>
          </cell>
          <cell r="U119">
            <v>1.9268292682926829</v>
          </cell>
          <cell r="V119">
            <v>116.89737470167064</v>
          </cell>
          <cell r="W119">
            <v>0.03503197413357196</v>
          </cell>
          <cell r="X119">
            <v>231.62704609001153</v>
          </cell>
          <cell r="Y119">
            <v>0.04893123360912634</v>
          </cell>
          <cell r="Z119">
            <v>2.0174535471225084</v>
          </cell>
          <cell r="AA119">
            <v>467.29680574380245</v>
          </cell>
          <cell r="AB119">
            <v>0.03569225229250291</v>
          </cell>
          <cell r="AC119">
            <v>1280.265221215897</v>
          </cell>
        </row>
        <row r="120">
          <cell r="B120" t="str">
            <v>活動</v>
          </cell>
          <cell r="C120" t="str">
            <v>研修</v>
          </cell>
          <cell r="D120">
            <v>24.18269737630387</v>
          </cell>
          <cell r="E120">
            <v>0.02337472607742878</v>
          </cell>
          <cell r="F120">
            <v>2.129032258064516</v>
          </cell>
          <cell r="G120">
            <v>51.48574280116308</v>
          </cell>
          <cell r="H120">
            <v>0.019005016632853613</v>
          </cell>
          <cell r="I120">
            <v>16.153067681825725</v>
          </cell>
          <cell r="J120">
            <v>0.012448132780082987</v>
          </cell>
          <cell r="K120">
            <v>2.5</v>
          </cell>
          <cell r="L120">
            <v>40.38266920456431</v>
          </cell>
          <cell r="M120">
            <v>0.00993283511493709</v>
          </cell>
          <cell r="N120">
            <v>38.64190061309198</v>
          </cell>
          <cell r="O120">
            <v>0.033268101761252444</v>
          </cell>
          <cell r="P120">
            <v>2.1515151515151514</v>
          </cell>
          <cell r="Q120">
            <v>83.13863465241</v>
          </cell>
          <cell r="R120">
            <v>0.02789066097665793</v>
          </cell>
          <cell r="S120">
            <v>62.14797136038186</v>
          </cell>
          <cell r="T120">
            <v>0.050119331742243436</v>
          </cell>
          <cell r="U120">
            <v>2.4047619047619047</v>
          </cell>
          <cell r="V120">
            <v>149.45107398568018</v>
          </cell>
          <cell r="W120">
            <v>0.04478771376570592</v>
          </cell>
          <cell r="X120">
            <v>141.12563703160342</v>
          </cell>
          <cell r="Y120">
            <v>0.02981280308322311</v>
          </cell>
          <cell r="Z120">
            <v>2.299072850747586</v>
          </cell>
          <cell r="AA120">
            <v>324.45812064381755</v>
          </cell>
          <cell r="AB120">
            <v>0.024782196150340517</v>
          </cell>
          <cell r="AC120">
            <v>888.9263579282673</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v>
          </cell>
          <cell r="J121">
            <v>0.07572614107883817</v>
          </cell>
          <cell r="K121">
            <v>2.2465753424657535</v>
          </cell>
          <cell r="L121">
            <v>220.75859165161822</v>
          </cell>
          <cell r="M121">
            <v>0.054299498628322763</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2.888888888888889</v>
          </cell>
          <cell r="V121">
            <v>384.72553699284015</v>
          </cell>
          <cell r="W121">
            <v>0.1152951047434014</v>
          </cell>
          <cell r="X121">
            <v>588.619363761999</v>
          </cell>
          <cell r="Y121">
            <v>0.12434589173105944</v>
          </cell>
          <cell r="Z121">
            <v>2.718679469911515</v>
          </cell>
          <cell r="AA121">
            <v>1600.2673798521246</v>
          </cell>
          <cell r="AB121">
            <v>0.12222884118848298</v>
          </cell>
          <cell r="AC121">
            <v>4384.294191375684</v>
          </cell>
        </row>
        <row r="122">
          <cell r="B122" t="str">
            <v>活動</v>
          </cell>
          <cell r="C122" t="str">
            <v>帰省</v>
          </cell>
          <cell r="D122">
            <v>6.801383637085463</v>
          </cell>
          <cell r="E122">
            <v>0.006574141709276844</v>
          </cell>
          <cell r="F122">
            <v>4.75</v>
          </cell>
          <cell r="G122">
            <v>32.30657227615595</v>
          </cell>
          <cell r="H122">
            <v>0.011925377979493014</v>
          </cell>
          <cell r="I122">
            <v>32.30613536365145</v>
          </cell>
          <cell r="J122">
            <v>0.024896265560165973</v>
          </cell>
          <cell r="K122">
            <v>5.958333333333333</v>
          </cell>
          <cell r="L122">
            <v>192.49072320842322</v>
          </cell>
          <cell r="M122">
            <v>0.04734651404786681</v>
          </cell>
          <cell r="N122">
            <v>17.047897329305282</v>
          </cell>
          <cell r="O122">
            <v>0.014677103718199608</v>
          </cell>
          <cell r="P122">
            <v>5.866666666666666</v>
          </cell>
          <cell r="Q122">
            <v>100.01433099859098</v>
          </cell>
          <cell r="R122">
            <v>0.033551979899011854</v>
          </cell>
          <cell r="S122">
            <v>7.398568019093079</v>
          </cell>
          <cell r="T122">
            <v>0.0059665871121718375</v>
          </cell>
          <cell r="U122">
            <v>12.8</v>
          </cell>
          <cell r="V122">
            <v>94.70167064439141</v>
          </cell>
          <cell r="W122">
            <v>0.028380333475298804</v>
          </cell>
          <cell r="X122">
            <v>63.55398434913527</v>
          </cell>
          <cell r="Y122">
            <v>0.013425784715010446</v>
          </cell>
          <cell r="Z122">
            <v>6.600896881979195</v>
          </cell>
          <cell r="AA122">
            <v>419.51329712756154</v>
          </cell>
          <cell r="AB122">
            <v>0.032042535401677626</v>
          </cell>
          <cell r="AC122">
            <v>1149.3514989796206</v>
          </cell>
        </row>
        <row r="123">
          <cell r="B123" t="str">
            <v>活動</v>
          </cell>
          <cell r="C123" t="str">
            <v>親戚・知人訪問</v>
          </cell>
          <cell r="D123">
            <v>89.17369657512053</v>
          </cell>
          <cell r="E123">
            <v>0.08619430241051863</v>
          </cell>
          <cell r="F123">
            <v>3.8549824663939214</v>
          </cell>
          <cell r="G123">
            <v>343.76303676062133</v>
          </cell>
          <cell r="H123">
            <v>0.12689381323732768</v>
          </cell>
          <cell r="I123">
            <v>137.30107529551864</v>
          </cell>
          <cell r="J123">
            <v>0.10580912863070539</v>
          </cell>
          <cell r="K123">
            <v>4.107843137254902</v>
          </cell>
          <cell r="L123">
            <v>564.0112798904148</v>
          </cell>
          <cell r="M123">
            <v>0.13872859710528804</v>
          </cell>
          <cell r="N123">
            <v>93.19517206686888</v>
          </cell>
          <cell r="O123">
            <v>0.08023483365949119</v>
          </cell>
          <cell r="P123">
            <v>3.4691358024691357</v>
          </cell>
          <cell r="Q123">
            <v>323.30670803444633</v>
          </cell>
          <cell r="R123">
            <v>0.10846025825379225</v>
          </cell>
          <cell r="S123">
            <v>96.18138424821004</v>
          </cell>
          <cell r="T123">
            <v>0.07756563245823389</v>
          </cell>
          <cell r="U123">
            <v>3.6769230769230767</v>
          </cell>
          <cell r="V123">
            <v>353.6515513126492</v>
          </cell>
          <cell r="W123">
            <v>0.10598280782181897</v>
          </cell>
          <cell r="X123">
            <v>415.85132818571805</v>
          </cell>
          <cell r="Y123">
            <v>0.08784862920633821</v>
          </cell>
          <cell r="Z123">
            <v>3.8108152327227733</v>
          </cell>
          <cell r="AA123">
            <v>1584.7325759981316</v>
          </cell>
          <cell r="AB123">
            <v>0.12104228880538098</v>
          </cell>
          <cell r="AC123">
            <v>4341.733084926388</v>
          </cell>
        </row>
        <row r="124">
          <cell r="B124" t="str">
            <v>活動</v>
          </cell>
          <cell r="C124" t="str">
            <v>行事等見学</v>
          </cell>
          <cell r="D124">
            <v>18.892732325237397</v>
          </cell>
          <cell r="E124">
            <v>0.018261504747991233</v>
          </cell>
          <cell r="F124">
            <v>2.84</v>
          </cell>
          <cell r="G124">
            <v>53.6553598036742</v>
          </cell>
          <cell r="H124">
            <v>0.019805890913310035</v>
          </cell>
          <cell r="I124">
            <v>14.806978708340246</v>
          </cell>
          <cell r="J124">
            <v>0.011410788381742738</v>
          </cell>
          <cell r="K124">
            <v>2.727272727272727</v>
          </cell>
          <cell r="L124">
            <v>40.3826692045643</v>
          </cell>
          <cell r="M124">
            <v>0.009932835114937089</v>
          </cell>
          <cell r="N124">
            <v>28.413162215508805</v>
          </cell>
          <cell r="O124">
            <v>0.02446183953033268</v>
          </cell>
          <cell r="P124">
            <v>2.52</v>
          </cell>
          <cell r="Q124">
            <v>71.60116878308219</v>
          </cell>
          <cell r="R124">
            <v>0.02402016742770167</v>
          </cell>
          <cell r="S124">
            <v>35.51312649164678</v>
          </cell>
          <cell r="T124">
            <v>0.028639618138424822</v>
          </cell>
          <cell r="U124">
            <v>2.3333333333333335</v>
          </cell>
          <cell r="V124">
            <v>82.8639618138425</v>
          </cell>
          <cell r="W124">
            <v>0.024832791790886457</v>
          </cell>
          <cell r="X124">
            <v>97.62599974073322</v>
          </cell>
          <cell r="Y124">
            <v>0.020623500926493583</v>
          </cell>
          <cell r="Z124">
            <v>2.5454608430655425</v>
          </cell>
          <cell r="AA124">
            <v>248.5031596051632</v>
          </cell>
          <cell r="AB124">
            <v>0.018980736352335395</v>
          </cell>
          <cell r="AC124">
            <v>680.8305742607212</v>
          </cell>
        </row>
        <row r="125">
          <cell r="B125" t="str">
            <v>活動</v>
          </cell>
          <cell r="C125" t="str">
            <v>戦跡地参拝</v>
          </cell>
          <cell r="D125">
            <v>176.08026527121257</v>
          </cell>
          <cell r="E125">
            <v>0.1701972242512783</v>
          </cell>
          <cell r="F125">
            <v>2.4827586206896552</v>
          </cell>
          <cell r="G125">
            <v>437.16479653542433</v>
          </cell>
          <cell r="H125">
            <v>0.16137135792214144</v>
          </cell>
          <cell r="I125">
            <v>146.723698109917</v>
          </cell>
          <cell r="J125">
            <v>0.11307053941908714</v>
          </cell>
          <cell r="K125">
            <v>2.944954128440367</v>
          </cell>
          <cell r="L125">
            <v>432.0945604888381</v>
          </cell>
          <cell r="M125">
            <v>0.10628133572982688</v>
          </cell>
          <cell r="N125">
            <v>211.39392688338552</v>
          </cell>
          <cell r="O125">
            <v>0.18199608610567514</v>
          </cell>
          <cell r="P125">
            <v>2.467391304347826</v>
          </cell>
          <cell r="Q125">
            <v>521.5915369840056</v>
          </cell>
          <cell r="R125">
            <v>0.17497921137550382</v>
          </cell>
          <cell r="S125">
            <v>218.99761336515513</v>
          </cell>
          <cell r="T125">
            <v>0.1766109785202864</v>
          </cell>
          <cell r="U125">
            <v>2.4054054054054053</v>
          </cell>
          <cell r="V125">
            <v>526.7780429594271</v>
          </cell>
          <cell r="W125">
            <v>0.15786560495634958</v>
          </cell>
          <cell r="X125">
            <v>753.1955036296703</v>
          </cell>
          <cell r="Y125">
            <v>0.1591126155756655</v>
          </cell>
          <cell r="Z125">
            <v>2.545990951521335</v>
          </cell>
          <cell r="AA125">
            <v>1917.6289369676952</v>
          </cell>
          <cell r="AB125">
            <v>0.14646899995969614</v>
          </cell>
          <cell r="AC125">
            <v>5253.777909500534</v>
          </cell>
        </row>
        <row r="126">
          <cell r="B126" t="str">
            <v>活動</v>
          </cell>
          <cell r="C126" t="str">
            <v>ショッピング</v>
          </cell>
          <cell r="D126">
            <v>370.2975535746531</v>
          </cell>
          <cell r="E126">
            <v>0.3579254930606282</v>
          </cell>
          <cell r="F126">
            <v>2.6291425212060133</v>
          </cell>
          <cell r="G126">
            <v>973.5650436016822</v>
          </cell>
          <cell r="H126">
            <v>0.3593736603601423</v>
          </cell>
          <cell r="I126">
            <v>485.9381194282572</v>
          </cell>
          <cell r="J126">
            <v>0.3744813278008299</v>
          </cell>
          <cell r="K126">
            <v>3.1527777777777777</v>
          </cell>
          <cell r="L126">
            <v>1532.0549043085332</v>
          </cell>
          <cell r="M126">
            <v>0.3768361292424768</v>
          </cell>
          <cell r="N126">
            <v>387.5555326195401</v>
          </cell>
          <cell r="O126">
            <v>0.3336594911937378</v>
          </cell>
          <cell r="P126">
            <v>2.669616519174041</v>
          </cell>
          <cell r="Q126">
            <v>1034.6246519784181</v>
          </cell>
          <cell r="R126">
            <v>0.34708731418391503</v>
          </cell>
          <cell r="S126">
            <v>433.5560859188544</v>
          </cell>
          <cell r="T126">
            <v>0.3496420047732697</v>
          </cell>
          <cell r="U126">
            <v>2.4573378839590445</v>
          </cell>
          <cell r="V126">
            <v>1065.3937947494035</v>
          </cell>
          <cell r="W126">
            <v>0.31927875159711155</v>
          </cell>
          <cell r="X126">
            <v>1677.347291541305</v>
          </cell>
          <cell r="Y126">
            <v>0.3543397610577319</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0.020452885317750184</v>
          </cell>
          <cell r="F127">
            <v>2.5</v>
          </cell>
          <cell r="G127">
            <v>52.89965051066473</v>
          </cell>
          <cell r="H127">
            <v>0.019526934703263422</v>
          </cell>
          <cell r="I127">
            <v>18.84524562879668</v>
          </cell>
          <cell r="J127">
            <v>0.014522821576763486</v>
          </cell>
          <cell r="K127">
            <v>4</v>
          </cell>
          <cell r="L127">
            <v>75.38098251518672</v>
          </cell>
          <cell r="M127">
            <v>0.018541292214549237</v>
          </cell>
          <cell r="N127">
            <v>26.140109238268103</v>
          </cell>
          <cell r="O127">
            <v>0.022504892367906065</v>
          </cell>
          <cell r="P127">
            <v>3.1363636363636362</v>
          </cell>
          <cell r="Q127">
            <v>81.98488806547722</v>
          </cell>
          <cell r="R127">
            <v>0.027503611621762306</v>
          </cell>
          <cell r="S127">
            <v>25.15513126491647</v>
          </cell>
          <cell r="T127">
            <v>0.02028639618138425</v>
          </cell>
          <cell r="U127">
            <v>2.411764705882353</v>
          </cell>
          <cell r="V127">
            <v>60.66825775656325</v>
          </cell>
          <cell r="W127">
            <v>0.018181151132613295</v>
          </cell>
          <cell r="X127">
            <v>91.30034633624713</v>
          </cell>
          <cell r="Y127">
            <v>0.019287206095254434</v>
          </cell>
          <cell r="Z127">
            <v>2.967500011994243</v>
          </cell>
          <cell r="AA127">
            <v>270.9337788478919</v>
          </cell>
          <cell r="AB127">
            <v>0.02069399291914248</v>
          </cell>
          <cell r="AC127">
            <v>742.2843256106628</v>
          </cell>
        </row>
        <row r="128">
          <cell r="B128" t="str">
            <v>活動</v>
          </cell>
          <cell r="C128" t="str">
            <v>エコツアー</v>
          </cell>
          <cell r="D128">
            <v>17.381313739218406</v>
          </cell>
          <cell r="E128">
            <v>0.016800584368151936</v>
          </cell>
          <cell r="F128">
            <v>3.130434782608696</v>
          </cell>
          <cell r="G128">
            <v>54.41106909668371</v>
          </cell>
          <cell r="H128">
            <v>0.02008484712335666</v>
          </cell>
          <cell r="I128">
            <v>30.96004639016597</v>
          </cell>
          <cell r="J128">
            <v>0.023858921161825725</v>
          </cell>
          <cell r="K128">
            <v>4.434782608695652</v>
          </cell>
          <cell r="L128">
            <v>137.30107529551867</v>
          </cell>
          <cell r="M128">
            <v>0.03377163939078612</v>
          </cell>
          <cell r="N128">
            <v>12.501791374823874</v>
          </cell>
          <cell r="O128">
            <v>0.010763209393346379</v>
          </cell>
          <cell r="P128">
            <v>2.272727272727273</v>
          </cell>
          <cell r="Q128">
            <v>28.41316221550881</v>
          </cell>
          <cell r="R128">
            <v>0.00953181247131019</v>
          </cell>
          <cell r="S128">
            <v>25.15513126491647</v>
          </cell>
          <cell r="T128">
            <v>0.02028639618138425</v>
          </cell>
          <cell r="U128">
            <v>2.7058823529411766</v>
          </cell>
          <cell r="V128">
            <v>68.06682577565634</v>
          </cell>
          <cell r="W128">
            <v>0.02039836468537102</v>
          </cell>
          <cell r="X128">
            <v>85.99828276912473</v>
          </cell>
          <cell r="Y128">
            <v>0.018167144706082786</v>
          </cell>
          <cell r="Z128">
            <v>3.351138221644059</v>
          </cell>
          <cell r="AA128">
            <v>288.19213238336755</v>
          </cell>
          <cell r="AB128">
            <v>0.02201219047788874</v>
          </cell>
          <cell r="AC128">
            <v>789.5674859818289</v>
          </cell>
        </row>
        <row r="129">
          <cell r="B129" t="str">
            <v>活動</v>
          </cell>
          <cell r="C129" t="str">
            <v>その他</v>
          </cell>
          <cell r="D129">
            <v>49.87681333862673</v>
          </cell>
          <cell r="E129">
            <v>0.04821037253469686</v>
          </cell>
          <cell r="F129">
            <v>3.523910984848485</v>
          </cell>
          <cell r="G129">
            <v>175.76145041322417</v>
          </cell>
          <cell r="H129">
            <v>0.0648791122897491</v>
          </cell>
          <cell r="I129">
            <v>75.38098251518672</v>
          </cell>
          <cell r="J129">
            <v>0.058091286307053944</v>
          </cell>
          <cell r="K129">
            <v>3.0535714285714284</v>
          </cell>
          <cell r="L129">
            <v>230.18121446601657</v>
          </cell>
          <cell r="M129">
            <v>0.05661716015514142</v>
          </cell>
          <cell r="N129">
            <v>57.96285091963796</v>
          </cell>
          <cell r="O129">
            <v>0.049902152641878667</v>
          </cell>
          <cell r="P129">
            <v>4.333333333333333</v>
          </cell>
          <cell r="Q129">
            <v>251.1723539850978</v>
          </cell>
          <cell r="R129">
            <v>0.08426122224638205</v>
          </cell>
          <cell r="S129">
            <v>75.4653937947494</v>
          </cell>
          <cell r="T129">
            <v>0.060859188544152745</v>
          </cell>
          <cell r="U129">
            <v>3.1372549019607843</v>
          </cell>
          <cell r="V129">
            <v>236.7541766109785</v>
          </cell>
          <cell r="W129">
            <v>0.070950833688247</v>
          </cell>
          <cell r="X129">
            <v>258.68604056820084</v>
          </cell>
          <cell r="Y129">
            <v>0.05464744854339535</v>
          </cell>
          <cell r="Z129">
            <v>3.455421071473141</v>
          </cell>
          <cell r="AA129">
            <v>893.8691954753169</v>
          </cell>
          <cell r="AB129">
            <v>0.06827396303430594</v>
          </cell>
          <cell r="AC129">
            <v>2448.956699932375</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v>
          </cell>
          <cell r="M130">
            <v>0.1542679658184341</v>
          </cell>
          <cell r="N130">
            <v>237.09347874873404</v>
          </cell>
          <cell r="O130">
            <v>0.2041216879293425</v>
          </cell>
          <cell r="P130">
            <v>3.1359223300970873</v>
          </cell>
          <cell r="Q130">
            <v>743.5067343285543</v>
          </cell>
          <cell r="R130">
            <v>0.24942548488699132</v>
          </cell>
          <cell r="S130">
            <v>188.3732057416268</v>
          </cell>
          <cell r="T130">
            <v>0.1519138755980861</v>
          </cell>
          <cell r="U130">
            <v>3.1591313182626366</v>
          </cell>
          <cell r="V130">
            <v>595.0956937799043</v>
          </cell>
          <cell r="W130">
            <v>0.1783391372535223</v>
          </cell>
          <cell r="X130">
            <v>774.3928911056305</v>
          </cell>
          <cell r="Y130">
            <v>0.16358732513201896</v>
          </cell>
          <cell r="Z130">
            <v>3.209086366198045</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v>
          </cell>
          <cell r="H131">
            <v>0.2528130009918167</v>
          </cell>
          <cell r="I131">
            <v>221.67841911683337</v>
          </cell>
          <cell r="J131">
            <v>0.17083333333333336</v>
          </cell>
          <cell r="K131">
            <v>3.2621951219512195</v>
          </cell>
          <cell r="L131">
            <v>723.1582574847918</v>
          </cell>
          <cell r="M131">
            <v>0.17787362438116863</v>
          </cell>
          <cell r="N131">
            <v>294.08710344794895</v>
          </cell>
          <cell r="O131">
            <v>0.25318940137389595</v>
          </cell>
          <cell r="P131">
            <v>2.4689922480620154</v>
          </cell>
          <cell r="Q131">
            <v>726.098778667998</v>
          </cell>
          <cell r="R131">
            <v>0.24358560801560472</v>
          </cell>
          <cell r="S131">
            <v>360.4306220095694</v>
          </cell>
          <cell r="T131">
            <v>0.29066985645933013</v>
          </cell>
          <cell r="U131">
            <v>2.6954732510288064</v>
          </cell>
          <cell r="V131">
            <v>971.5311004784688</v>
          </cell>
          <cell r="W131">
            <v>0.29114984377348907</v>
          </cell>
          <cell r="X131">
            <v>1123.0292750383576</v>
          </cell>
          <cell r="Y131">
            <v>0.237268431274425</v>
          </cell>
          <cell r="Z131">
            <v>2.7654433946059345</v>
          </cell>
          <cell r="AA131">
            <v>3105.6738906039172</v>
          </cell>
          <cell r="AB131">
            <v>0.23721218437441507</v>
          </cell>
          <cell r="AC131">
            <v>8508.695590695665</v>
          </cell>
        </row>
        <row r="132">
          <cell r="B132" t="str">
            <v>同行者</v>
          </cell>
          <cell r="C132" t="str">
            <v>子供連れ家族で</v>
          </cell>
          <cell r="D132">
            <v>72.37391171012517</v>
          </cell>
          <cell r="E132">
            <v>0.06995581737849779</v>
          </cell>
          <cell r="F132">
            <v>2.642105263157895</v>
          </cell>
          <cell r="G132">
            <v>191.21949304464653</v>
          </cell>
          <cell r="H132">
            <v>0.07058516490427806</v>
          </cell>
          <cell r="I132">
            <v>346.0346054506667</v>
          </cell>
          <cell r="J132">
            <v>0.2666666666666667</v>
          </cell>
          <cell r="K132">
            <v>3.13671875</v>
          </cell>
          <cell r="L132">
            <v>1085.4132350659584</v>
          </cell>
          <cell r="M132">
            <v>0.2669766736038849</v>
          </cell>
          <cell r="N132">
            <v>112.84737690444554</v>
          </cell>
          <cell r="O132">
            <v>0.0971540726202159</v>
          </cell>
          <cell r="P132">
            <v>2.783505154639175</v>
          </cell>
          <cell r="Q132">
            <v>314.11125530103396</v>
          </cell>
          <cell r="R132">
            <v>0.10537544388575822</v>
          </cell>
          <cell r="S132">
            <v>77.1291866028708</v>
          </cell>
          <cell r="T132">
            <v>0.062200956937799035</v>
          </cell>
          <cell r="U132">
            <v>2.5</v>
          </cell>
          <cell r="V132">
            <v>192.822966507177</v>
          </cell>
          <cell r="W132">
            <v>0.057785465176417666</v>
          </cell>
          <cell r="X132">
            <v>608.3850806681082</v>
          </cell>
          <cell r="Y132">
            <v>0.12853121109474422</v>
          </cell>
          <cell r="Z132">
            <v>2.931641499098173</v>
          </cell>
          <cell r="AA132">
            <v>1783.5669499188157</v>
          </cell>
          <cell r="AB132">
            <v>0.13622931031112995</v>
          </cell>
          <cell r="AC132">
            <v>4886.484794298125</v>
          </cell>
        </row>
        <row r="133">
          <cell r="B133" t="str">
            <v>同行者</v>
          </cell>
          <cell r="C133" t="str">
            <v>その他家族で</v>
          </cell>
          <cell r="D133">
            <v>97.51432314627394</v>
          </cell>
          <cell r="E133">
            <v>0.09425625920471283</v>
          </cell>
          <cell r="F133">
            <v>2.4921875</v>
          </cell>
          <cell r="G133">
            <v>243.02397721610458</v>
          </cell>
          <cell r="H133">
            <v>0.08970783906161237</v>
          </cell>
          <cell r="I133">
            <v>97.322232783</v>
          </cell>
          <cell r="J133">
            <v>0.075</v>
          </cell>
          <cell r="K133">
            <v>2.986111111111111</v>
          </cell>
          <cell r="L133">
            <v>290.61500067145835</v>
          </cell>
          <cell r="M133">
            <v>0.07148192381673132</v>
          </cell>
          <cell r="N133">
            <v>91.18979951874388</v>
          </cell>
          <cell r="O133">
            <v>0.07850834151128558</v>
          </cell>
          <cell r="P133">
            <v>2.3506493506493507</v>
          </cell>
          <cell r="Q133">
            <v>214.35524302457978</v>
          </cell>
          <cell r="R133">
            <v>0.07191012261342651</v>
          </cell>
          <cell r="S133">
            <v>121.62679425837321</v>
          </cell>
          <cell r="T133">
            <v>0.09808612440191387</v>
          </cell>
          <cell r="U133">
            <v>3.0375</v>
          </cell>
          <cell r="V133">
            <v>369.4413875598086</v>
          </cell>
          <cell r="W133">
            <v>0.11071472876012488</v>
          </cell>
          <cell r="X133">
            <v>407.65314970639105</v>
          </cell>
          <cell r="Y133">
            <v>0.0861130960031263</v>
          </cell>
          <cell r="Z133">
            <v>2.741143075373698</v>
          </cell>
          <cell r="AA133">
            <v>1117.4356084719514</v>
          </cell>
          <cell r="AB133">
            <v>0.08535002415589774</v>
          </cell>
          <cell r="AC133">
            <v>3061.4674204710996</v>
          </cell>
        </row>
        <row r="134">
          <cell r="B134" t="str">
            <v>同行者</v>
          </cell>
          <cell r="C134" t="str">
            <v>友人・知人と</v>
          </cell>
          <cell r="D134">
            <v>227.02553357491902</v>
          </cell>
          <cell r="E134">
            <v>0.21944035346097204</v>
          </cell>
          <cell r="F134">
            <v>2.5503355704697985</v>
          </cell>
          <cell r="G134">
            <v>578.9912936810015</v>
          </cell>
          <cell r="H134">
            <v>0.2137240052878539</v>
          </cell>
          <cell r="I134">
            <v>340.62781474050007</v>
          </cell>
          <cell r="J134">
            <v>0.2625</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622.9665071770335</v>
          </cell>
          <cell r="W134">
            <v>0.1866915028776571</v>
          </cell>
          <cell r="X134">
            <v>1012.4449098466123</v>
          </cell>
          <cell r="Y134">
            <v>0.213855081656206</v>
          </cell>
          <cell r="Z134">
            <v>2.6717638998488993</v>
          </cell>
          <cell r="AA134">
            <v>2705.0137607139523</v>
          </cell>
          <cell r="AB134">
            <v>0.2066096588193401</v>
          </cell>
          <cell r="AC134">
            <v>7410.99660469576</v>
          </cell>
        </row>
        <row r="135">
          <cell r="B135" t="str">
            <v>同行者</v>
          </cell>
          <cell r="C135" t="str">
            <v>仕事仲間と</v>
          </cell>
          <cell r="D135">
            <v>156.17528316395436</v>
          </cell>
          <cell r="E135">
            <v>0.15095729013254788</v>
          </cell>
          <cell r="F135">
            <v>2.308935039845448</v>
          </cell>
          <cell r="G135">
            <v>360.5985836550391</v>
          </cell>
          <cell r="H135">
            <v>0.13310834625838702</v>
          </cell>
          <cell r="I135">
            <v>95.97053510545834</v>
          </cell>
          <cell r="J135">
            <v>0.07395833333333335</v>
          </cell>
          <cell r="K135">
            <v>2.676056338028169</v>
          </cell>
          <cell r="L135">
            <v>256.82255873291666</v>
          </cell>
          <cell r="M135">
            <v>0.06317007221013465</v>
          </cell>
          <cell r="N135">
            <v>166.42138412170755</v>
          </cell>
          <cell r="O135">
            <v>0.14327772325809618</v>
          </cell>
          <cell r="P135">
            <v>1.9241379310344828</v>
          </cell>
          <cell r="Q135">
            <v>320.2176977238373</v>
          </cell>
          <cell r="R135">
            <v>0.10742398264394136</v>
          </cell>
          <cell r="S135">
            <v>169.0909090909091</v>
          </cell>
          <cell r="T135">
            <v>0.13636363636363635</v>
          </cell>
          <cell r="U135">
            <v>2.0789473684210527</v>
          </cell>
          <cell r="V135">
            <v>351.5311004784689</v>
          </cell>
          <cell r="W135">
            <v>0.10534734805239222</v>
          </cell>
          <cell r="X135">
            <v>587.6581114820293</v>
          </cell>
          <cell r="Y135">
            <v>0.1241313496737765</v>
          </cell>
          <cell r="Z135">
            <v>2.1937414210774238</v>
          </cell>
          <cell r="AA135">
            <v>1289.169940590262</v>
          </cell>
          <cell r="AB135">
            <v>0.09846713737796371</v>
          </cell>
          <cell r="AC135">
            <v>3531.972439973321</v>
          </cell>
        </row>
        <row r="136">
          <cell r="B136" t="str">
            <v>同行者</v>
          </cell>
          <cell r="C136" t="str">
            <v>婦人会等地域の団体</v>
          </cell>
          <cell r="D136">
            <v>18.283935589926365</v>
          </cell>
          <cell r="E136">
            <v>0.017673048600883656</v>
          </cell>
          <cell r="F136">
            <v>2.2916666666666665</v>
          </cell>
          <cell r="G136">
            <v>41.90068572691458</v>
          </cell>
          <cell r="H136">
            <v>0.01546686880372627</v>
          </cell>
          <cell r="I136">
            <v>0</v>
          </cell>
          <cell r="J136">
            <v>0</v>
          </cell>
          <cell r="K136">
            <v>0</v>
          </cell>
          <cell r="L136">
            <v>0</v>
          </cell>
          <cell r="M136">
            <v>0</v>
          </cell>
          <cell r="N136">
            <v>6.83923496390579</v>
          </cell>
          <cell r="O136">
            <v>0.005888125613346418</v>
          </cell>
          <cell r="P136">
            <v>1.3333333333333333</v>
          </cell>
          <cell r="Q136">
            <v>9.118979951874387</v>
          </cell>
          <cell r="R136">
            <v>0.00305915991228389</v>
          </cell>
          <cell r="S136">
            <v>29.665071770334926</v>
          </cell>
          <cell r="T136">
            <v>0.02392344497607655</v>
          </cell>
          <cell r="U136">
            <v>2.3</v>
          </cell>
          <cell r="V136">
            <v>68.22966507177033</v>
          </cell>
          <cell r="W136">
            <v>0.020447164600886254</v>
          </cell>
          <cell r="X136">
            <v>54.78824232416708</v>
          </cell>
          <cell r="Y136">
            <v>0.011572845203518946</v>
          </cell>
          <cell r="Z136">
            <v>2.1765496700002447</v>
          </cell>
          <cell r="AA136">
            <v>119.2493307505593</v>
          </cell>
          <cell r="AB136">
            <v>0.009108295084718833</v>
          </cell>
          <cell r="AC136">
            <v>326.7104952070118</v>
          </cell>
        </row>
        <row r="137">
          <cell r="B137" t="str">
            <v>同行者</v>
          </cell>
          <cell r="C137" t="str">
            <v>学校の団体</v>
          </cell>
          <cell r="D137">
            <v>11.427459743703976</v>
          </cell>
          <cell r="E137">
            <v>0.011045655375552283</v>
          </cell>
          <cell r="F137">
            <v>2.6666666666666665</v>
          </cell>
          <cell r="G137">
            <v>30.4732259832106</v>
          </cell>
          <cell r="H137">
            <v>0.011248631857255467</v>
          </cell>
          <cell r="I137">
            <v>9.461883742791668</v>
          </cell>
          <cell r="J137">
            <v>0.0072916666666666685</v>
          </cell>
          <cell r="K137">
            <v>2.2857142857142856</v>
          </cell>
          <cell r="L137">
            <v>21.62716284066667</v>
          </cell>
          <cell r="M137">
            <v>0.005319585028221867</v>
          </cell>
          <cell r="N137">
            <v>38.75566479546614</v>
          </cell>
          <cell r="O137">
            <v>0.033366045142296366</v>
          </cell>
          <cell r="P137">
            <v>2.911764705882353</v>
          </cell>
          <cell r="Q137">
            <v>112.84737690444551</v>
          </cell>
          <cell r="R137">
            <v>0.03785710391451313</v>
          </cell>
          <cell r="S137">
            <v>14.832535885167463</v>
          </cell>
          <cell r="T137">
            <v>0.011961722488038276</v>
          </cell>
          <cell r="U137">
            <v>3.3</v>
          </cell>
          <cell r="V137">
            <v>48.94736842105262</v>
          </cell>
          <cell r="W137">
            <v>0.014668618083244486</v>
          </cell>
          <cell r="X137">
            <v>74.47754416712925</v>
          </cell>
          <cell r="Y137">
            <v>0.015740911223227943</v>
          </cell>
          <cell r="Z137">
            <v>2.871941288361899</v>
          </cell>
          <cell r="AA137">
            <v>213.89513414937542</v>
          </cell>
          <cell r="AB137">
            <v>0.016337366312715297</v>
          </cell>
          <cell r="AC137">
            <v>586.0140661626724</v>
          </cell>
        </row>
        <row r="138">
          <cell r="B138" t="str">
            <v>同行者</v>
          </cell>
          <cell r="C138" t="str">
            <v>その他</v>
          </cell>
          <cell r="D138">
            <v>23.616750136988223</v>
          </cell>
          <cell r="E138">
            <v>0.02282768777614139</v>
          </cell>
          <cell r="F138">
            <v>2.433333333333333</v>
          </cell>
          <cell r="G138">
            <v>57.46742533333801</v>
          </cell>
          <cell r="H138">
            <v>0.021213044910807607</v>
          </cell>
          <cell r="I138">
            <v>18.923767485583337</v>
          </cell>
          <cell r="J138">
            <v>0.014583333333333337</v>
          </cell>
          <cell r="K138">
            <v>2.642857142857143</v>
          </cell>
          <cell r="L138">
            <v>50.012814069041674</v>
          </cell>
          <cell r="M138">
            <v>0.012301540377763065</v>
          </cell>
          <cell r="N138">
            <v>21.657577385701664</v>
          </cell>
          <cell r="O138">
            <v>0.018645731108930322</v>
          </cell>
          <cell r="P138">
            <v>2.1578947368421053</v>
          </cell>
          <cell r="Q138">
            <v>46.734772253356226</v>
          </cell>
          <cell r="R138">
            <v>0.015678194550454935</v>
          </cell>
          <cell r="S138">
            <v>26.69856459330143</v>
          </cell>
          <cell r="T138">
            <v>0.021531100478468897</v>
          </cell>
          <cell r="U138">
            <v>2</v>
          </cell>
          <cell r="V138">
            <v>53.39712918660286</v>
          </cell>
          <cell r="W138">
            <v>0.016002128818084892</v>
          </cell>
          <cell r="X138">
            <v>90.89665960157464</v>
          </cell>
          <cell r="Y138">
            <v>0.019199748738956073</v>
          </cell>
          <cell r="Z138">
            <v>2.2840458797095575</v>
          </cell>
          <cell r="AA138">
            <v>207.61214084233876</v>
          </cell>
          <cell r="AB138">
            <v>0.015857469639957367</v>
          </cell>
          <cell r="AC138">
            <v>568.8003858694212</v>
          </cell>
        </row>
        <row r="139">
          <cell r="B139" t="str">
            <v>旅行先</v>
          </cell>
          <cell r="C139" t="str">
            <v>沖縄本島</v>
          </cell>
          <cell r="D139">
            <v>895.5155122162528</v>
          </cell>
          <cell r="E139">
            <v>0.8655953250547845</v>
          </cell>
          <cell r="F139">
            <v>2.4712397300153106</v>
          </cell>
          <cell r="G139">
            <v>2213.033512633815</v>
          </cell>
          <cell r="H139">
            <v>0.8169006880040194</v>
          </cell>
          <cell r="I139">
            <v>1052.641577265643</v>
          </cell>
          <cell r="J139">
            <v>0.8112033195020747</v>
          </cell>
          <cell r="K139">
            <v>3.020496472295454</v>
          </cell>
          <cell r="L139">
            <v>3179.5001707223973</v>
          </cell>
          <cell r="M139">
            <v>0.7820545686001946</v>
          </cell>
          <cell r="N139">
            <v>1011.5085748721135</v>
          </cell>
          <cell r="O139">
            <v>0.8708414872798435</v>
          </cell>
          <cell r="P139">
            <v>2.5199089874857794</v>
          </cell>
          <cell r="Q139">
            <v>2548.9095487391714</v>
          </cell>
          <cell r="R139">
            <v>0.8550870769200155</v>
          </cell>
          <cell r="S139">
            <v>1130.5011933174223</v>
          </cell>
          <cell r="T139">
            <v>0.9116945107398569</v>
          </cell>
          <cell r="U139">
            <v>2.593995634695879</v>
          </cell>
          <cell r="V139">
            <v>2932.5151604838757</v>
          </cell>
          <cell r="W139">
            <v>0.8788203799320273</v>
          </cell>
          <cell r="X139">
            <v>4090.1668576714324</v>
          </cell>
          <cell r="Y139">
            <v>0.8640481040165437</v>
          </cell>
          <cell r="Z139">
            <v>2.6585610736599383</v>
          </cell>
          <cell r="AA139">
            <v>10873.95839257926</v>
          </cell>
          <cell r="AB139">
            <v>0.8305557872332315</v>
          </cell>
          <cell r="AC139">
            <v>29791.666828984275</v>
          </cell>
        </row>
        <row r="140">
          <cell r="B140" t="str">
            <v>旅行先</v>
          </cell>
          <cell r="C140" t="str">
            <v>沖縄本島周辺の離島</v>
          </cell>
          <cell r="D140">
            <v>108.06642890035792</v>
          </cell>
          <cell r="E140">
            <v>0.10445580715850986</v>
          </cell>
          <cell r="F140">
            <v>3.055944055944056</v>
          </cell>
          <cell r="G140">
            <v>330.2449610451497</v>
          </cell>
          <cell r="H140">
            <v>0.12190386379037305</v>
          </cell>
          <cell r="I140">
            <v>242.29601522738588</v>
          </cell>
          <cell r="J140">
            <v>0.18672199170124482</v>
          </cell>
          <cell r="K140">
            <v>3.511111111111111</v>
          </cell>
          <cell r="L140">
            <v>850.7282312428215</v>
          </cell>
          <cell r="M140">
            <v>0.2092517264213414</v>
          </cell>
          <cell r="N140">
            <v>73.8742217603229</v>
          </cell>
          <cell r="O140">
            <v>0.06360078277886497</v>
          </cell>
          <cell r="P140">
            <v>3.28125</v>
          </cell>
          <cell r="Q140">
            <v>242.3997901510595</v>
          </cell>
          <cell r="R140">
            <v>0.08131827514586504</v>
          </cell>
          <cell r="S140">
            <v>62.14797136038186</v>
          </cell>
          <cell r="T140">
            <v>0.050119331742243436</v>
          </cell>
          <cell r="U140">
            <v>3.5476190476190474</v>
          </cell>
          <cell r="V140">
            <v>220.47732696897373</v>
          </cell>
          <cell r="W140">
            <v>0.06607296387218002</v>
          </cell>
          <cell r="X140">
            <v>486.3846372484486</v>
          </cell>
          <cell r="Y140">
            <v>0.10274879687342485</v>
          </cell>
          <cell r="Z140">
            <v>3.3797332060229412</v>
          </cell>
          <cell r="AA140">
            <v>1643.8503094080045</v>
          </cell>
          <cell r="AB140">
            <v>0.12555771675158217</v>
          </cell>
          <cell r="AC140">
            <v>4503.69947783015</v>
          </cell>
        </row>
        <row r="141">
          <cell r="B141" t="str">
            <v>旅行先</v>
          </cell>
          <cell r="C141" t="str">
            <v>宮古島及び周辺離島</v>
          </cell>
          <cell r="D141">
            <v>50.632522631636235</v>
          </cell>
          <cell r="E141">
            <v>0.04894083272461651</v>
          </cell>
          <cell r="F141">
            <v>3.984848484848485</v>
          </cell>
          <cell r="G141">
            <v>201.76293109273226</v>
          </cell>
          <cell r="H141">
            <v>0.07447708147320449</v>
          </cell>
          <cell r="I141">
            <v>52.49746996593361</v>
          </cell>
          <cell r="J141">
            <v>0.04045643153526971</v>
          </cell>
          <cell r="K141">
            <v>4.081774081774082</v>
          </cell>
          <cell r="L141">
            <v>214.2828122656611</v>
          </cell>
          <cell r="M141">
            <v>0.05270666560989142</v>
          </cell>
          <cell r="N141">
            <v>45.46105954481409</v>
          </cell>
          <cell r="O141">
            <v>0.03913894324853229</v>
          </cell>
          <cell r="P141">
            <v>3.125</v>
          </cell>
          <cell r="Q141">
            <v>142.06581107754403</v>
          </cell>
          <cell r="R141">
            <v>0.04765906235655094</v>
          </cell>
          <cell r="S141">
            <v>51.78997613365155</v>
          </cell>
          <cell r="T141">
            <v>0.041766109785202864</v>
          </cell>
          <cell r="U141">
            <v>2.8857142857142857</v>
          </cell>
          <cell r="V141">
            <v>149.45107398568018</v>
          </cell>
          <cell r="W141">
            <v>0.04478771376570592</v>
          </cell>
          <cell r="X141">
            <v>200.3810282760355</v>
          </cell>
          <cell r="Y141">
            <v>0.04233050963142451</v>
          </cell>
          <cell r="Z141">
            <v>3.531085924196938</v>
          </cell>
          <cell r="AA141">
            <v>707.5626284216175</v>
          </cell>
          <cell r="AB141">
            <v>0.05404381869500036</v>
          </cell>
          <cell r="AC141">
            <v>1938.5277491003221</v>
          </cell>
        </row>
        <row r="142">
          <cell r="B142" t="str">
            <v>旅行先</v>
          </cell>
          <cell r="C142" t="str">
            <v>石垣島及び周辺離島</v>
          </cell>
          <cell r="D142">
            <v>116.37923112346238</v>
          </cell>
          <cell r="E142">
            <v>0.11249086924762601</v>
          </cell>
          <cell r="F142">
            <v>3.6405228758169934</v>
          </cell>
          <cell r="G142">
            <v>423.6812531749578</v>
          </cell>
          <cell r="H142">
            <v>0.1563941554599934</v>
          </cell>
          <cell r="I142">
            <v>148.06978708340247</v>
          </cell>
          <cell r="J142">
            <v>0.11410788381742738</v>
          </cell>
          <cell r="K142">
            <v>4.009090909090909</v>
          </cell>
          <cell r="L142">
            <v>593.6252373070953</v>
          </cell>
          <cell r="M142">
            <v>0.14601267618957522</v>
          </cell>
          <cell r="N142">
            <v>139.79275810030333</v>
          </cell>
          <cell r="O142">
            <v>0.12035225048923678</v>
          </cell>
          <cell r="P142">
            <v>3.6504065040650406</v>
          </cell>
          <cell r="Q142">
            <v>510.30039339053815</v>
          </cell>
          <cell r="R142">
            <v>0.17119135198473098</v>
          </cell>
          <cell r="S142">
            <v>128.7350835322196</v>
          </cell>
          <cell r="T142">
            <v>0.10381861575178998</v>
          </cell>
          <cell r="U142">
            <v>3.310344827586207</v>
          </cell>
          <cell r="V142">
            <v>426.1575178997614</v>
          </cell>
          <cell r="W142">
            <v>0.12771150063884462</v>
          </cell>
          <cell r="X142">
            <v>532.9768598393877</v>
          </cell>
          <cell r="Y142">
            <v>0.11259140794346244</v>
          </cell>
          <cell r="Z142">
            <v>3.665758401520694</v>
          </cell>
          <cell r="AA142">
            <v>1953.7644017723526</v>
          </cell>
          <cell r="AB142">
            <v>0.14922903621644257</v>
          </cell>
          <cell r="AC142">
            <v>5352.779182937952</v>
          </cell>
        </row>
      </sheetData>
      <sheetData sheetId="20">
        <row r="80">
          <cell r="A80" t="str">
            <v>2002年度 全体単価</v>
          </cell>
        </row>
        <row r="151">
          <cell r="A151" t="str">
            <v>2002年度　消費額</v>
          </cell>
        </row>
        <row r="221">
          <cell r="A221" t="str">
            <v>2002年度　消費額構成比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2"/>
  <sheetViews>
    <sheetView showGridLines="0" tabSelected="1" zoomScale="145" zoomScaleNormal="145" zoomScalePageLayoutView="0" workbookViewId="0" topLeftCell="A10">
      <selection activeCell="C22" sqref="C22"/>
    </sheetView>
  </sheetViews>
  <sheetFormatPr defaultColWidth="0" defaultRowHeight="13.5" zeroHeight="1"/>
  <cols>
    <col min="1" max="1" width="11.875" style="0" customWidth="1"/>
    <col min="2" max="2" width="60.125" style="0" customWidth="1"/>
    <col min="3" max="3" width="11.875" style="0" customWidth="1"/>
    <col min="4" max="16384" width="0" style="0" hidden="1" customWidth="1"/>
  </cols>
  <sheetData>
    <row r="1" spans="1:3" ht="24" customHeight="1">
      <c r="A1" s="90"/>
      <c r="B1" s="92" t="s">
        <v>369</v>
      </c>
      <c r="C1" s="90"/>
    </row>
    <row r="2" spans="1:3" ht="17.25" customHeight="1">
      <c r="A2" s="93"/>
      <c r="B2" s="91" t="s">
        <v>368</v>
      </c>
      <c r="C2" s="89" t="s">
        <v>367</v>
      </c>
    </row>
    <row r="3" spans="1:3" ht="17.25" customHeight="1">
      <c r="A3" s="103"/>
      <c r="B3" s="104" t="s">
        <v>366</v>
      </c>
      <c r="C3" s="310"/>
    </row>
    <row r="4" spans="1:3" ht="17.25" customHeight="1">
      <c r="A4" s="135">
        <v>1</v>
      </c>
      <c r="B4" s="132" t="s">
        <v>575</v>
      </c>
      <c r="C4" s="310" t="s">
        <v>576</v>
      </c>
    </row>
    <row r="5" spans="1:3" ht="17.25" customHeight="1">
      <c r="A5" s="135">
        <v>2</v>
      </c>
      <c r="B5" s="132" t="s">
        <v>362</v>
      </c>
      <c r="C5" s="310" t="s">
        <v>577</v>
      </c>
    </row>
    <row r="6" spans="1:3" ht="17.25" customHeight="1">
      <c r="A6" s="135">
        <v>3</v>
      </c>
      <c r="B6" s="132" t="s">
        <v>363</v>
      </c>
      <c r="C6" s="310" t="s">
        <v>578</v>
      </c>
    </row>
    <row r="7" spans="1:3" s="338" customFormat="1" ht="17.25" customHeight="1">
      <c r="A7" s="103"/>
      <c r="B7" s="104"/>
      <c r="C7" s="337"/>
    </row>
    <row r="8" spans="1:3" ht="17.25" customHeight="1">
      <c r="A8" s="94"/>
      <c r="B8" s="95" t="s">
        <v>364</v>
      </c>
      <c r="C8" s="94"/>
    </row>
    <row r="9" spans="1:3" ht="17.25" customHeight="1">
      <c r="A9" s="133">
        <v>4</v>
      </c>
      <c r="B9" s="130" t="s">
        <v>372</v>
      </c>
      <c r="C9" s="164" t="s">
        <v>579</v>
      </c>
    </row>
    <row r="10" spans="1:3" ht="17.25" customHeight="1">
      <c r="A10" s="133">
        <v>5</v>
      </c>
      <c r="B10" s="130" t="s">
        <v>383</v>
      </c>
      <c r="C10" s="164" t="s">
        <v>580</v>
      </c>
    </row>
    <row r="11" spans="1:3" ht="17.25" customHeight="1">
      <c r="A11" s="133">
        <v>6</v>
      </c>
      <c r="B11" s="130" t="s">
        <v>370</v>
      </c>
      <c r="C11" s="164" t="s">
        <v>581</v>
      </c>
    </row>
    <row r="12" spans="1:3" ht="17.25" customHeight="1">
      <c r="A12" s="133">
        <v>7</v>
      </c>
      <c r="B12" s="130" t="s">
        <v>382</v>
      </c>
      <c r="C12" s="164" t="s">
        <v>582</v>
      </c>
    </row>
    <row r="13" spans="1:3" ht="17.25" customHeight="1">
      <c r="A13" s="133">
        <v>8</v>
      </c>
      <c r="B13" s="130" t="s">
        <v>371</v>
      </c>
      <c r="C13" s="164" t="s">
        <v>583</v>
      </c>
    </row>
    <row r="14" spans="1:3" ht="17.25" customHeight="1">
      <c r="A14" s="133">
        <v>9</v>
      </c>
      <c r="B14" s="130" t="s">
        <v>380</v>
      </c>
      <c r="C14" s="164" t="s">
        <v>584</v>
      </c>
    </row>
    <row r="15" spans="1:3" ht="17.25" customHeight="1">
      <c r="A15" s="133">
        <v>10</v>
      </c>
      <c r="B15" s="130" t="s">
        <v>381</v>
      </c>
      <c r="C15" s="164" t="s">
        <v>585</v>
      </c>
    </row>
    <row r="16" spans="1:3" ht="17.25" customHeight="1">
      <c r="A16" s="133">
        <v>11</v>
      </c>
      <c r="B16" s="130" t="s">
        <v>573</v>
      </c>
      <c r="C16" s="164" t="s">
        <v>586</v>
      </c>
    </row>
    <row r="17" spans="1:3" ht="17.25" customHeight="1">
      <c r="A17" s="133">
        <v>12</v>
      </c>
      <c r="B17" s="130" t="s">
        <v>574</v>
      </c>
      <c r="C17" s="164" t="s">
        <v>586</v>
      </c>
    </row>
    <row r="18" spans="1:3" ht="17.25" customHeight="1">
      <c r="A18" s="96"/>
      <c r="B18" s="97"/>
      <c r="C18" s="98"/>
    </row>
    <row r="19" spans="1:3" ht="17.25" customHeight="1">
      <c r="A19" s="99"/>
      <c r="B19" s="100" t="s">
        <v>365</v>
      </c>
      <c r="C19" s="101"/>
    </row>
    <row r="20" spans="1:3" ht="17.25" customHeight="1">
      <c r="A20" s="134">
        <v>13</v>
      </c>
      <c r="B20" s="131" t="s">
        <v>373</v>
      </c>
      <c r="C20" s="309" t="s">
        <v>587</v>
      </c>
    </row>
    <row r="21" spans="1:3" ht="17.25" customHeight="1">
      <c r="A21" s="134">
        <v>14</v>
      </c>
      <c r="B21" s="131" t="s">
        <v>374</v>
      </c>
      <c r="C21" s="309" t="s">
        <v>588</v>
      </c>
    </row>
    <row r="22" spans="1:3" ht="17.25" customHeight="1">
      <c r="A22" s="99"/>
      <c r="B22" s="102"/>
      <c r="C22" s="309"/>
    </row>
    <row r="23" ht="13.5"/>
    <row r="24" ht="13.5"/>
    <row r="25" ht="13.5"/>
    <row r="26" ht="13.5"/>
    <row r="27" ht="13.5"/>
    <row r="28" ht="13.5"/>
    <row r="29" ht="13.5"/>
  </sheetData>
  <sheetProtection/>
  <hyperlinks>
    <hyperlink ref="B9" location="'4'!A1" display="【暦年】主な観光施設の利用状況"/>
    <hyperlink ref="B10" location="'5'!A1" display="【年度】年次別・月別入域観光客数"/>
    <hyperlink ref="B11" location="'6'!A1" display="【暦年】年次別・月別入域観光客数"/>
    <hyperlink ref="B12" location="'7'!A1" display="【年度】年次別入域観光客数の推移（国内外・空海路別）"/>
    <hyperlink ref="B13" location="'8'!A1" display="【暦年】年次別入域観光客数の推移（国内外・空海路別）"/>
    <hyperlink ref="B14" location="'9'!A1" display="【年度】月別・航路別入域観光客数"/>
    <hyperlink ref="B15" location="'10'!A1" display="【暦年】月別・航路別入域観光客数"/>
    <hyperlink ref="B21" location="'14'!A1" display="【暦年】観光収入、観光客一人当たり消費額及び入域観光客数の推移"/>
    <hyperlink ref="A10:A16" location="資料1!A1" display="資料1"/>
    <hyperlink ref="A9" location="'4'!A1" display="'4'!A1"/>
    <hyperlink ref="A10" location="'5'!A1" display="'5'!A1"/>
    <hyperlink ref="A11" location="'6'!A1" display="'6'!A1"/>
    <hyperlink ref="A12" location="'7'!A1" display="'7'!A1"/>
    <hyperlink ref="A13" location="'8'!A1" display="'8'!A1"/>
    <hyperlink ref="A14" location="'9'!A1" display="'9'!A1"/>
    <hyperlink ref="A15" location="'10'!A1" display="'10'!A1"/>
    <hyperlink ref="A16" location="'11'!A1" display="'11'!A1"/>
    <hyperlink ref="A17" location="'12'!A1" display="'12'!A1"/>
    <hyperlink ref="A20" location="'13'!A1" display="'13'!A1"/>
    <hyperlink ref="A21" location="'14'!A1" display="'14'!A1"/>
    <hyperlink ref="B16" location="'11'!A1" display="【年度】国籍別入域外国人数（令和元年度）"/>
    <hyperlink ref="B17" location="'12'!A1" display="【暦年】国籍別入域外国人数（令和元年）"/>
    <hyperlink ref="B4" location="'1'!A1" display="【暦年】市町村・種別の宿泊施設数等"/>
    <hyperlink ref="A4" location="'1'!A1" display="'1'!A1"/>
    <hyperlink ref="B5" location="'2'!A1" display="【暦年】市町村別・規模別の「ホテル・旅館」数等"/>
    <hyperlink ref="A5" location="'2'!A1" display="'2'!A1"/>
    <hyperlink ref="A6" location="'3'!A1" display="'3'!A1"/>
    <hyperlink ref="B6" location="'3'!A1" display="【暦年】宿泊施設数等の推移"/>
    <hyperlink ref="B20" location="'13'!A1" display="【暦年】観光客一人当たり県内消費額の推移"/>
  </hyperlinks>
  <printOptions horizontalCentered="1" verticalCentered="1"/>
  <pageMargins left="0.75" right="0.75" top="1" bottom="1" header="0.512" footer="0.512"/>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8" tint="0.39998000860214233"/>
  </sheetPr>
  <dimension ref="A1:T49"/>
  <sheetViews>
    <sheetView showGridLines="0" zoomScaleSheetLayoutView="100"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2" sqref="A2"/>
    </sheetView>
  </sheetViews>
  <sheetFormatPr defaultColWidth="7.25390625" defaultRowHeight="51" customHeight="1"/>
  <cols>
    <col min="1" max="1" width="2.50390625" style="36" customWidth="1"/>
    <col min="2" max="2" width="8.00390625" style="36" customWidth="1"/>
    <col min="3" max="14" width="7.125" style="36" customWidth="1"/>
    <col min="15" max="15" width="9.375" style="36" bestFit="1" customWidth="1"/>
    <col min="16" max="16" width="6.625" style="36" customWidth="1"/>
    <col min="17" max="17" width="3.375" style="36" customWidth="1"/>
    <col min="18" max="16384" width="7.25390625" style="36" customWidth="1"/>
  </cols>
  <sheetData>
    <row r="1" spans="1:17" ht="19.5" customHeight="1">
      <c r="A1" s="32" t="s">
        <v>656</v>
      </c>
      <c r="B1" s="33"/>
      <c r="C1" s="33"/>
      <c r="D1" s="33"/>
      <c r="E1" s="33"/>
      <c r="F1" s="34"/>
      <c r="G1" s="35"/>
      <c r="H1" s="35"/>
      <c r="I1" s="35"/>
      <c r="J1" s="35"/>
      <c r="K1" s="33"/>
      <c r="L1" s="33"/>
      <c r="M1" s="33"/>
      <c r="N1" s="252"/>
      <c r="O1" s="365"/>
      <c r="P1" s="365"/>
      <c r="Q1" s="116"/>
    </row>
    <row r="2" spans="1:17" ht="19.5" customHeight="1">
      <c r="A2" s="32"/>
      <c r="B2" s="33"/>
      <c r="C2" s="33"/>
      <c r="D2" s="33"/>
      <c r="E2" s="33"/>
      <c r="F2" s="34"/>
      <c r="G2" s="35"/>
      <c r="H2" s="35"/>
      <c r="I2" s="35"/>
      <c r="J2" s="35"/>
      <c r="K2" s="33"/>
      <c r="L2" s="33"/>
      <c r="M2" s="33"/>
      <c r="N2" s="61"/>
      <c r="O2" s="366" t="s">
        <v>198</v>
      </c>
      <c r="P2" s="366"/>
      <c r="Q2" s="116"/>
    </row>
    <row r="3" spans="1:17" s="41" customFormat="1" ht="21" customHeight="1">
      <c r="A3" s="367"/>
      <c r="B3" s="368"/>
      <c r="C3" s="37" t="s">
        <v>419</v>
      </c>
      <c r="D3" s="38" t="s">
        <v>199</v>
      </c>
      <c r="E3" s="38" t="s">
        <v>200</v>
      </c>
      <c r="F3" s="38" t="s">
        <v>201</v>
      </c>
      <c r="G3" s="38" t="s">
        <v>202</v>
      </c>
      <c r="H3" s="38" t="s">
        <v>203</v>
      </c>
      <c r="I3" s="38" t="s">
        <v>204</v>
      </c>
      <c r="J3" s="38" t="s">
        <v>205</v>
      </c>
      <c r="K3" s="38" t="s">
        <v>206</v>
      </c>
      <c r="L3" s="38" t="s">
        <v>207</v>
      </c>
      <c r="M3" s="38" t="s">
        <v>208</v>
      </c>
      <c r="N3" s="39" t="s">
        <v>418</v>
      </c>
      <c r="O3" s="40" t="s">
        <v>428</v>
      </c>
      <c r="P3" s="253" t="s">
        <v>209</v>
      </c>
      <c r="Q3" s="117"/>
    </row>
    <row r="4" spans="1:17" s="41" customFormat="1" ht="21" customHeight="1">
      <c r="A4" s="369" t="s">
        <v>429</v>
      </c>
      <c r="B4" s="370"/>
      <c r="C4" s="299">
        <f>SUM(C5:C48)</f>
        <v>77300</v>
      </c>
      <c r="D4" s="43">
        <f aca="true" t="shared" si="0" ref="D4:N4">SUM(D5:D48)</f>
        <v>44000</v>
      </c>
      <c r="E4" s="43">
        <f t="shared" si="0"/>
        <v>144100</v>
      </c>
      <c r="F4" s="43">
        <f t="shared" si="0"/>
        <v>277300</v>
      </c>
      <c r="G4" s="311">
        <f t="shared" si="0"/>
        <v>202800</v>
      </c>
      <c r="H4" s="43">
        <f t="shared" si="0"/>
        <v>227600</v>
      </c>
      <c r="I4" s="43">
        <f t="shared" si="0"/>
        <v>341200</v>
      </c>
      <c r="J4" s="43">
        <f t="shared" si="0"/>
        <v>381100</v>
      </c>
      <c r="K4" s="43">
        <f t="shared" si="0"/>
        <v>326200</v>
      </c>
      <c r="L4" s="43">
        <f t="shared" si="0"/>
        <v>144000</v>
      </c>
      <c r="M4" s="43">
        <f t="shared" si="0"/>
        <v>118800</v>
      </c>
      <c r="N4" s="300">
        <f t="shared" si="0"/>
        <v>299200</v>
      </c>
      <c r="O4" s="42">
        <f>SUM(O5:O48)</f>
        <v>2583600</v>
      </c>
      <c r="P4" s="254">
        <f>O4/$O$4</f>
        <v>1</v>
      </c>
      <c r="Q4" s="118"/>
    </row>
    <row r="5" spans="1:17" s="41" customFormat="1" ht="21" customHeight="1">
      <c r="A5" s="255"/>
      <c r="B5" s="44" t="s">
        <v>210</v>
      </c>
      <c r="C5" s="47">
        <v>35700</v>
      </c>
      <c r="D5" s="48">
        <v>27300</v>
      </c>
      <c r="E5" s="49">
        <v>80800</v>
      </c>
      <c r="F5" s="49">
        <v>139600</v>
      </c>
      <c r="G5" s="49">
        <v>110900</v>
      </c>
      <c r="H5" s="49">
        <v>120800</v>
      </c>
      <c r="I5" s="49">
        <v>180900</v>
      </c>
      <c r="J5" s="50">
        <v>191700</v>
      </c>
      <c r="K5" s="49">
        <v>164800</v>
      </c>
      <c r="L5" s="49">
        <v>68400</v>
      </c>
      <c r="M5" s="49">
        <v>60300</v>
      </c>
      <c r="N5" s="51">
        <v>143800</v>
      </c>
      <c r="O5" s="119">
        <f>SUM(C5:N5)</f>
        <v>1325000</v>
      </c>
      <c r="P5" s="256">
        <f>O5/$O$4</f>
        <v>0.5128502864220468</v>
      </c>
      <c r="Q5" s="118"/>
    </row>
    <row r="6" spans="1:17" s="41" customFormat="1" ht="21" customHeight="1">
      <c r="A6" s="255"/>
      <c r="B6" s="46" t="s">
        <v>211</v>
      </c>
      <c r="C6" s="47">
        <v>4800</v>
      </c>
      <c r="D6" s="48">
        <v>4100</v>
      </c>
      <c r="E6" s="49">
        <v>13000</v>
      </c>
      <c r="F6" s="49">
        <v>25200</v>
      </c>
      <c r="G6" s="49">
        <v>16000</v>
      </c>
      <c r="H6" s="49">
        <v>16100</v>
      </c>
      <c r="I6" s="49">
        <v>24600</v>
      </c>
      <c r="J6" s="50">
        <v>30700</v>
      </c>
      <c r="K6" s="49">
        <v>24300</v>
      </c>
      <c r="L6" s="49">
        <v>10900</v>
      </c>
      <c r="M6" s="49">
        <v>11300</v>
      </c>
      <c r="N6" s="51">
        <v>23800</v>
      </c>
      <c r="O6" s="52">
        <f aca="true" t="shared" si="1" ref="O6:O47">SUM(C6:N6)</f>
        <v>204800</v>
      </c>
      <c r="P6" s="257">
        <f>O6/$O$4</f>
        <v>0.07926923672395107</v>
      </c>
      <c r="Q6" s="118"/>
    </row>
    <row r="7" spans="1:16" s="41" customFormat="1" ht="21" customHeight="1">
      <c r="A7" s="255"/>
      <c r="B7" s="46" t="s">
        <v>212</v>
      </c>
      <c r="C7" s="47">
        <v>7900</v>
      </c>
      <c r="D7" s="48">
        <v>1900</v>
      </c>
      <c r="E7" s="49">
        <v>8800</v>
      </c>
      <c r="F7" s="49">
        <v>27500</v>
      </c>
      <c r="G7" s="49">
        <v>25700</v>
      </c>
      <c r="H7" s="49">
        <v>25300</v>
      </c>
      <c r="I7" s="49">
        <v>35900</v>
      </c>
      <c r="J7" s="50">
        <v>34100</v>
      </c>
      <c r="K7" s="49">
        <v>28000</v>
      </c>
      <c r="L7" s="49">
        <v>11100</v>
      </c>
      <c r="M7" s="49">
        <v>7900</v>
      </c>
      <c r="N7" s="51">
        <v>27700</v>
      </c>
      <c r="O7" s="52">
        <f t="shared" si="1"/>
        <v>241800</v>
      </c>
      <c r="P7" s="257">
        <f>O7/$O$4</f>
        <v>0.09359033906177427</v>
      </c>
    </row>
    <row r="8" spans="1:16" s="41" customFormat="1" ht="21" customHeight="1">
      <c r="A8" s="255"/>
      <c r="B8" s="46" t="s">
        <v>213</v>
      </c>
      <c r="C8" s="47">
        <v>3200</v>
      </c>
      <c r="D8" s="48">
        <v>1400</v>
      </c>
      <c r="E8" s="49">
        <v>6100</v>
      </c>
      <c r="F8" s="49">
        <v>12100</v>
      </c>
      <c r="G8" s="49">
        <v>5800</v>
      </c>
      <c r="H8" s="49">
        <v>9000</v>
      </c>
      <c r="I8" s="49">
        <v>12500</v>
      </c>
      <c r="J8" s="50">
        <v>18200</v>
      </c>
      <c r="K8" s="49">
        <v>14300</v>
      </c>
      <c r="L8" s="49">
        <v>6500</v>
      </c>
      <c r="M8" s="49">
        <v>4600</v>
      </c>
      <c r="N8" s="51">
        <v>15500</v>
      </c>
      <c r="O8" s="52">
        <f t="shared" si="1"/>
        <v>109200</v>
      </c>
      <c r="P8" s="257">
        <f aca="true" t="shared" si="2" ref="P8:P47">O8/$O$4</f>
        <v>0.04226660473757548</v>
      </c>
    </row>
    <row r="9" spans="1:16" s="41" customFormat="1" ht="21" customHeight="1">
      <c r="A9" s="255"/>
      <c r="B9" s="46" t="s">
        <v>214</v>
      </c>
      <c r="C9" s="47">
        <v>10900</v>
      </c>
      <c r="D9" s="48">
        <v>5200</v>
      </c>
      <c r="E9" s="49">
        <v>18900</v>
      </c>
      <c r="F9" s="49">
        <v>35800</v>
      </c>
      <c r="G9" s="49">
        <v>19500</v>
      </c>
      <c r="H9" s="49">
        <v>26800</v>
      </c>
      <c r="I9" s="49">
        <v>40200</v>
      </c>
      <c r="J9" s="50">
        <v>47600</v>
      </c>
      <c r="K9" s="49">
        <v>42100</v>
      </c>
      <c r="L9" s="49">
        <v>22000</v>
      </c>
      <c r="M9" s="49">
        <v>17800</v>
      </c>
      <c r="N9" s="51">
        <v>41800</v>
      </c>
      <c r="O9" s="52">
        <f t="shared" si="1"/>
        <v>328600</v>
      </c>
      <c r="P9" s="257">
        <f t="shared" si="2"/>
        <v>0.1271868710326676</v>
      </c>
    </row>
    <row r="10" spans="1:17" s="41" customFormat="1" ht="21" customHeight="1">
      <c r="A10" s="255"/>
      <c r="B10" s="46" t="s">
        <v>215</v>
      </c>
      <c r="C10" s="47">
        <v>6100</v>
      </c>
      <c r="D10" s="48">
        <v>2100</v>
      </c>
      <c r="E10" s="49">
        <v>8900</v>
      </c>
      <c r="F10" s="49">
        <v>23000</v>
      </c>
      <c r="G10" s="49">
        <v>13900</v>
      </c>
      <c r="H10" s="49">
        <v>18600</v>
      </c>
      <c r="I10" s="49">
        <v>29000</v>
      </c>
      <c r="J10" s="50">
        <v>33300</v>
      </c>
      <c r="K10" s="49">
        <v>30400</v>
      </c>
      <c r="L10" s="49">
        <v>11400</v>
      </c>
      <c r="M10" s="49">
        <v>8600</v>
      </c>
      <c r="N10" s="51">
        <v>27900</v>
      </c>
      <c r="O10" s="52">
        <f t="shared" si="1"/>
        <v>213200</v>
      </c>
      <c r="P10" s="257">
        <f t="shared" si="2"/>
        <v>0.08252051401145688</v>
      </c>
      <c r="Q10" s="120"/>
    </row>
    <row r="11" spans="1:17" s="41" customFormat="1" ht="21" customHeight="1">
      <c r="A11" s="255"/>
      <c r="B11" s="46" t="s">
        <v>216</v>
      </c>
      <c r="C11" s="47">
        <v>800</v>
      </c>
      <c r="D11" s="48">
        <v>0</v>
      </c>
      <c r="E11" s="49">
        <v>0</v>
      </c>
      <c r="F11" s="49">
        <v>0</v>
      </c>
      <c r="G11" s="49">
        <v>900</v>
      </c>
      <c r="H11" s="49">
        <v>0</v>
      </c>
      <c r="I11" s="49">
        <v>800</v>
      </c>
      <c r="J11" s="50">
        <v>2900</v>
      </c>
      <c r="K11" s="49">
        <v>1800</v>
      </c>
      <c r="L11" s="49">
        <v>1500</v>
      </c>
      <c r="M11" s="49">
        <v>1000</v>
      </c>
      <c r="N11" s="51">
        <v>2600</v>
      </c>
      <c r="O11" s="52">
        <f t="shared" si="1"/>
        <v>12300</v>
      </c>
      <c r="P11" s="257">
        <f t="shared" si="2"/>
        <v>0.004760798885276358</v>
      </c>
      <c r="Q11" s="117"/>
    </row>
    <row r="12" spans="1:17" s="41" customFormat="1" ht="21" customHeight="1">
      <c r="A12" s="255"/>
      <c r="B12" s="46" t="s">
        <v>217</v>
      </c>
      <c r="C12" s="47">
        <v>2100</v>
      </c>
      <c r="D12" s="48">
        <v>1000</v>
      </c>
      <c r="E12" s="49">
        <v>3300</v>
      </c>
      <c r="F12" s="49">
        <v>5400</v>
      </c>
      <c r="G12" s="49">
        <v>2900</v>
      </c>
      <c r="H12" s="49">
        <v>4600</v>
      </c>
      <c r="I12" s="49">
        <v>5600</v>
      </c>
      <c r="J12" s="50">
        <v>5700</v>
      </c>
      <c r="K12" s="49">
        <v>4700</v>
      </c>
      <c r="L12" s="49">
        <v>4400</v>
      </c>
      <c r="M12" s="49">
        <v>3000</v>
      </c>
      <c r="N12" s="51">
        <v>5800</v>
      </c>
      <c r="O12" s="52">
        <f t="shared" si="1"/>
        <v>48500</v>
      </c>
      <c r="P12" s="257">
        <f t="shared" si="2"/>
        <v>0.01877225576714662</v>
      </c>
      <c r="Q12" s="117"/>
    </row>
    <row r="13" spans="1:17" s="41" customFormat="1" ht="21" customHeight="1">
      <c r="A13" s="255"/>
      <c r="B13" s="46" t="s">
        <v>218</v>
      </c>
      <c r="C13" s="47">
        <v>500</v>
      </c>
      <c r="D13" s="48">
        <v>0</v>
      </c>
      <c r="E13" s="49">
        <v>0</v>
      </c>
      <c r="F13" s="49">
        <v>200</v>
      </c>
      <c r="G13" s="49">
        <v>800</v>
      </c>
      <c r="H13" s="49">
        <v>0</v>
      </c>
      <c r="I13" s="49">
        <v>0</v>
      </c>
      <c r="J13" s="50">
        <v>0</v>
      </c>
      <c r="K13" s="49">
        <v>0</v>
      </c>
      <c r="L13" s="49">
        <v>0</v>
      </c>
      <c r="M13" s="49">
        <v>0</v>
      </c>
      <c r="N13" s="51">
        <v>0</v>
      </c>
      <c r="O13" s="52">
        <f t="shared" si="1"/>
        <v>1500</v>
      </c>
      <c r="P13" s="257">
        <f t="shared" si="2"/>
        <v>0.0005805852299117511</v>
      </c>
      <c r="Q13" s="117"/>
    </row>
    <row r="14" spans="1:17" s="41" customFormat="1" ht="21" customHeight="1">
      <c r="A14" s="255"/>
      <c r="B14" s="46" t="s">
        <v>219</v>
      </c>
      <c r="C14" s="47">
        <v>700</v>
      </c>
      <c r="D14" s="48">
        <v>0</v>
      </c>
      <c r="E14" s="49">
        <v>800</v>
      </c>
      <c r="F14" s="49">
        <v>1500</v>
      </c>
      <c r="G14" s="49">
        <v>1000</v>
      </c>
      <c r="H14" s="49">
        <v>1200</v>
      </c>
      <c r="I14" s="49">
        <v>2300</v>
      </c>
      <c r="J14" s="50">
        <v>4200</v>
      </c>
      <c r="K14" s="49">
        <v>3300</v>
      </c>
      <c r="L14" s="49">
        <v>1800</v>
      </c>
      <c r="M14" s="49">
        <v>800</v>
      </c>
      <c r="N14" s="51">
        <v>1500</v>
      </c>
      <c r="O14" s="52">
        <f t="shared" si="1"/>
        <v>19100</v>
      </c>
      <c r="P14" s="257">
        <f t="shared" si="2"/>
        <v>0.007392785260876297</v>
      </c>
      <c r="Q14" s="118"/>
    </row>
    <row r="15" spans="1:17" s="41" customFormat="1" ht="21" customHeight="1">
      <c r="A15" s="255"/>
      <c r="B15" s="46" t="s">
        <v>220</v>
      </c>
      <c r="C15" s="47">
        <v>0</v>
      </c>
      <c r="D15" s="48">
        <v>0</v>
      </c>
      <c r="E15" s="49">
        <v>0</v>
      </c>
      <c r="F15" s="49">
        <v>0</v>
      </c>
      <c r="G15" s="49">
        <v>0</v>
      </c>
      <c r="H15" s="49">
        <v>0</v>
      </c>
      <c r="I15" s="49">
        <v>0</v>
      </c>
      <c r="J15" s="50">
        <v>0</v>
      </c>
      <c r="K15" s="49">
        <v>100</v>
      </c>
      <c r="L15" s="49">
        <v>0</v>
      </c>
      <c r="M15" s="49">
        <v>0</v>
      </c>
      <c r="N15" s="51">
        <v>0</v>
      </c>
      <c r="O15" s="52">
        <f t="shared" si="1"/>
        <v>100</v>
      </c>
      <c r="P15" s="257">
        <f t="shared" si="2"/>
        <v>3.8705681994116735E-05</v>
      </c>
      <c r="Q15" s="117"/>
    </row>
    <row r="16" spans="1:17" s="41" customFormat="1" ht="21" customHeight="1">
      <c r="A16" s="255"/>
      <c r="B16" s="46" t="s">
        <v>221</v>
      </c>
      <c r="C16" s="47">
        <v>100</v>
      </c>
      <c r="D16" s="48">
        <v>0</v>
      </c>
      <c r="E16" s="49">
        <v>0</v>
      </c>
      <c r="F16" s="49">
        <v>0</v>
      </c>
      <c r="G16" s="49">
        <v>0</v>
      </c>
      <c r="H16" s="49">
        <v>0</v>
      </c>
      <c r="I16" s="49">
        <v>0</v>
      </c>
      <c r="J16" s="50">
        <v>100</v>
      </c>
      <c r="K16" s="49">
        <v>0</v>
      </c>
      <c r="L16" s="49">
        <v>0</v>
      </c>
      <c r="M16" s="49">
        <v>0</v>
      </c>
      <c r="N16" s="51">
        <v>0</v>
      </c>
      <c r="O16" s="52">
        <f t="shared" si="1"/>
        <v>200</v>
      </c>
      <c r="P16" s="257">
        <f t="shared" si="2"/>
        <v>7.741136398823347E-05</v>
      </c>
      <c r="Q16" s="117"/>
    </row>
    <row r="17" spans="1:17" s="41" customFormat="1" ht="21" customHeight="1">
      <c r="A17" s="255"/>
      <c r="B17" s="46" t="s">
        <v>222</v>
      </c>
      <c r="C17" s="47">
        <v>300</v>
      </c>
      <c r="D17" s="48">
        <v>0</v>
      </c>
      <c r="E17" s="49">
        <v>0</v>
      </c>
      <c r="F17" s="49">
        <v>0</v>
      </c>
      <c r="G17" s="49">
        <v>500</v>
      </c>
      <c r="H17" s="49">
        <v>200</v>
      </c>
      <c r="I17" s="49">
        <v>100</v>
      </c>
      <c r="J17" s="50">
        <v>100</v>
      </c>
      <c r="K17" s="49">
        <v>300</v>
      </c>
      <c r="L17" s="49">
        <v>300</v>
      </c>
      <c r="M17" s="49">
        <v>0</v>
      </c>
      <c r="N17" s="51">
        <v>0</v>
      </c>
      <c r="O17" s="52">
        <f t="shared" si="1"/>
        <v>1800</v>
      </c>
      <c r="P17" s="257">
        <f t="shared" si="2"/>
        <v>0.0006967022758941013</v>
      </c>
      <c r="Q17" s="117"/>
    </row>
    <row r="18" spans="1:17" s="41" customFormat="1" ht="21" customHeight="1">
      <c r="A18" s="255"/>
      <c r="B18" s="46" t="s">
        <v>223</v>
      </c>
      <c r="C18" s="47">
        <v>0</v>
      </c>
      <c r="D18" s="48">
        <v>0</v>
      </c>
      <c r="E18" s="49">
        <v>0</v>
      </c>
      <c r="F18" s="49">
        <v>0</v>
      </c>
      <c r="G18" s="49">
        <v>0</v>
      </c>
      <c r="H18" s="49">
        <v>0</v>
      </c>
      <c r="I18" s="49">
        <v>0</v>
      </c>
      <c r="J18" s="50">
        <v>0</v>
      </c>
      <c r="K18" s="49">
        <v>0</v>
      </c>
      <c r="L18" s="49">
        <v>0</v>
      </c>
      <c r="M18" s="49">
        <v>0</v>
      </c>
      <c r="N18" s="51">
        <v>0</v>
      </c>
      <c r="O18" s="52">
        <f t="shared" si="1"/>
        <v>0</v>
      </c>
      <c r="P18" s="257">
        <f t="shared" si="2"/>
        <v>0</v>
      </c>
      <c r="Q18" s="117"/>
    </row>
    <row r="19" spans="1:17" s="41" customFormat="1" ht="21" customHeight="1">
      <c r="A19" s="255"/>
      <c r="B19" s="46" t="s">
        <v>224</v>
      </c>
      <c r="C19" s="47">
        <v>300</v>
      </c>
      <c r="D19" s="48">
        <v>0</v>
      </c>
      <c r="E19" s="49">
        <v>0</v>
      </c>
      <c r="F19" s="49">
        <v>400</v>
      </c>
      <c r="G19" s="49">
        <v>400</v>
      </c>
      <c r="H19" s="49">
        <v>400</v>
      </c>
      <c r="I19" s="49">
        <v>1100</v>
      </c>
      <c r="J19" s="50">
        <v>1800</v>
      </c>
      <c r="K19" s="49">
        <v>1900</v>
      </c>
      <c r="L19" s="49">
        <v>500</v>
      </c>
      <c r="M19" s="49">
        <v>400</v>
      </c>
      <c r="N19" s="51">
        <v>800</v>
      </c>
      <c r="O19" s="52">
        <f t="shared" si="1"/>
        <v>8000</v>
      </c>
      <c r="P19" s="257">
        <f>O19/$O$4</f>
        <v>0.003096454559529339</v>
      </c>
      <c r="Q19" s="118"/>
    </row>
    <row r="20" spans="1:17" s="41" customFormat="1" ht="21" customHeight="1">
      <c r="A20" s="255"/>
      <c r="B20" s="46" t="s">
        <v>225</v>
      </c>
      <c r="C20" s="47">
        <v>300</v>
      </c>
      <c r="D20" s="48">
        <v>0</v>
      </c>
      <c r="E20" s="49">
        <v>200</v>
      </c>
      <c r="F20" s="49">
        <v>1100</v>
      </c>
      <c r="G20" s="49">
        <v>400</v>
      </c>
      <c r="H20" s="49">
        <v>200</v>
      </c>
      <c r="I20" s="49">
        <v>1300</v>
      </c>
      <c r="J20" s="50">
        <v>1800</v>
      </c>
      <c r="K20" s="49">
        <v>1400</v>
      </c>
      <c r="L20" s="49">
        <v>600</v>
      </c>
      <c r="M20" s="49">
        <v>300</v>
      </c>
      <c r="N20" s="51">
        <v>600</v>
      </c>
      <c r="O20" s="52">
        <f t="shared" si="1"/>
        <v>8200</v>
      </c>
      <c r="P20" s="257">
        <f t="shared" si="2"/>
        <v>0.0031738659235175724</v>
      </c>
      <c r="Q20" s="118"/>
    </row>
    <row r="21" spans="1:17" s="41" customFormat="1" ht="21" customHeight="1">
      <c r="A21" s="255"/>
      <c r="B21" s="46" t="s">
        <v>226</v>
      </c>
      <c r="C21" s="47">
        <v>900</v>
      </c>
      <c r="D21" s="48">
        <v>500</v>
      </c>
      <c r="E21" s="49">
        <v>1500</v>
      </c>
      <c r="F21" s="49">
        <v>2000</v>
      </c>
      <c r="G21" s="49">
        <v>1200</v>
      </c>
      <c r="H21" s="49">
        <v>1700</v>
      </c>
      <c r="I21" s="49">
        <v>2600</v>
      </c>
      <c r="J21" s="50">
        <v>3400</v>
      </c>
      <c r="K21" s="49">
        <v>2800</v>
      </c>
      <c r="L21" s="49">
        <v>1400</v>
      </c>
      <c r="M21" s="49">
        <v>1400</v>
      </c>
      <c r="N21" s="51">
        <v>2800</v>
      </c>
      <c r="O21" s="52">
        <f t="shared" si="1"/>
        <v>22200</v>
      </c>
      <c r="P21" s="257">
        <f t="shared" si="2"/>
        <v>0.008592661402693916</v>
      </c>
      <c r="Q21" s="118"/>
    </row>
    <row r="22" spans="1:16" s="41" customFormat="1" ht="21" customHeight="1">
      <c r="A22" s="255"/>
      <c r="B22" s="46" t="s">
        <v>227</v>
      </c>
      <c r="C22" s="47">
        <v>400</v>
      </c>
      <c r="D22" s="48">
        <v>0</v>
      </c>
      <c r="E22" s="49">
        <v>0</v>
      </c>
      <c r="F22" s="49">
        <v>400</v>
      </c>
      <c r="G22" s="49">
        <v>600</v>
      </c>
      <c r="H22" s="49">
        <v>700</v>
      </c>
      <c r="I22" s="49">
        <v>1000</v>
      </c>
      <c r="J22" s="50">
        <v>1300</v>
      </c>
      <c r="K22" s="49">
        <v>1200</v>
      </c>
      <c r="L22" s="49">
        <v>500</v>
      </c>
      <c r="M22" s="49">
        <v>0</v>
      </c>
      <c r="N22" s="51">
        <v>300</v>
      </c>
      <c r="O22" s="52">
        <f t="shared" si="1"/>
        <v>6400</v>
      </c>
      <c r="P22" s="257">
        <f t="shared" si="2"/>
        <v>0.002477163647623471</v>
      </c>
    </row>
    <row r="23" spans="1:16" s="41" customFormat="1" ht="21" customHeight="1">
      <c r="A23" s="255"/>
      <c r="B23" s="46" t="s">
        <v>228</v>
      </c>
      <c r="C23" s="47">
        <v>400</v>
      </c>
      <c r="D23" s="48">
        <v>300</v>
      </c>
      <c r="E23" s="49">
        <v>700</v>
      </c>
      <c r="F23" s="49">
        <v>1000</v>
      </c>
      <c r="G23" s="49">
        <v>500</v>
      </c>
      <c r="H23" s="49">
        <v>700</v>
      </c>
      <c r="I23" s="49">
        <v>1100</v>
      </c>
      <c r="J23" s="50">
        <v>1400</v>
      </c>
      <c r="K23" s="49">
        <v>1000</v>
      </c>
      <c r="L23" s="49">
        <v>700</v>
      </c>
      <c r="M23" s="49">
        <v>600</v>
      </c>
      <c r="N23" s="51">
        <v>1200</v>
      </c>
      <c r="O23" s="52">
        <f t="shared" si="1"/>
        <v>9600</v>
      </c>
      <c r="P23" s="257">
        <f t="shared" si="2"/>
        <v>0.0037157454714352067</v>
      </c>
    </row>
    <row r="24" spans="1:16" s="41" customFormat="1" ht="21" customHeight="1">
      <c r="A24" s="255"/>
      <c r="B24" s="46" t="s">
        <v>229</v>
      </c>
      <c r="C24" s="47">
        <v>0</v>
      </c>
      <c r="D24" s="48">
        <v>0</v>
      </c>
      <c r="E24" s="49">
        <v>0</v>
      </c>
      <c r="F24" s="49">
        <v>0</v>
      </c>
      <c r="G24" s="49">
        <v>0</v>
      </c>
      <c r="H24" s="49">
        <v>0</v>
      </c>
      <c r="I24" s="49">
        <v>0</v>
      </c>
      <c r="J24" s="50">
        <v>0</v>
      </c>
      <c r="K24" s="49">
        <v>0</v>
      </c>
      <c r="L24" s="49">
        <v>0</v>
      </c>
      <c r="M24" s="49">
        <v>0</v>
      </c>
      <c r="N24" s="51">
        <v>0</v>
      </c>
      <c r="O24" s="52">
        <f t="shared" si="1"/>
        <v>0</v>
      </c>
      <c r="P24" s="257">
        <f t="shared" si="2"/>
        <v>0</v>
      </c>
    </row>
    <row r="25" spans="1:16" s="41" customFormat="1" ht="21" customHeight="1">
      <c r="A25" s="255"/>
      <c r="B25" s="46" t="s">
        <v>230</v>
      </c>
      <c r="C25" s="47">
        <v>400</v>
      </c>
      <c r="D25" s="48">
        <v>0</v>
      </c>
      <c r="E25" s="49">
        <v>0</v>
      </c>
      <c r="F25" s="49">
        <v>0</v>
      </c>
      <c r="G25" s="49">
        <v>300</v>
      </c>
      <c r="H25" s="49">
        <v>0</v>
      </c>
      <c r="I25" s="49">
        <v>0</v>
      </c>
      <c r="J25" s="50">
        <v>0</v>
      </c>
      <c r="K25" s="49">
        <v>0</v>
      </c>
      <c r="L25" s="49">
        <v>0</v>
      </c>
      <c r="M25" s="49">
        <v>0</v>
      </c>
      <c r="N25" s="51">
        <v>0</v>
      </c>
      <c r="O25" s="52">
        <f t="shared" si="1"/>
        <v>700</v>
      </c>
      <c r="P25" s="257">
        <f t="shared" si="2"/>
        <v>0.00027093977395881716</v>
      </c>
    </row>
    <row r="26" spans="1:17" s="41" customFormat="1" ht="21" customHeight="1">
      <c r="A26" s="255"/>
      <c r="B26" s="46" t="s">
        <v>231</v>
      </c>
      <c r="C26" s="47">
        <v>500</v>
      </c>
      <c r="D26" s="48">
        <v>0</v>
      </c>
      <c r="E26" s="49">
        <v>0</v>
      </c>
      <c r="F26" s="49">
        <v>0</v>
      </c>
      <c r="G26" s="49">
        <v>300</v>
      </c>
      <c r="H26" s="49">
        <v>100</v>
      </c>
      <c r="I26" s="49">
        <v>0</v>
      </c>
      <c r="J26" s="50">
        <v>0</v>
      </c>
      <c r="K26" s="49">
        <v>700</v>
      </c>
      <c r="L26" s="49">
        <v>500</v>
      </c>
      <c r="M26" s="49">
        <v>0</v>
      </c>
      <c r="N26" s="51">
        <v>0</v>
      </c>
      <c r="O26" s="52">
        <f t="shared" si="1"/>
        <v>2100</v>
      </c>
      <c r="P26" s="257">
        <f t="shared" si="2"/>
        <v>0.0008128193218764515</v>
      </c>
      <c r="Q26" s="121"/>
    </row>
    <row r="27" spans="1:17" s="41" customFormat="1" ht="21" customHeight="1">
      <c r="A27" s="255"/>
      <c r="B27" s="46" t="s">
        <v>232</v>
      </c>
      <c r="C27" s="47">
        <v>0</v>
      </c>
      <c r="D27" s="48">
        <v>0</v>
      </c>
      <c r="E27" s="49">
        <v>0</v>
      </c>
      <c r="F27" s="49">
        <v>0</v>
      </c>
      <c r="G27" s="49">
        <v>0</v>
      </c>
      <c r="H27" s="49">
        <v>0</v>
      </c>
      <c r="I27" s="49">
        <v>0</v>
      </c>
      <c r="J27" s="50">
        <v>0</v>
      </c>
      <c r="K27" s="49">
        <v>0</v>
      </c>
      <c r="L27" s="49">
        <v>0</v>
      </c>
      <c r="M27" s="49">
        <v>0</v>
      </c>
      <c r="N27" s="51">
        <v>0</v>
      </c>
      <c r="O27" s="52">
        <f t="shared" si="1"/>
        <v>0</v>
      </c>
      <c r="P27" s="257">
        <f t="shared" si="2"/>
        <v>0</v>
      </c>
      <c r="Q27" s="121"/>
    </row>
    <row r="28" spans="1:16" s="41" customFormat="1" ht="21" customHeight="1">
      <c r="A28" s="255"/>
      <c r="B28" s="46" t="s">
        <v>233</v>
      </c>
      <c r="C28" s="47">
        <v>500</v>
      </c>
      <c r="D28" s="48">
        <v>200</v>
      </c>
      <c r="E28" s="49">
        <v>700</v>
      </c>
      <c r="F28" s="49">
        <v>1000</v>
      </c>
      <c r="G28" s="49">
        <v>500</v>
      </c>
      <c r="H28" s="49">
        <v>700</v>
      </c>
      <c r="I28" s="49">
        <v>1100</v>
      </c>
      <c r="J28" s="50">
        <v>1500</v>
      </c>
      <c r="K28" s="49">
        <v>1100</v>
      </c>
      <c r="L28" s="49">
        <v>900</v>
      </c>
      <c r="M28" s="49">
        <v>800</v>
      </c>
      <c r="N28" s="51">
        <v>1400</v>
      </c>
      <c r="O28" s="52">
        <f t="shared" si="1"/>
        <v>10400</v>
      </c>
      <c r="P28" s="257">
        <f t="shared" si="2"/>
        <v>0.0040253909273881405</v>
      </c>
    </row>
    <row r="29" spans="1:16" s="41" customFormat="1" ht="21" customHeight="1">
      <c r="A29" s="255"/>
      <c r="B29" s="46" t="s">
        <v>407</v>
      </c>
      <c r="C29" s="47">
        <v>300</v>
      </c>
      <c r="D29" s="48">
        <v>0</v>
      </c>
      <c r="E29" s="49">
        <v>400</v>
      </c>
      <c r="F29" s="49">
        <v>1100</v>
      </c>
      <c r="G29" s="49">
        <v>500</v>
      </c>
      <c r="H29" s="49">
        <v>500</v>
      </c>
      <c r="I29" s="49">
        <v>1000</v>
      </c>
      <c r="J29" s="50">
        <v>1100</v>
      </c>
      <c r="K29" s="49">
        <v>1500</v>
      </c>
      <c r="L29" s="49">
        <v>400</v>
      </c>
      <c r="M29" s="49">
        <v>0</v>
      </c>
      <c r="N29" s="51">
        <v>1500</v>
      </c>
      <c r="O29" s="52">
        <f t="shared" si="1"/>
        <v>8300</v>
      </c>
      <c r="P29" s="257">
        <f t="shared" si="2"/>
        <v>0.003212571605511689</v>
      </c>
    </row>
    <row r="30" spans="1:16" s="41" customFormat="1" ht="21" customHeight="1">
      <c r="A30" s="255"/>
      <c r="B30" s="46" t="s">
        <v>408</v>
      </c>
      <c r="C30" s="47">
        <v>200</v>
      </c>
      <c r="D30" s="48">
        <v>0</v>
      </c>
      <c r="E30" s="49">
        <v>0</v>
      </c>
      <c r="F30" s="49">
        <v>0</v>
      </c>
      <c r="G30" s="49">
        <v>200</v>
      </c>
      <c r="H30" s="49">
        <v>0</v>
      </c>
      <c r="I30" s="49">
        <v>0</v>
      </c>
      <c r="J30" s="50">
        <v>100</v>
      </c>
      <c r="K30" s="49">
        <v>400</v>
      </c>
      <c r="L30" s="49">
        <v>200</v>
      </c>
      <c r="M30" s="49">
        <v>0</v>
      </c>
      <c r="N30" s="51">
        <v>200</v>
      </c>
      <c r="O30" s="52">
        <f t="shared" si="1"/>
        <v>1300</v>
      </c>
      <c r="P30" s="257">
        <f t="shared" si="2"/>
        <v>0.0005031738659235176</v>
      </c>
    </row>
    <row r="31" spans="1:16" s="41" customFormat="1" ht="21" customHeight="1">
      <c r="A31" s="255"/>
      <c r="B31" s="46" t="s">
        <v>234</v>
      </c>
      <c r="C31" s="47">
        <v>0</v>
      </c>
      <c r="D31" s="48">
        <v>0</v>
      </c>
      <c r="E31" s="49">
        <v>0</v>
      </c>
      <c r="F31" s="49">
        <v>0</v>
      </c>
      <c r="G31" s="49">
        <v>0</v>
      </c>
      <c r="H31" s="49">
        <v>0</v>
      </c>
      <c r="I31" s="49">
        <v>0</v>
      </c>
      <c r="J31" s="50">
        <v>0</v>
      </c>
      <c r="K31" s="49">
        <v>0</v>
      </c>
      <c r="L31" s="49">
        <v>0</v>
      </c>
      <c r="M31" s="49">
        <v>0</v>
      </c>
      <c r="N31" s="51">
        <v>0</v>
      </c>
      <c r="O31" s="52">
        <f t="shared" si="1"/>
        <v>0</v>
      </c>
      <c r="P31" s="257">
        <f t="shared" si="2"/>
        <v>0</v>
      </c>
    </row>
    <row r="32" spans="1:16" s="41" customFormat="1" ht="21" customHeight="1">
      <c r="A32" s="255"/>
      <c r="B32" s="46" t="s">
        <v>235</v>
      </c>
      <c r="C32" s="47">
        <v>0</v>
      </c>
      <c r="D32" s="48">
        <v>0</v>
      </c>
      <c r="E32" s="49">
        <v>0</v>
      </c>
      <c r="F32" s="49">
        <v>0</v>
      </c>
      <c r="G32" s="49">
        <v>0</v>
      </c>
      <c r="H32" s="49">
        <v>0</v>
      </c>
      <c r="I32" s="49">
        <v>0</v>
      </c>
      <c r="J32" s="50">
        <v>0</v>
      </c>
      <c r="K32" s="49">
        <v>0</v>
      </c>
      <c r="L32" s="49">
        <v>0</v>
      </c>
      <c r="M32" s="49">
        <v>0</v>
      </c>
      <c r="N32" s="51">
        <v>0</v>
      </c>
      <c r="O32" s="52">
        <f t="shared" si="1"/>
        <v>0</v>
      </c>
      <c r="P32" s="257">
        <f t="shared" si="2"/>
        <v>0</v>
      </c>
    </row>
    <row r="33" spans="1:16" s="41" customFormat="1" ht="21" customHeight="1">
      <c r="A33" s="255"/>
      <c r="B33" s="46" t="s">
        <v>236</v>
      </c>
      <c r="C33" s="47">
        <v>0</v>
      </c>
      <c r="D33" s="48">
        <v>0</v>
      </c>
      <c r="E33" s="49">
        <v>0</v>
      </c>
      <c r="F33" s="49">
        <v>0</v>
      </c>
      <c r="G33" s="49">
        <v>0</v>
      </c>
      <c r="H33" s="49">
        <v>0</v>
      </c>
      <c r="I33" s="49">
        <v>0</v>
      </c>
      <c r="J33" s="50">
        <v>0</v>
      </c>
      <c r="K33" s="49">
        <v>0</v>
      </c>
      <c r="L33" s="49">
        <v>0</v>
      </c>
      <c r="M33" s="49">
        <v>0</v>
      </c>
      <c r="N33" s="51">
        <v>0</v>
      </c>
      <c r="O33" s="52">
        <f t="shared" si="1"/>
        <v>0</v>
      </c>
      <c r="P33" s="257">
        <f t="shared" si="2"/>
        <v>0</v>
      </c>
    </row>
    <row r="34" spans="1:16" s="41" customFormat="1" ht="21" customHeight="1">
      <c r="A34" s="255"/>
      <c r="B34" s="46" t="s">
        <v>237</v>
      </c>
      <c r="C34" s="47">
        <v>0</v>
      </c>
      <c r="D34" s="48">
        <v>0</v>
      </c>
      <c r="E34" s="49">
        <v>0</v>
      </c>
      <c r="F34" s="49">
        <v>0</v>
      </c>
      <c r="G34" s="49">
        <v>0</v>
      </c>
      <c r="H34" s="49">
        <v>0</v>
      </c>
      <c r="I34" s="49">
        <v>0</v>
      </c>
      <c r="J34" s="50">
        <v>0</v>
      </c>
      <c r="K34" s="49">
        <v>0</v>
      </c>
      <c r="L34" s="49">
        <v>0</v>
      </c>
      <c r="M34" s="49">
        <v>0</v>
      </c>
      <c r="N34" s="51">
        <v>0</v>
      </c>
      <c r="O34" s="52">
        <f t="shared" si="1"/>
        <v>0</v>
      </c>
      <c r="P34" s="257">
        <f t="shared" si="2"/>
        <v>0</v>
      </c>
    </row>
    <row r="35" spans="1:16" s="41" customFormat="1" ht="21" customHeight="1">
      <c r="A35" s="255"/>
      <c r="B35" s="46" t="s">
        <v>238</v>
      </c>
      <c r="C35" s="47">
        <v>0</v>
      </c>
      <c r="D35" s="48">
        <v>0</v>
      </c>
      <c r="E35" s="49">
        <v>0</v>
      </c>
      <c r="F35" s="49">
        <v>0</v>
      </c>
      <c r="G35" s="49">
        <v>0</v>
      </c>
      <c r="H35" s="49">
        <v>0</v>
      </c>
      <c r="I35" s="49">
        <v>0</v>
      </c>
      <c r="J35" s="50">
        <v>100</v>
      </c>
      <c r="K35" s="49">
        <v>0</v>
      </c>
      <c r="L35" s="49">
        <v>0</v>
      </c>
      <c r="M35" s="49">
        <v>0</v>
      </c>
      <c r="N35" s="51">
        <v>0</v>
      </c>
      <c r="O35" s="52">
        <f t="shared" si="1"/>
        <v>100</v>
      </c>
      <c r="P35" s="257">
        <f t="shared" si="2"/>
        <v>3.8705681994116735E-05</v>
      </c>
    </row>
    <row r="36" spans="1:16" s="41" customFormat="1" ht="21" customHeight="1">
      <c r="A36" s="255"/>
      <c r="B36" s="46" t="s">
        <v>239</v>
      </c>
      <c r="C36" s="47">
        <v>0</v>
      </c>
      <c r="D36" s="48">
        <v>0</v>
      </c>
      <c r="E36" s="49">
        <v>0</v>
      </c>
      <c r="F36" s="49">
        <v>0</v>
      </c>
      <c r="G36" s="49">
        <v>0</v>
      </c>
      <c r="H36" s="49">
        <v>0</v>
      </c>
      <c r="I36" s="49">
        <v>0</v>
      </c>
      <c r="J36" s="50">
        <v>0</v>
      </c>
      <c r="K36" s="49">
        <v>0</v>
      </c>
      <c r="L36" s="49">
        <v>0</v>
      </c>
      <c r="M36" s="49">
        <v>0</v>
      </c>
      <c r="N36" s="51">
        <v>0</v>
      </c>
      <c r="O36" s="52">
        <f t="shared" si="1"/>
        <v>0</v>
      </c>
      <c r="P36" s="257">
        <f t="shared" si="2"/>
        <v>0</v>
      </c>
    </row>
    <row r="37" spans="1:16" s="41" customFormat="1" ht="21" customHeight="1">
      <c r="A37" s="255"/>
      <c r="B37" s="46" t="s">
        <v>240</v>
      </c>
      <c r="C37" s="47">
        <v>0</v>
      </c>
      <c r="D37" s="48">
        <v>0</v>
      </c>
      <c r="E37" s="49">
        <v>0</v>
      </c>
      <c r="F37" s="49">
        <v>0</v>
      </c>
      <c r="G37" s="49">
        <v>0</v>
      </c>
      <c r="H37" s="49">
        <v>0</v>
      </c>
      <c r="I37" s="49">
        <v>0</v>
      </c>
      <c r="J37" s="50">
        <v>0</v>
      </c>
      <c r="K37" s="49">
        <v>0</v>
      </c>
      <c r="L37" s="49">
        <v>0</v>
      </c>
      <c r="M37" s="49">
        <v>0</v>
      </c>
      <c r="N37" s="51">
        <v>0</v>
      </c>
      <c r="O37" s="52">
        <f t="shared" si="1"/>
        <v>0</v>
      </c>
      <c r="P37" s="257">
        <f t="shared" si="2"/>
        <v>0</v>
      </c>
    </row>
    <row r="38" spans="1:16" s="41" customFormat="1" ht="21" customHeight="1">
      <c r="A38" s="255"/>
      <c r="B38" s="46" t="s">
        <v>241</v>
      </c>
      <c r="C38" s="47">
        <v>0</v>
      </c>
      <c r="D38" s="48">
        <v>0</v>
      </c>
      <c r="E38" s="49">
        <v>0</v>
      </c>
      <c r="F38" s="49">
        <v>0</v>
      </c>
      <c r="G38" s="49">
        <v>0</v>
      </c>
      <c r="H38" s="49">
        <v>0</v>
      </c>
      <c r="I38" s="49">
        <v>0</v>
      </c>
      <c r="J38" s="50">
        <v>0</v>
      </c>
      <c r="K38" s="49">
        <v>0</v>
      </c>
      <c r="L38" s="49">
        <v>0</v>
      </c>
      <c r="M38" s="49">
        <v>0</v>
      </c>
      <c r="N38" s="51">
        <v>0</v>
      </c>
      <c r="O38" s="52">
        <f t="shared" si="1"/>
        <v>0</v>
      </c>
      <c r="P38" s="257">
        <f t="shared" si="2"/>
        <v>0</v>
      </c>
    </row>
    <row r="39" spans="1:16" s="41" customFormat="1" ht="21" customHeight="1">
      <c r="A39" s="255"/>
      <c r="B39" s="46" t="s">
        <v>242</v>
      </c>
      <c r="C39" s="47">
        <v>0</v>
      </c>
      <c r="D39" s="48">
        <v>0</v>
      </c>
      <c r="E39" s="49">
        <v>0</v>
      </c>
      <c r="F39" s="49">
        <v>0</v>
      </c>
      <c r="G39" s="49">
        <v>0</v>
      </c>
      <c r="H39" s="49">
        <v>0</v>
      </c>
      <c r="I39" s="49">
        <v>0</v>
      </c>
      <c r="J39" s="50">
        <v>0</v>
      </c>
      <c r="K39" s="49">
        <v>100</v>
      </c>
      <c r="L39" s="49">
        <v>0</v>
      </c>
      <c r="M39" s="49">
        <v>0</v>
      </c>
      <c r="N39" s="51">
        <v>0</v>
      </c>
      <c r="O39" s="52">
        <f t="shared" si="1"/>
        <v>100</v>
      </c>
      <c r="P39" s="257">
        <f t="shared" si="2"/>
        <v>3.8705681994116735E-05</v>
      </c>
    </row>
    <row r="40" spans="1:16" s="41" customFormat="1" ht="21" customHeight="1">
      <c r="A40" s="255"/>
      <c r="B40" s="46" t="s">
        <v>243</v>
      </c>
      <c r="C40" s="47">
        <v>0</v>
      </c>
      <c r="D40" s="48">
        <v>0</v>
      </c>
      <c r="E40" s="49">
        <v>0</v>
      </c>
      <c r="F40" s="49">
        <v>0</v>
      </c>
      <c r="G40" s="49">
        <v>0</v>
      </c>
      <c r="H40" s="49">
        <v>0</v>
      </c>
      <c r="I40" s="49">
        <v>0</v>
      </c>
      <c r="J40" s="50">
        <v>0</v>
      </c>
      <c r="K40" s="49">
        <v>0</v>
      </c>
      <c r="L40" s="49">
        <v>0</v>
      </c>
      <c r="M40" s="49">
        <v>0</v>
      </c>
      <c r="N40" s="51">
        <v>0</v>
      </c>
      <c r="O40" s="52">
        <f t="shared" si="1"/>
        <v>0</v>
      </c>
      <c r="P40" s="257">
        <f t="shared" si="2"/>
        <v>0</v>
      </c>
    </row>
    <row r="41" spans="1:16" s="41" customFormat="1" ht="21" customHeight="1">
      <c r="A41" s="255"/>
      <c r="B41" s="46" t="s">
        <v>244</v>
      </c>
      <c r="C41" s="47">
        <v>0</v>
      </c>
      <c r="D41" s="48">
        <v>0</v>
      </c>
      <c r="E41" s="49">
        <v>0</v>
      </c>
      <c r="F41" s="49">
        <v>0</v>
      </c>
      <c r="G41" s="49">
        <v>0</v>
      </c>
      <c r="H41" s="49">
        <v>0</v>
      </c>
      <c r="I41" s="49">
        <v>0</v>
      </c>
      <c r="J41" s="50">
        <v>0</v>
      </c>
      <c r="K41" s="49">
        <v>0</v>
      </c>
      <c r="L41" s="49">
        <v>0</v>
      </c>
      <c r="M41" s="49">
        <v>0</v>
      </c>
      <c r="N41" s="51">
        <v>0</v>
      </c>
      <c r="O41" s="52">
        <f t="shared" si="1"/>
        <v>0</v>
      </c>
      <c r="P41" s="257">
        <f t="shared" si="2"/>
        <v>0</v>
      </c>
    </row>
    <row r="42" spans="1:16" s="41" customFormat="1" ht="21" customHeight="1">
      <c r="A42" s="255"/>
      <c r="B42" s="46" t="s">
        <v>245</v>
      </c>
      <c r="C42" s="47">
        <v>0</v>
      </c>
      <c r="D42" s="48">
        <v>0</v>
      </c>
      <c r="E42" s="49">
        <v>0</v>
      </c>
      <c r="F42" s="49">
        <v>0</v>
      </c>
      <c r="G42" s="49">
        <v>0</v>
      </c>
      <c r="H42" s="49">
        <v>0</v>
      </c>
      <c r="I42" s="49">
        <v>0</v>
      </c>
      <c r="J42" s="50">
        <v>0</v>
      </c>
      <c r="K42" s="49">
        <v>0</v>
      </c>
      <c r="L42" s="49">
        <v>0</v>
      </c>
      <c r="M42" s="49">
        <v>0</v>
      </c>
      <c r="N42" s="51">
        <v>0</v>
      </c>
      <c r="O42" s="52">
        <f t="shared" si="1"/>
        <v>0</v>
      </c>
      <c r="P42" s="257">
        <f t="shared" si="2"/>
        <v>0</v>
      </c>
    </row>
    <row r="43" spans="1:18" ht="21" customHeight="1">
      <c r="A43" s="258"/>
      <c r="B43" s="53" t="s">
        <v>246</v>
      </c>
      <c r="C43" s="47">
        <v>0</v>
      </c>
      <c r="D43" s="48">
        <v>0</v>
      </c>
      <c r="E43" s="49">
        <v>0</v>
      </c>
      <c r="F43" s="49">
        <v>0</v>
      </c>
      <c r="G43" s="49">
        <v>0</v>
      </c>
      <c r="H43" s="49">
        <v>0</v>
      </c>
      <c r="I43" s="49">
        <v>0</v>
      </c>
      <c r="J43" s="50">
        <v>0</v>
      </c>
      <c r="K43" s="49">
        <v>0</v>
      </c>
      <c r="L43" s="49">
        <v>0</v>
      </c>
      <c r="M43" s="49">
        <v>0</v>
      </c>
      <c r="N43" s="51">
        <v>0</v>
      </c>
      <c r="O43" s="52">
        <f t="shared" si="1"/>
        <v>0</v>
      </c>
      <c r="P43" s="257">
        <f t="shared" si="2"/>
        <v>0</v>
      </c>
      <c r="R43" s="41"/>
    </row>
    <row r="44" spans="1:18" ht="21" customHeight="1">
      <c r="A44" s="258"/>
      <c r="B44" s="46" t="s">
        <v>247</v>
      </c>
      <c r="C44" s="47">
        <v>0</v>
      </c>
      <c r="D44" s="48">
        <v>0</v>
      </c>
      <c r="E44" s="49">
        <v>0</v>
      </c>
      <c r="F44" s="49">
        <v>0</v>
      </c>
      <c r="G44" s="49">
        <v>0</v>
      </c>
      <c r="H44" s="49">
        <v>0</v>
      </c>
      <c r="I44" s="49">
        <v>0</v>
      </c>
      <c r="J44" s="50">
        <v>0</v>
      </c>
      <c r="K44" s="49">
        <v>0</v>
      </c>
      <c r="L44" s="49">
        <v>0</v>
      </c>
      <c r="M44" s="49">
        <v>0</v>
      </c>
      <c r="N44" s="51">
        <v>0</v>
      </c>
      <c r="O44" s="52">
        <f t="shared" si="1"/>
        <v>0</v>
      </c>
      <c r="P44" s="257">
        <f t="shared" si="2"/>
        <v>0</v>
      </c>
      <c r="R44" s="41"/>
    </row>
    <row r="45" spans="1:18" ht="21" customHeight="1">
      <c r="A45" s="258"/>
      <c r="B45" s="46" t="s">
        <v>248</v>
      </c>
      <c r="C45" s="47">
        <v>0</v>
      </c>
      <c r="D45" s="48">
        <v>0</v>
      </c>
      <c r="E45" s="49">
        <v>0</v>
      </c>
      <c r="F45" s="49">
        <v>0</v>
      </c>
      <c r="G45" s="49">
        <v>0</v>
      </c>
      <c r="H45" s="49">
        <v>0</v>
      </c>
      <c r="I45" s="49">
        <v>0</v>
      </c>
      <c r="J45" s="50">
        <v>0</v>
      </c>
      <c r="K45" s="49">
        <v>0</v>
      </c>
      <c r="L45" s="49">
        <v>0</v>
      </c>
      <c r="M45" s="49">
        <v>0</v>
      </c>
      <c r="N45" s="51">
        <v>0</v>
      </c>
      <c r="O45" s="52">
        <f t="shared" si="1"/>
        <v>0</v>
      </c>
      <c r="P45" s="257">
        <f t="shared" si="2"/>
        <v>0</v>
      </c>
      <c r="R45" s="41"/>
    </row>
    <row r="46" spans="1:18" ht="21" customHeight="1">
      <c r="A46" s="258"/>
      <c r="B46" s="46" t="s">
        <v>249</v>
      </c>
      <c r="C46" s="47">
        <v>0</v>
      </c>
      <c r="D46" s="48">
        <v>0</v>
      </c>
      <c r="E46" s="49">
        <v>0</v>
      </c>
      <c r="F46" s="49">
        <v>0</v>
      </c>
      <c r="G46" s="49">
        <v>0</v>
      </c>
      <c r="H46" s="49">
        <v>0</v>
      </c>
      <c r="I46" s="49">
        <v>0</v>
      </c>
      <c r="J46" s="50">
        <v>0</v>
      </c>
      <c r="K46" s="49">
        <v>0</v>
      </c>
      <c r="L46" s="49">
        <v>0</v>
      </c>
      <c r="M46" s="49">
        <v>0</v>
      </c>
      <c r="N46" s="51">
        <v>0</v>
      </c>
      <c r="O46" s="52">
        <f t="shared" si="1"/>
        <v>0</v>
      </c>
      <c r="P46" s="257">
        <f t="shared" si="2"/>
        <v>0</v>
      </c>
      <c r="R46" s="41"/>
    </row>
    <row r="47" spans="1:18" ht="21" customHeight="1">
      <c r="A47" s="258"/>
      <c r="B47" s="54" t="s">
        <v>250</v>
      </c>
      <c r="C47" s="195">
        <v>0</v>
      </c>
      <c r="D47" s="48">
        <v>0</v>
      </c>
      <c r="E47" s="49">
        <v>0</v>
      </c>
      <c r="F47" s="49">
        <v>0</v>
      </c>
      <c r="G47" s="49">
        <v>0</v>
      </c>
      <c r="H47" s="49">
        <v>0</v>
      </c>
      <c r="I47" s="49">
        <v>100</v>
      </c>
      <c r="J47" s="50">
        <v>0</v>
      </c>
      <c r="K47" s="49">
        <v>0</v>
      </c>
      <c r="L47" s="49">
        <v>0</v>
      </c>
      <c r="M47" s="49">
        <v>0</v>
      </c>
      <c r="N47" s="196">
        <v>0</v>
      </c>
      <c r="O47" s="52">
        <f t="shared" si="1"/>
        <v>100</v>
      </c>
      <c r="P47" s="257">
        <f t="shared" si="2"/>
        <v>3.8705681994116735E-05</v>
      </c>
      <c r="R47" s="41"/>
    </row>
    <row r="48" spans="1:18" ht="21" customHeight="1">
      <c r="A48" s="259"/>
      <c r="B48" s="55" t="s">
        <v>251</v>
      </c>
      <c r="C48" s="197">
        <v>0</v>
      </c>
      <c r="D48" s="56">
        <v>0</v>
      </c>
      <c r="E48" s="57">
        <v>0</v>
      </c>
      <c r="F48" s="57">
        <v>0</v>
      </c>
      <c r="G48" s="57">
        <v>0</v>
      </c>
      <c r="H48" s="57">
        <v>0</v>
      </c>
      <c r="I48" s="57">
        <v>0</v>
      </c>
      <c r="J48" s="58">
        <v>0</v>
      </c>
      <c r="K48" s="57">
        <v>0</v>
      </c>
      <c r="L48" s="57">
        <v>0</v>
      </c>
      <c r="M48" s="57">
        <v>0</v>
      </c>
      <c r="N48" s="198">
        <v>0</v>
      </c>
      <c r="O48" s="59">
        <f>SUM(C48:N48)</f>
        <v>0</v>
      </c>
      <c r="P48" s="260">
        <f>O48/$O$4</f>
        <v>0</v>
      </c>
      <c r="R48" s="41"/>
    </row>
    <row r="49" spans="1:20" ht="19.5" customHeight="1">
      <c r="A49" s="60"/>
      <c r="B49" s="34" t="s">
        <v>655</v>
      </c>
      <c r="C49" s="34"/>
      <c r="D49" s="34"/>
      <c r="E49" s="34"/>
      <c r="F49" s="34"/>
      <c r="G49" s="34"/>
      <c r="H49" s="34"/>
      <c r="I49" s="34"/>
      <c r="J49" s="34"/>
      <c r="K49" s="34"/>
      <c r="L49" s="34"/>
      <c r="M49" s="34"/>
      <c r="N49" s="34"/>
      <c r="O49" s="34"/>
      <c r="P49" s="34"/>
      <c r="Q49" s="34"/>
      <c r="R49" s="34"/>
      <c r="S49" s="34"/>
      <c r="T49" s="34"/>
    </row>
  </sheetData>
  <sheetProtection/>
  <mergeCells count="4">
    <mergeCell ref="O1:P1"/>
    <mergeCell ref="O2:P2"/>
    <mergeCell ref="A3:B3"/>
    <mergeCell ref="A4:B4"/>
  </mergeCells>
  <printOptions horizontalCentered="1" verticalCentered="1"/>
  <pageMargins left="0.7874015748031497" right="0.4330708661417323" top="0.7874015748031497" bottom="0.5905511811023623" header="0.2362204724409449" footer="0.2362204724409449"/>
  <pageSetup blackAndWhite="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R49"/>
  <sheetViews>
    <sheetView showGridLines="0" zoomScaleSheetLayoutView="100" zoomScalePageLayoutView="0" workbookViewId="0" topLeftCell="A1">
      <pane ySplit="4" topLeftCell="A5" activePane="bottomLeft" state="frozen"/>
      <selection pane="topLeft" activeCell="A1" sqref="A1"/>
      <selection pane="bottomLeft" activeCell="A2" sqref="A2:P49"/>
    </sheetView>
  </sheetViews>
  <sheetFormatPr defaultColWidth="7.25390625" defaultRowHeight="51" customHeight="1"/>
  <cols>
    <col min="1" max="1" width="2.50390625" style="36" customWidth="1"/>
    <col min="2" max="2" width="8.00390625" style="36" customWidth="1"/>
    <col min="3" max="14" width="7.125" style="36" customWidth="1"/>
    <col min="15" max="15" width="8.625" style="36" bestFit="1" customWidth="1"/>
    <col min="16" max="16" width="6.625" style="36" customWidth="1"/>
    <col min="17" max="17" width="3.375" style="36" customWidth="1"/>
    <col min="18" max="16384" width="7.25390625" style="36" customWidth="1"/>
  </cols>
  <sheetData>
    <row r="1" spans="1:17" ht="19.5" customHeight="1">
      <c r="A1" s="32" t="s">
        <v>657</v>
      </c>
      <c r="B1" s="33"/>
      <c r="C1" s="33"/>
      <c r="D1" s="33"/>
      <c r="E1" s="33"/>
      <c r="F1" s="34"/>
      <c r="G1" s="35"/>
      <c r="H1" s="35"/>
      <c r="I1" s="35"/>
      <c r="J1" s="35"/>
      <c r="K1" s="33"/>
      <c r="L1" s="33"/>
      <c r="M1" s="33"/>
      <c r="N1" s="252"/>
      <c r="O1" s="365"/>
      <c r="P1" s="365"/>
      <c r="Q1" s="116"/>
    </row>
    <row r="2" spans="1:17" ht="19.5" customHeight="1">
      <c r="A2" s="32"/>
      <c r="B2" s="33"/>
      <c r="C2" s="33"/>
      <c r="D2" s="33"/>
      <c r="E2" s="33"/>
      <c r="F2" s="34"/>
      <c r="G2" s="35"/>
      <c r="H2" s="35"/>
      <c r="I2" s="35"/>
      <c r="J2" s="35"/>
      <c r="K2" s="33"/>
      <c r="L2" s="33"/>
      <c r="M2" s="33"/>
      <c r="N2" s="61"/>
      <c r="O2" s="366" t="s">
        <v>198</v>
      </c>
      <c r="P2" s="366"/>
      <c r="Q2" s="116"/>
    </row>
    <row r="3" spans="1:17" s="41" customFormat="1" ht="21" customHeight="1">
      <c r="A3" s="371"/>
      <c r="B3" s="367"/>
      <c r="C3" s="37" t="s">
        <v>20</v>
      </c>
      <c r="D3" s="38" t="s">
        <v>208</v>
      </c>
      <c r="E3" s="38" t="s">
        <v>252</v>
      </c>
      <c r="F3" s="38" t="s">
        <v>253</v>
      </c>
      <c r="G3" s="38" t="s">
        <v>199</v>
      </c>
      <c r="H3" s="38" t="s">
        <v>200</v>
      </c>
      <c r="I3" s="38" t="s">
        <v>201</v>
      </c>
      <c r="J3" s="38" t="s">
        <v>202</v>
      </c>
      <c r="K3" s="38" t="s">
        <v>203</v>
      </c>
      <c r="L3" s="38" t="s">
        <v>204</v>
      </c>
      <c r="M3" s="38" t="s">
        <v>205</v>
      </c>
      <c r="N3" s="39" t="s">
        <v>206</v>
      </c>
      <c r="O3" s="40" t="s">
        <v>428</v>
      </c>
      <c r="P3" s="253" t="s">
        <v>209</v>
      </c>
      <c r="Q3" s="117"/>
    </row>
    <row r="4" spans="1:17" s="41" customFormat="1" ht="21" customHeight="1">
      <c r="A4" s="372" t="s">
        <v>429</v>
      </c>
      <c r="B4" s="373"/>
      <c r="C4" s="42">
        <f>SUM(C5:C48)</f>
        <v>727800</v>
      </c>
      <c r="D4" s="43">
        <f>SUM(D5:D48)</f>
        <v>590900</v>
      </c>
      <c r="E4" s="301">
        <f>SUM(E5:E48)</f>
        <v>396300</v>
      </c>
      <c r="F4" s="43">
        <f>SUM(F5:F48)</f>
        <v>77300</v>
      </c>
      <c r="G4" s="43">
        <f aca="true" t="shared" si="0" ref="G4:M4">SUM(G5:G48)</f>
        <v>44000</v>
      </c>
      <c r="H4" s="43">
        <f t="shared" si="0"/>
        <v>144100</v>
      </c>
      <c r="I4" s="43">
        <f t="shared" si="0"/>
        <v>277300</v>
      </c>
      <c r="J4" s="311">
        <f t="shared" si="0"/>
        <v>202800</v>
      </c>
      <c r="K4" s="43">
        <f t="shared" si="0"/>
        <v>227600</v>
      </c>
      <c r="L4" s="43">
        <f t="shared" si="0"/>
        <v>341200</v>
      </c>
      <c r="M4" s="43">
        <f t="shared" si="0"/>
        <v>381100</v>
      </c>
      <c r="N4" s="43">
        <f>SUM(N5:N48)</f>
        <v>326200</v>
      </c>
      <c r="O4" s="122">
        <f>SUM(C4:N4)</f>
        <v>3736600</v>
      </c>
      <c r="P4" s="261">
        <f>O4/$O$4</f>
        <v>1</v>
      </c>
      <c r="Q4" s="118"/>
    </row>
    <row r="5" spans="1:17" s="41" customFormat="1" ht="21" customHeight="1">
      <c r="A5" s="255"/>
      <c r="B5" s="62" t="s">
        <v>210</v>
      </c>
      <c r="C5" s="199">
        <v>259400</v>
      </c>
      <c r="D5" s="200">
        <v>252800</v>
      </c>
      <c r="E5" s="45">
        <v>191700</v>
      </c>
      <c r="F5" s="47">
        <v>35700</v>
      </c>
      <c r="G5" s="48">
        <v>27300</v>
      </c>
      <c r="H5" s="49">
        <v>80800</v>
      </c>
      <c r="I5" s="49">
        <v>139600</v>
      </c>
      <c r="J5" s="49">
        <v>110900</v>
      </c>
      <c r="K5" s="49">
        <v>120800</v>
      </c>
      <c r="L5" s="49">
        <v>180900</v>
      </c>
      <c r="M5" s="50">
        <v>191700</v>
      </c>
      <c r="N5" s="49">
        <v>164800</v>
      </c>
      <c r="O5" s="123">
        <f aca="true" t="shared" si="1" ref="O5:O47">SUM(C5:N5)</f>
        <v>1756400</v>
      </c>
      <c r="P5" s="262">
        <f>O5/$O$4</f>
        <v>0.4700529893486057</v>
      </c>
      <c r="Q5" s="118"/>
    </row>
    <row r="6" spans="1:17" s="41" customFormat="1" ht="21" customHeight="1">
      <c r="A6" s="255"/>
      <c r="B6" s="63" t="s">
        <v>211</v>
      </c>
      <c r="C6" s="64">
        <v>35200</v>
      </c>
      <c r="D6" s="48">
        <v>34200</v>
      </c>
      <c r="E6" s="49">
        <v>23800</v>
      </c>
      <c r="F6" s="47">
        <v>4800</v>
      </c>
      <c r="G6" s="48">
        <v>4100</v>
      </c>
      <c r="H6" s="49">
        <v>13000</v>
      </c>
      <c r="I6" s="49">
        <v>25200</v>
      </c>
      <c r="J6" s="49">
        <v>16000</v>
      </c>
      <c r="K6" s="49">
        <v>16100</v>
      </c>
      <c r="L6" s="49">
        <v>24600</v>
      </c>
      <c r="M6" s="50">
        <v>30700</v>
      </c>
      <c r="N6" s="49">
        <v>24300</v>
      </c>
      <c r="O6" s="52">
        <f t="shared" si="1"/>
        <v>252000</v>
      </c>
      <c r="P6" s="257">
        <f>O6/$O$4</f>
        <v>0.0674409891345073</v>
      </c>
      <c r="Q6" s="118"/>
    </row>
    <row r="7" spans="1:16" s="41" customFormat="1" ht="21" customHeight="1">
      <c r="A7" s="255"/>
      <c r="B7" s="63" t="s">
        <v>212</v>
      </c>
      <c r="C7" s="64">
        <v>51400</v>
      </c>
      <c r="D7" s="48">
        <v>52200</v>
      </c>
      <c r="E7" s="49">
        <v>46100</v>
      </c>
      <c r="F7" s="47">
        <v>7900</v>
      </c>
      <c r="G7" s="48">
        <v>1900</v>
      </c>
      <c r="H7" s="49">
        <v>8800</v>
      </c>
      <c r="I7" s="49">
        <v>27500</v>
      </c>
      <c r="J7" s="49">
        <v>25700</v>
      </c>
      <c r="K7" s="49">
        <v>25300</v>
      </c>
      <c r="L7" s="49">
        <v>35900</v>
      </c>
      <c r="M7" s="50">
        <v>34100</v>
      </c>
      <c r="N7" s="49">
        <v>28000</v>
      </c>
      <c r="O7" s="52">
        <f t="shared" si="1"/>
        <v>344800</v>
      </c>
      <c r="P7" s="257">
        <f aca="true" t="shared" si="2" ref="P7:P47">O7/$O$4</f>
        <v>0.09227640100626237</v>
      </c>
    </row>
    <row r="8" spans="1:16" s="41" customFormat="1" ht="21" customHeight="1">
      <c r="A8" s="255"/>
      <c r="B8" s="63" t="s">
        <v>213</v>
      </c>
      <c r="C8" s="64">
        <v>18100</v>
      </c>
      <c r="D8" s="48">
        <v>19600</v>
      </c>
      <c r="E8" s="49">
        <v>15100</v>
      </c>
      <c r="F8" s="47">
        <v>3200</v>
      </c>
      <c r="G8" s="48">
        <v>1400</v>
      </c>
      <c r="H8" s="49">
        <v>6100</v>
      </c>
      <c r="I8" s="49">
        <v>12100</v>
      </c>
      <c r="J8" s="49">
        <v>5800</v>
      </c>
      <c r="K8" s="49">
        <v>9000</v>
      </c>
      <c r="L8" s="49">
        <v>12500</v>
      </c>
      <c r="M8" s="50">
        <v>18200</v>
      </c>
      <c r="N8" s="49">
        <v>14300</v>
      </c>
      <c r="O8" s="52">
        <f t="shared" si="1"/>
        <v>135400</v>
      </c>
      <c r="P8" s="257">
        <f t="shared" si="2"/>
        <v>0.03623615051115988</v>
      </c>
    </row>
    <row r="9" spans="1:16" s="41" customFormat="1" ht="21" customHeight="1">
      <c r="A9" s="255"/>
      <c r="B9" s="63" t="s">
        <v>214</v>
      </c>
      <c r="C9" s="64">
        <v>68600</v>
      </c>
      <c r="D9" s="48">
        <v>67200</v>
      </c>
      <c r="E9" s="49">
        <v>50200</v>
      </c>
      <c r="F9" s="47">
        <v>10900</v>
      </c>
      <c r="G9" s="48">
        <v>5200</v>
      </c>
      <c r="H9" s="49">
        <v>18900</v>
      </c>
      <c r="I9" s="49">
        <v>35800</v>
      </c>
      <c r="J9" s="49">
        <v>19500</v>
      </c>
      <c r="K9" s="49">
        <v>26800</v>
      </c>
      <c r="L9" s="49">
        <v>40200</v>
      </c>
      <c r="M9" s="50">
        <v>47600</v>
      </c>
      <c r="N9" s="49">
        <v>42100</v>
      </c>
      <c r="O9" s="52">
        <f t="shared" si="1"/>
        <v>433000</v>
      </c>
      <c r="P9" s="257">
        <f>O9/$O$4</f>
        <v>0.11588074720333993</v>
      </c>
    </row>
    <row r="10" spans="1:17" s="41" customFormat="1" ht="21" customHeight="1">
      <c r="A10" s="255"/>
      <c r="B10" s="63" t="s">
        <v>215</v>
      </c>
      <c r="C10" s="64">
        <v>46500</v>
      </c>
      <c r="D10" s="48">
        <v>48000</v>
      </c>
      <c r="E10" s="49">
        <v>31200</v>
      </c>
      <c r="F10" s="47">
        <v>6100</v>
      </c>
      <c r="G10" s="48">
        <v>2100</v>
      </c>
      <c r="H10" s="49">
        <v>8900</v>
      </c>
      <c r="I10" s="49">
        <v>23000</v>
      </c>
      <c r="J10" s="49">
        <v>13900</v>
      </c>
      <c r="K10" s="49">
        <v>18600</v>
      </c>
      <c r="L10" s="49">
        <v>29000</v>
      </c>
      <c r="M10" s="50">
        <v>33300</v>
      </c>
      <c r="N10" s="49">
        <v>30400</v>
      </c>
      <c r="O10" s="52">
        <f t="shared" si="1"/>
        <v>291000</v>
      </c>
      <c r="P10" s="257">
        <f t="shared" si="2"/>
        <v>0.07787828507199059</v>
      </c>
      <c r="Q10" s="120"/>
    </row>
    <row r="11" spans="1:17" s="41" customFormat="1" ht="21" customHeight="1">
      <c r="A11" s="255"/>
      <c r="B11" s="63" t="s">
        <v>216</v>
      </c>
      <c r="C11" s="64">
        <v>3800</v>
      </c>
      <c r="D11" s="48">
        <v>3700</v>
      </c>
      <c r="E11" s="49">
        <v>2400</v>
      </c>
      <c r="F11" s="47">
        <v>800</v>
      </c>
      <c r="G11" s="48">
        <v>0</v>
      </c>
      <c r="H11" s="49">
        <v>0</v>
      </c>
      <c r="I11" s="49">
        <v>0</v>
      </c>
      <c r="J11" s="49">
        <v>900</v>
      </c>
      <c r="K11" s="49">
        <v>0</v>
      </c>
      <c r="L11" s="49">
        <v>800</v>
      </c>
      <c r="M11" s="50">
        <v>2900</v>
      </c>
      <c r="N11" s="49">
        <v>1800</v>
      </c>
      <c r="O11" s="52">
        <f t="shared" si="1"/>
        <v>17100</v>
      </c>
      <c r="P11" s="257">
        <f t="shared" si="2"/>
        <v>0.004576352834127282</v>
      </c>
      <c r="Q11" s="117"/>
    </row>
    <row r="12" spans="1:17" s="41" customFormat="1" ht="21" customHeight="1">
      <c r="A12" s="255"/>
      <c r="B12" s="63" t="s">
        <v>217</v>
      </c>
      <c r="C12" s="64">
        <v>9700</v>
      </c>
      <c r="D12" s="48">
        <v>9600</v>
      </c>
      <c r="E12" s="49">
        <v>7500</v>
      </c>
      <c r="F12" s="47">
        <v>2100</v>
      </c>
      <c r="G12" s="48">
        <v>1000</v>
      </c>
      <c r="H12" s="49">
        <v>3300</v>
      </c>
      <c r="I12" s="49">
        <v>5400</v>
      </c>
      <c r="J12" s="49">
        <v>2900</v>
      </c>
      <c r="K12" s="49">
        <v>4600</v>
      </c>
      <c r="L12" s="49">
        <v>5600</v>
      </c>
      <c r="M12" s="50">
        <v>5700</v>
      </c>
      <c r="N12" s="49">
        <v>4700</v>
      </c>
      <c r="O12" s="52">
        <f t="shared" si="1"/>
        <v>62100</v>
      </c>
      <c r="P12" s="257">
        <f t="shared" si="2"/>
        <v>0.016619386608146443</v>
      </c>
      <c r="Q12" s="117"/>
    </row>
    <row r="13" spans="1:17" s="41" customFormat="1" ht="21" customHeight="1">
      <c r="A13" s="255"/>
      <c r="B13" s="63" t="s">
        <v>218</v>
      </c>
      <c r="C13" s="64">
        <v>2000</v>
      </c>
      <c r="D13" s="48">
        <v>2100</v>
      </c>
      <c r="E13" s="49">
        <v>2200</v>
      </c>
      <c r="F13" s="47">
        <v>500</v>
      </c>
      <c r="G13" s="48">
        <v>0</v>
      </c>
      <c r="H13" s="49">
        <v>0</v>
      </c>
      <c r="I13" s="49">
        <v>200</v>
      </c>
      <c r="J13" s="49">
        <v>800</v>
      </c>
      <c r="K13" s="49">
        <v>0</v>
      </c>
      <c r="L13" s="49">
        <v>0</v>
      </c>
      <c r="M13" s="50">
        <v>0</v>
      </c>
      <c r="N13" s="49">
        <v>0</v>
      </c>
      <c r="O13" s="52">
        <f t="shared" si="1"/>
        <v>7800</v>
      </c>
      <c r="P13" s="257">
        <f t="shared" si="2"/>
        <v>0.0020874591874966548</v>
      </c>
      <c r="Q13" s="117"/>
    </row>
    <row r="14" spans="1:17" s="41" customFormat="1" ht="21" customHeight="1">
      <c r="A14" s="255"/>
      <c r="B14" s="63" t="s">
        <v>219</v>
      </c>
      <c r="C14" s="64">
        <v>4800</v>
      </c>
      <c r="D14" s="48">
        <v>4700</v>
      </c>
      <c r="E14" s="49">
        <v>2500</v>
      </c>
      <c r="F14" s="47">
        <v>700</v>
      </c>
      <c r="G14" s="48">
        <v>0</v>
      </c>
      <c r="H14" s="49">
        <v>800</v>
      </c>
      <c r="I14" s="49">
        <v>1500</v>
      </c>
      <c r="J14" s="49">
        <v>1000</v>
      </c>
      <c r="K14" s="49">
        <v>1200</v>
      </c>
      <c r="L14" s="49">
        <v>2300</v>
      </c>
      <c r="M14" s="50">
        <v>4200</v>
      </c>
      <c r="N14" s="49">
        <v>3300</v>
      </c>
      <c r="O14" s="52">
        <f t="shared" si="1"/>
        <v>27000</v>
      </c>
      <c r="P14" s="257">
        <f t="shared" si="2"/>
        <v>0.007225820264411497</v>
      </c>
      <c r="Q14" s="118"/>
    </row>
    <row r="15" spans="1:17" s="41" customFormat="1" ht="21" customHeight="1">
      <c r="A15" s="255"/>
      <c r="B15" s="63" t="s">
        <v>220</v>
      </c>
      <c r="C15" s="64">
        <v>0</v>
      </c>
      <c r="D15" s="48">
        <v>0</v>
      </c>
      <c r="E15" s="49">
        <v>0</v>
      </c>
      <c r="F15" s="47">
        <v>0</v>
      </c>
      <c r="G15" s="48">
        <v>0</v>
      </c>
      <c r="H15" s="49">
        <v>0</v>
      </c>
      <c r="I15" s="49">
        <v>0</v>
      </c>
      <c r="J15" s="49">
        <v>0</v>
      </c>
      <c r="K15" s="49">
        <v>0</v>
      </c>
      <c r="L15" s="49">
        <v>0</v>
      </c>
      <c r="M15" s="50">
        <v>0</v>
      </c>
      <c r="N15" s="49">
        <v>100</v>
      </c>
      <c r="O15" s="52">
        <f t="shared" si="1"/>
        <v>100</v>
      </c>
      <c r="P15" s="257">
        <f t="shared" si="2"/>
        <v>2.676229727559814E-05</v>
      </c>
      <c r="Q15" s="117"/>
    </row>
    <row r="16" spans="1:17" s="41" customFormat="1" ht="21" customHeight="1">
      <c r="A16" s="255"/>
      <c r="B16" s="63" t="s">
        <v>221</v>
      </c>
      <c r="C16" s="64">
        <v>1800</v>
      </c>
      <c r="D16" s="48">
        <v>1900</v>
      </c>
      <c r="E16" s="49">
        <v>1000</v>
      </c>
      <c r="F16" s="47">
        <v>100</v>
      </c>
      <c r="G16" s="48">
        <v>0</v>
      </c>
      <c r="H16" s="49">
        <v>0</v>
      </c>
      <c r="I16" s="49">
        <v>0</v>
      </c>
      <c r="J16" s="49">
        <v>0</v>
      </c>
      <c r="K16" s="49">
        <v>0</v>
      </c>
      <c r="L16" s="49">
        <v>0</v>
      </c>
      <c r="M16" s="50">
        <v>100</v>
      </c>
      <c r="N16" s="49">
        <v>0</v>
      </c>
      <c r="O16" s="52">
        <f t="shared" si="1"/>
        <v>4900</v>
      </c>
      <c r="P16" s="257">
        <f t="shared" si="2"/>
        <v>0.0013113525665043087</v>
      </c>
      <c r="Q16" s="117"/>
    </row>
    <row r="17" spans="1:17" s="41" customFormat="1" ht="21" customHeight="1">
      <c r="A17" s="255"/>
      <c r="B17" s="63" t="s">
        <v>222</v>
      </c>
      <c r="C17" s="64">
        <v>3400</v>
      </c>
      <c r="D17" s="48">
        <v>2900</v>
      </c>
      <c r="E17" s="49">
        <v>1700</v>
      </c>
      <c r="F17" s="47">
        <v>300</v>
      </c>
      <c r="G17" s="48">
        <v>0</v>
      </c>
      <c r="H17" s="49">
        <v>0</v>
      </c>
      <c r="I17" s="49">
        <v>0</v>
      </c>
      <c r="J17" s="49">
        <v>500</v>
      </c>
      <c r="K17" s="49">
        <v>200</v>
      </c>
      <c r="L17" s="49">
        <v>100</v>
      </c>
      <c r="M17" s="50">
        <v>100</v>
      </c>
      <c r="N17" s="49">
        <v>300</v>
      </c>
      <c r="O17" s="52">
        <f t="shared" si="1"/>
        <v>9500</v>
      </c>
      <c r="P17" s="257">
        <f t="shared" si="2"/>
        <v>0.002542418241181823</v>
      </c>
      <c r="Q17" s="117"/>
    </row>
    <row r="18" spans="1:17" s="41" customFormat="1" ht="21" customHeight="1">
      <c r="A18" s="255"/>
      <c r="B18" s="63" t="s">
        <v>223</v>
      </c>
      <c r="C18" s="64">
        <v>0</v>
      </c>
      <c r="D18" s="48">
        <v>0</v>
      </c>
      <c r="E18" s="49">
        <v>0</v>
      </c>
      <c r="F18" s="47">
        <v>0</v>
      </c>
      <c r="G18" s="48">
        <v>0</v>
      </c>
      <c r="H18" s="49">
        <v>0</v>
      </c>
      <c r="I18" s="49">
        <v>0</v>
      </c>
      <c r="J18" s="49">
        <v>0</v>
      </c>
      <c r="K18" s="49">
        <v>0</v>
      </c>
      <c r="L18" s="49">
        <v>0</v>
      </c>
      <c r="M18" s="50">
        <v>0</v>
      </c>
      <c r="N18" s="49">
        <v>0</v>
      </c>
      <c r="O18" s="52">
        <f t="shared" si="1"/>
        <v>0</v>
      </c>
      <c r="P18" s="257">
        <f t="shared" si="2"/>
        <v>0</v>
      </c>
      <c r="Q18" s="117"/>
    </row>
    <row r="19" spans="1:17" s="41" customFormat="1" ht="21" customHeight="1">
      <c r="A19" s="255"/>
      <c r="B19" s="63" t="s">
        <v>224</v>
      </c>
      <c r="C19" s="64">
        <v>3100</v>
      </c>
      <c r="D19" s="48">
        <v>2700</v>
      </c>
      <c r="E19" s="49">
        <v>1600</v>
      </c>
      <c r="F19" s="47">
        <v>300</v>
      </c>
      <c r="G19" s="48">
        <v>0</v>
      </c>
      <c r="H19" s="49">
        <v>0</v>
      </c>
      <c r="I19" s="49">
        <v>400</v>
      </c>
      <c r="J19" s="49">
        <v>400</v>
      </c>
      <c r="K19" s="49">
        <v>400</v>
      </c>
      <c r="L19" s="49">
        <v>1100</v>
      </c>
      <c r="M19" s="50">
        <v>1800</v>
      </c>
      <c r="N19" s="49">
        <v>1900</v>
      </c>
      <c r="O19" s="52">
        <f t="shared" si="1"/>
        <v>13700</v>
      </c>
      <c r="P19" s="257">
        <f t="shared" si="2"/>
        <v>0.0036664347267569447</v>
      </c>
      <c r="Q19" s="118"/>
    </row>
    <row r="20" spans="1:17" s="41" customFormat="1" ht="21" customHeight="1">
      <c r="A20" s="255"/>
      <c r="B20" s="63" t="s">
        <v>225</v>
      </c>
      <c r="C20" s="64">
        <v>2900</v>
      </c>
      <c r="D20" s="48">
        <v>3000</v>
      </c>
      <c r="E20" s="49">
        <v>1600</v>
      </c>
      <c r="F20" s="47">
        <v>300</v>
      </c>
      <c r="G20" s="48">
        <v>0</v>
      </c>
      <c r="H20" s="49">
        <v>200</v>
      </c>
      <c r="I20" s="49">
        <v>1100</v>
      </c>
      <c r="J20" s="49">
        <v>400</v>
      </c>
      <c r="K20" s="49">
        <v>200</v>
      </c>
      <c r="L20" s="49">
        <v>1300</v>
      </c>
      <c r="M20" s="50">
        <v>1800</v>
      </c>
      <c r="N20" s="49">
        <v>1400</v>
      </c>
      <c r="O20" s="52">
        <f t="shared" si="1"/>
        <v>14200</v>
      </c>
      <c r="P20" s="257">
        <f t="shared" si="2"/>
        <v>0.0038002462131349357</v>
      </c>
      <c r="Q20" s="118"/>
    </row>
    <row r="21" spans="1:17" s="41" customFormat="1" ht="21" customHeight="1">
      <c r="A21" s="255"/>
      <c r="B21" s="63" t="s">
        <v>226</v>
      </c>
      <c r="C21" s="64">
        <v>4100</v>
      </c>
      <c r="D21" s="48">
        <v>4600</v>
      </c>
      <c r="E21" s="49">
        <v>3000</v>
      </c>
      <c r="F21" s="47">
        <v>900</v>
      </c>
      <c r="G21" s="48">
        <v>500</v>
      </c>
      <c r="H21" s="49">
        <v>1500</v>
      </c>
      <c r="I21" s="49">
        <v>2000</v>
      </c>
      <c r="J21" s="49">
        <v>1200</v>
      </c>
      <c r="K21" s="49">
        <v>1700</v>
      </c>
      <c r="L21" s="49">
        <v>2600</v>
      </c>
      <c r="M21" s="50">
        <v>3400</v>
      </c>
      <c r="N21" s="49">
        <v>2800</v>
      </c>
      <c r="O21" s="52">
        <f t="shared" si="1"/>
        <v>28300</v>
      </c>
      <c r="P21" s="257">
        <f t="shared" si="2"/>
        <v>0.007573730128994273</v>
      </c>
      <c r="Q21" s="118"/>
    </row>
    <row r="22" spans="1:16" s="41" customFormat="1" ht="21" customHeight="1">
      <c r="A22" s="255"/>
      <c r="B22" s="63" t="s">
        <v>227</v>
      </c>
      <c r="C22" s="64">
        <v>2900</v>
      </c>
      <c r="D22" s="48">
        <v>2700</v>
      </c>
      <c r="E22" s="49">
        <v>2000</v>
      </c>
      <c r="F22" s="47">
        <v>400</v>
      </c>
      <c r="G22" s="48">
        <v>0</v>
      </c>
      <c r="H22" s="49">
        <v>0</v>
      </c>
      <c r="I22" s="49">
        <v>400</v>
      </c>
      <c r="J22" s="49">
        <v>600</v>
      </c>
      <c r="K22" s="49">
        <v>700</v>
      </c>
      <c r="L22" s="49">
        <v>1000</v>
      </c>
      <c r="M22" s="50">
        <v>1300</v>
      </c>
      <c r="N22" s="49">
        <v>1200</v>
      </c>
      <c r="O22" s="52">
        <f t="shared" si="1"/>
        <v>13200</v>
      </c>
      <c r="P22" s="257">
        <f t="shared" si="2"/>
        <v>0.003532623240378954</v>
      </c>
    </row>
    <row r="23" spans="1:16" s="41" customFormat="1" ht="21" customHeight="1">
      <c r="A23" s="255"/>
      <c r="B23" s="63" t="s">
        <v>228</v>
      </c>
      <c r="C23" s="64">
        <v>2600</v>
      </c>
      <c r="D23" s="48">
        <v>2400</v>
      </c>
      <c r="E23" s="49">
        <v>1800</v>
      </c>
      <c r="F23" s="47">
        <v>400</v>
      </c>
      <c r="G23" s="48">
        <v>300</v>
      </c>
      <c r="H23" s="49">
        <v>700</v>
      </c>
      <c r="I23" s="49">
        <v>1000</v>
      </c>
      <c r="J23" s="49">
        <v>500</v>
      </c>
      <c r="K23" s="49">
        <v>700</v>
      </c>
      <c r="L23" s="49">
        <v>1100</v>
      </c>
      <c r="M23" s="50">
        <v>1400</v>
      </c>
      <c r="N23" s="49">
        <v>1000</v>
      </c>
      <c r="O23" s="52">
        <f t="shared" si="1"/>
        <v>13900</v>
      </c>
      <c r="P23" s="257">
        <f t="shared" si="2"/>
        <v>0.0037199593213081412</v>
      </c>
    </row>
    <row r="24" spans="1:16" s="41" customFormat="1" ht="21" customHeight="1">
      <c r="A24" s="255"/>
      <c r="B24" s="63" t="s">
        <v>229</v>
      </c>
      <c r="C24" s="64">
        <v>0</v>
      </c>
      <c r="D24" s="48">
        <v>0</v>
      </c>
      <c r="E24" s="49">
        <v>100</v>
      </c>
      <c r="F24" s="47">
        <v>0</v>
      </c>
      <c r="G24" s="48">
        <v>0</v>
      </c>
      <c r="H24" s="49">
        <v>0</v>
      </c>
      <c r="I24" s="49">
        <v>0</v>
      </c>
      <c r="J24" s="49">
        <v>0</v>
      </c>
      <c r="K24" s="49">
        <v>0</v>
      </c>
      <c r="L24" s="49">
        <v>0</v>
      </c>
      <c r="M24" s="50">
        <v>0</v>
      </c>
      <c r="N24" s="49">
        <v>0</v>
      </c>
      <c r="O24" s="52">
        <f t="shared" si="1"/>
        <v>100</v>
      </c>
      <c r="P24" s="257">
        <f t="shared" si="2"/>
        <v>2.676229727559814E-05</v>
      </c>
    </row>
    <row r="25" spans="1:16" s="41" customFormat="1" ht="21" customHeight="1">
      <c r="A25" s="255"/>
      <c r="B25" s="63" t="s">
        <v>230</v>
      </c>
      <c r="C25" s="64">
        <v>2300</v>
      </c>
      <c r="D25" s="48">
        <v>2000</v>
      </c>
      <c r="E25" s="49">
        <v>1400</v>
      </c>
      <c r="F25" s="47">
        <v>400</v>
      </c>
      <c r="G25" s="48">
        <v>0</v>
      </c>
      <c r="H25" s="49">
        <v>0</v>
      </c>
      <c r="I25" s="49">
        <v>0</v>
      </c>
      <c r="J25" s="49">
        <v>300</v>
      </c>
      <c r="K25" s="49">
        <v>0</v>
      </c>
      <c r="L25" s="49">
        <v>0</v>
      </c>
      <c r="M25" s="50">
        <v>0</v>
      </c>
      <c r="N25" s="49">
        <v>0</v>
      </c>
      <c r="O25" s="52">
        <f t="shared" si="1"/>
        <v>6400</v>
      </c>
      <c r="P25" s="257">
        <f t="shared" si="2"/>
        <v>0.001712787025638281</v>
      </c>
    </row>
    <row r="26" spans="1:17" s="41" customFormat="1" ht="21" customHeight="1">
      <c r="A26" s="255"/>
      <c r="B26" s="63" t="s">
        <v>231</v>
      </c>
      <c r="C26" s="64">
        <v>2900</v>
      </c>
      <c r="D26" s="48">
        <v>3100</v>
      </c>
      <c r="E26" s="49">
        <v>2100</v>
      </c>
      <c r="F26" s="47">
        <v>500</v>
      </c>
      <c r="G26" s="48">
        <v>0</v>
      </c>
      <c r="H26" s="49">
        <v>0</v>
      </c>
      <c r="I26" s="49">
        <v>0</v>
      </c>
      <c r="J26" s="49">
        <v>300</v>
      </c>
      <c r="K26" s="49">
        <v>100</v>
      </c>
      <c r="L26" s="49">
        <v>0</v>
      </c>
      <c r="M26" s="50">
        <v>0</v>
      </c>
      <c r="N26" s="49">
        <v>700</v>
      </c>
      <c r="O26" s="52">
        <f t="shared" si="1"/>
        <v>9700</v>
      </c>
      <c r="P26" s="257">
        <f t="shared" si="2"/>
        <v>0.002595942835733019</v>
      </c>
      <c r="Q26" s="121"/>
    </row>
    <row r="27" spans="1:17" s="41" customFormat="1" ht="21" customHeight="1">
      <c r="A27" s="255"/>
      <c r="B27" s="63" t="s">
        <v>232</v>
      </c>
      <c r="C27" s="64">
        <v>0</v>
      </c>
      <c r="D27" s="48">
        <v>0</v>
      </c>
      <c r="E27" s="49">
        <v>0</v>
      </c>
      <c r="F27" s="47">
        <v>0</v>
      </c>
      <c r="G27" s="48">
        <v>0</v>
      </c>
      <c r="H27" s="49">
        <v>0</v>
      </c>
      <c r="I27" s="49">
        <v>0</v>
      </c>
      <c r="J27" s="49">
        <v>0</v>
      </c>
      <c r="K27" s="49">
        <v>0</v>
      </c>
      <c r="L27" s="49">
        <v>0</v>
      </c>
      <c r="M27" s="50">
        <v>0</v>
      </c>
      <c r="N27" s="49">
        <v>0</v>
      </c>
      <c r="O27" s="52">
        <f t="shared" si="1"/>
        <v>0</v>
      </c>
      <c r="P27" s="257">
        <f t="shared" si="2"/>
        <v>0</v>
      </c>
      <c r="Q27" s="121"/>
    </row>
    <row r="28" spans="1:16" s="41" customFormat="1" ht="21" customHeight="1">
      <c r="A28" s="255"/>
      <c r="B28" s="63" t="s">
        <v>233</v>
      </c>
      <c r="C28" s="64">
        <v>2800</v>
      </c>
      <c r="D28" s="48">
        <v>3300</v>
      </c>
      <c r="E28" s="49">
        <v>1700</v>
      </c>
      <c r="F28" s="47">
        <v>500</v>
      </c>
      <c r="G28" s="48">
        <v>200</v>
      </c>
      <c r="H28" s="49">
        <v>700</v>
      </c>
      <c r="I28" s="49">
        <v>1000</v>
      </c>
      <c r="J28" s="49">
        <v>500</v>
      </c>
      <c r="K28" s="49">
        <v>700</v>
      </c>
      <c r="L28" s="49">
        <v>1100</v>
      </c>
      <c r="M28" s="50">
        <v>1500</v>
      </c>
      <c r="N28" s="49">
        <v>1100</v>
      </c>
      <c r="O28" s="52">
        <f t="shared" si="1"/>
        <v>15100</v>
      </c>
      <c r="P28" s="257">
        <f t="shared" si="2"/>
        <v>0.0040411068886153185</v>
      </c>
    </row>
    <row r="29" spans="1:16" s="41" customFormat="1" ht="21" customHeight="1">
      <c r="A29" s="255"/>
      <c r="B29" s="46" t="s">
        <v>407</v>
      </c>
      <c r="C29" s="47">
        <v>3200</v>
      </c>
      <c r="D29" s="48">
        <v>2900</v>
      </c>
      <c r="E29" s="49">
        <v>1800</v>
      </c>
      <c r="F29" s="47">
        <v>300</v>
      </c>
      <c r="G29" s="48">
        <v>0</v>
      </c>
      <c r="H29" s="49">
        <v>400</v>
      </c>
      <c r="I29" s="49">
        <v>1100</v>
      </c>
      <c r="J29" s="49">
        <v>500</v>
      </c>
      <c r="K29" s="49">
        <v>500</v>
      </c>
      <c r="L29" s="49">
        <v>1000</v>
      </c>
      <c r="M29" s="50">
        <v>1100</v>
      </c>
      <c r="N29" s="49">
        <v>1500</v>
      </c>
      <c r="O29" s="52">
        <f t="shared" si="1"/>
        <v>14300</v>
      </c>
      <c r="P29" s="257">
        <f t="shared" si="2"/>
        <v>0.0038270085104105335</v>
      </c>
    </row>
    <row r="30" spans="1:16" s="41" customFormat="1" ht="21" customHeight="1">
      <c r="A30" s="255"/>
      <c r="B30" s="46" t="s">
        <v>408</v>
      </c>
      <c r="C30" s="47">
        <v>2400</v>
      </c>
      <c r="D30" s="48">
        <v>2300</v>
      </c>
      <c r="E30" s="49">
        <v>1300</v>
      </c>
      <c r="F30" s="47">
        <v>200</v>
      </c>
      <c r="G30" s="48">
        <v>0</v>
      </c>
      <c r="H30" s="49">
        <v>0</v>
      </c>
      <c r="I30" s="49">
        <v>0</v>
      </c>
      <c r="J30" s="49">
        <v>200</v>
      </c>
      <c r="K30" s="49">
        <v>0</v>
      </c>
      <c r="L30" s="49">
        <v>0</v>
      </c>
      <c r="M30" s="50">
        <v>100</v>
      </c>
      <c r="N30" s="49">
        <v>400</v>
      </c>
      <c r="O30" s="52">
        <f t="shared" si="1"/>
        <v>6900</v>
      </c>
      <c r="P30" s="257">
        <f t="shared" si="2"/>
        <v>0.0018465985120162715</v>
      </c>
    </row>
    <row r="31" spans="1:16" s="41" customFormat="1" ht="21" customHeight="1">
      <c r="A31" s="255"/>
      <c r="B31" s="63" t="s">
        <v>234</v>
      </c>
      <c r="C31" s="64">
        <v>0</v>
      </c>
      <c r="D31" s="48">
        <v>0</v>
      </c>
      <c r="E31" s="49">
        <v>0</v>
      </c>
      <c r="F31" s="47">
        <v>0</v>
      </c>
      <c r="G31" s="48">
        <v>0</v>
      </c>
      <c r="H31" s="49">
        <v>0</v>
      </c>
      <c r="I31" s="49">
        <v>0</v>
      </c>
      <c r="J31" s="49">
        <v>0</v>
      </c>
      <c r="K31" s="49">
        <v>0</v>
      </c>
      <c r="L31" s="49">
        <v>0</v>
      </c>
      <c r="M31" s="50">
        <v>0</v>
      </c>
      <c r="N31" s="49">
        <v>0</v>
      </c>
      <c r="O31" s="52">
        <f t="shared" si="1"/>
        <v>0</v>
      </c>
      <c r="P31" s="257">
        <f t="shared" si="2"/>
        <v>0</v>
      </c>
    </row>
    <row r="32" spans="1:16" s="41" customFormat="1" ht="21" customHeight="1">
      <c r="A32" s="255"/>
      <c r="B32" s="63" t="s">
        <v>235</v>
      </c>
      <c r="C32" s="64">
        <v>400</v>
      </c>
      <c r="D32" s="48">
        <v>1400</v>
      </c>
      <c r="E32" s="49">
        <v>0</v>
      </c>
      <c r="F32" s="47">
        <v>0</v>
      </c>
      <c r="G32" s="48">
        <v>0</v>
      </c>
      <c r="H32" s="49">
        <v>0</v>
      </c>
      <c r="I32" s="49">
        <v>0</v>
      </c>
      <c r="J32" s="49">
        <v>0</v>
      </c>
      <c r="K32" s="49">
        <v>0</v>
      </c>
      <c r="L32" s="49">
        <v>0</v>
      </c>
      <c r="M32" s="50">
        <v>0</v>
      </c>
      <c r="N32" s="49">
        <v>0</v>
      </c>
      <c r="O32" s="52">
        <f t="shared" si="1"/>
        <v>1800</v>
      </c>
      <c r="P32" s="257">
        <f t="shared" si="2"/>
        <v>0.0004817213509607665</v>
      </c>
    </row>
    <row r="33" spans="1:16" s="41" customFormat="1" ht="21" customHeight="1">
      <c r="A33" s="255"/>
      <c r="B33" s="63" t="s">
        <v>236</v>
      </c>
      <c r="C33" s="64">
        <v>0</v>
      </c>
      <c r="D33" s="48">
        <v>0</v>
      </c>
      <c r="E33" s="49">
        <v>0</v>
      </c>
      <c r="F33" s="47">
        <v>0</v>
      </c>
      <c r="G33" s="48">
        <v>0</v>
      </c>
      <c r="H33" s="49">
        <v>0</v>
      </c>
      <c r="I33" s="49">
        <v>0</v>
      </c>
      <c r="J33" s="49">
        <v>0</v>
      </c>
      <c r="K33" s="49">
        <v>0</v>
      </c>
      <c r="L33" s="49">
        <v>0</v>
      </c>
      <c r="M33" s="50">
        <v>0</v>
      </c>
      <c r="N33" s="49">
        <v>0</v>
      </c>
      <c r="O33" s="52">
        <f t="shared" si="1"/>
        <v>0</v>
      </c>
      <c r="P33" s="257">
        <f t="shared" si="2"/>
        <v>0</v>
      </c>
    </row>
    <row r="34" spans="1:16" s="41" customFormat="1" ht="21" customHeight="1">
      <c r="A34" s="255"/>
      <c r="B34" s="63" t="s">
        <v>237</v>
      </c>
      <c r="C34" s="64">
        <v>0</v>
      </c>
      <c r="D34" s="48">
        <v>0</v>
      </c>
      <c r="E34" s="49">
        <v>0</v>
      </c>
      <c r="F34" s="47">
        <v>0</v>
      </c>
      <c r="G34" s="48">
        <v>0</v>
      </c>
      <c r="H34" s="49">
        <v>0</v>
      </c>
      <c r="I34" s="49">
        <v>0</v>
      </c>
      <c r="J34" s="49">
        <v>0</v>
      </c>
      <c r="K34" s="49">
        <v>0</v>
      </c>
      <c r="L34" s="49">
        <v>0</v>
      </c>
      <c r="M34" s="50">
        <v>0</v>
      </c>
      <c r="N34" s="49">
        <v>0</v>
      </c>
      <c r="O34" s="52">
        <f t="shared" si="1"/>
        <v>0</v>
      </c>
      <c r="P34" s="257">
        <f t="shared" si="2"/>
        <v>0</v>
      </c>
    </row>
    <row r="35" spans="1:16" s="41" customFormat="1" ht="21" customHeight="1">
      <c r="A35" s="255"/>
      <c r="B35" s="63" t="s">
        <v>238</v>
      </c>
      <c r="C35" s="64">
        <v>0</v>
      </c>
      <c r="D35" s="48">
        <v>0</v>
      </c>
      <c r="E35" s="49">
        <v>0</v>
      </c>
      <c r="F35" s="47">
        <v>0</v>
      </c>
      <c r="G35" s="48">
        <v>0</v>
      </c>
      <c r="H35" s="49">
        <v>0</v>
      </c>
      <c r="I35" s="49">
        <v>0</v>
      </c>
      <c r="J35" s="49">
        <v>0</v>
      </c>
      <c r="K35" s="49">
        <v>0</v>
      </c>
      <c r="L35" s="49">
        <v>0</v>
      </c>
      <c r="M35" s="50">
        <v>100</v>
      </c>
      <c r="N35" s="49">
        <v>0</v>
      </c>
      <c r="O35" s="52">
        <f t="shared" si="1"/>
        <v>100</v>
      </c>
      <c r="P35" s="257">
        <f t="shared" si="2"/>
        <v>2.676229727559814E-05</v>
      </c>
    </row>
    <row r="36" spans="1:16" s="41" customFormat="1" ht="21" customHeight="1">
      <c r="A36" s="255"/>
      <c r="B36" s="63" t="s">
        <v>239</v>
      </c>
      <c r="C36" s="64">
        <v>0</v>
      </c>
      <c r="D36" s="48">
        <v>100</v>
      </c>
      <c r="E36" s="49">
        <v>0</v>
      </c>
      <c r="F36" s="47">
        <v>0</v>
      </c>
      <c r="G36" s="48">
        <v>0</v>
      </c>
      <c r="H36" s="49">
        <v>0</v>
      </c>
      <c r="I36" s="49">
        <v>0</v>
      </c>
      <c r="J36" s="49">
        <v>0</v>
      </c>
      <c r="K36" s="49">
        <v>0</v>
      </c>
      <c r="L36" s="49">
        <v>0</v>
      </c>
      <c r="M36" s="50">
        <v>0</v>
      </c>
      <c r="N36" s="49">
        <v>0</v>
      </c>
      <c r="O36" s="52">
        <f t="shared" si="1"/>
        <v>100</v>
      </c>
      <c r="P36" s="257">
        <f t="shared" si="2"/>
        <v>2.676229727559814E-05</v>
      </c>
    </row>
    <row r="37" spans="1:16" s="41" customFormat="1" ht="21" customHeight="1">
      <c r="A37" s="255"/>
      <c r="B37" s="63" t="s">
        <v>240</v>
      </c>
      <c r="C37" s="64">
        <v>0</v>
      </c>
      <c r="D37" s="48">
        <v>0</v>
      </c>
      <c r="E37" s="49">
        <v>0</v>
      </c>
      <c r="F37" s="47">
        <v>0</v>
      </c>
      <c r="G37" s="48">
        <v>0</v>
      </c>
      <c r="H37" s="49">
        <v>0</v>
      </c>
      <c r="I37" s="49">
        <v>0</v>
      </c>
      <c r="J37" s="49">
        <v>0</v>
      </c>
      <c r="K37" s="49">
        <v>0</v>
      </c>
      <c r="L37" s="49">
        <v>0</v>
      </c>
      <c r="M37" s="50">
        <v>0</v>
      </c>
      <c r="N37" s="49">
        <v>0</v>
      </c>
      <c r="O37" s="52">
        <f t="shared" si="1"/>
        <v>0</v>
      </c>
      <c r="P37" s="257">
        <f t="shared" si="2"/>
        <v>0</v>
      </c>
    </row>
    <row r="38" spans="1:16" s="41" customFormat="1" ht="21" customHeight="1">
      <c r="A38" s="255"/>
      <c r="B38" s="63" t="s">
        <v>241</v>
      </c>
      <c r="C38" s="64">
        <v>0</v>
      </c>
      <c r="D38" s="48">
        <v>0</v>
      </c>
      <c r="E38" s="49">
        <v>0</v>
      </c>
      <c r="F38" s="47">
        <v>0</v>
      </c>
      <c r="G38" s="48">
        <v>0</v>
      </c>
      <c r="H38" s="49">
        <v>0</v>
      </c>
      <c r="I38" s="49">
        <v>0</v>
      </c>
      <c r="J38" s="49">
        <v>0</v>
      </c>
      <c r="K38" s="49">
        <v>0</v>
      </c>
      <c r="L38" s="49">
        <v>0</v>
      </c>
      <c r="M38" s="50">
        <v>0</v>
      </c>
      <c r="N38" s="49">
        <v>0</v>
      </c>
      <c r="O38" s="52">
        <f t="shared" si="1"/>
        <v>0</v>
      </c>
      <c r="P38" s="257">
        <f t="shared" si="2"/>
        <v>0</v>
      </c>
    </row>
    <row r="39" spans="1:16" s="41" customFormat="1" ht="21" customHeight="1">
      <c r="A39" s="255"/>
      <c r="B39" s="63" t="s">
        <v>242</v>
      </c>
      <c r="C39" s="64">
        <v>0</v>
      </c>
      <c r="D39" s="48">
        <v>100</v>
      </c>
      <c r="E39" s="49">
        <v>0</v>
      </c>
      <c r="F39" s="47">
        <v>0</v>
      </c>
      <c r="G39" s="48">
        <v>0</v>
      </c>
      <c r="H39" s="49">
        <v>0</v>
      </c>
      <c r="I39" s="49">
        <v>0</v>
      </c>
      <c r="J39" s="49">
        <v>0</v>
      </c>
      <c r="K39" s="49">
        <v>0</v>
      </c>
      <c r="L39" s="49">
        <v>0</v>
      </c>
      <c r="M39" s="50">
        <v>0</v>
      </c>
      <c r="N39" s="49">
        <v>100</v>
      </c>
      <c r="O39" s="52">
        <f t="shared" si="1"/>
        <v>200</v>
      </c>
      <c r="P39" s="257">
        <f t="shared" si="2"/>
        <v>5.352459455119628E-05</v>
      </c>
    </row>
    <row r="40" spans="1:16" s="41" customFormat="1" ht="21" customHeight="1">
      <c r="A40" s="255"/>
      <c r="B40" s="63" t="s">
        <v>243</v>
      </c>
      <c r="C40" s="64">
        <v>0</v>
      </c>
      <c r="D40" s="48">
        <v>0</v>
      </c>
      <c r="E40" s="49">
        <v>0</v>
      </c>
      <c r="F40" s="47">
        <v>0</v>
      </c>
      <c r="G40" s="48">
        <v>0</v>
      </c>
      <c r="H40" s="49">
        <v>0</v>
      </c>
      <c r="I40" s="49">
        <v>0</v>
      </c>
      <c r="J40" s="49">
        <v>0</v>
      </c>
      <c r="K40" s="49">
        <v>0</v>
      </c>
      <c r="L40" s="49">
        <v>0</v>
      </c>
      <c r="M40" s="50">
        <v>0</v>
      </c>
      <c r="N40" s="49">
        <v>0</v>
      </c>
      <c r="O40" s="52">
        <f t="shared" si="1"/>
        <v>0</v>
      </c>
      <c r="P40" s="257">
        <f t="shared" si="2"/>
        <v>0</v>
      </c>
    </row>
    <row r="41" spans="1:16" s="41" customFormat="1" ht="21" customHeight="1">
      <c r="A41" s="255"/>
      <c r="B41" s="63" t="s">
        <v>244</v>
      </c>
      <c r="C41" s="64">
        <v>0</v>
      </c>
      <c r="D41" s="48">
        <v>100</v>
      </c>
      <c r="E41" s="49">
        <v>0</v>
      </c>
      <c r="F41" s="47">
        <v>0</v>
      </c>
      <c r="G41" s="48">
        <v>0</v>
      </c>
      <c r="H41" s="49">
        <v>0</v>
      </c>
      <c r="I41" s="49">
        <v>0</v>
      </c>
      <c r="J41" s="49">
        <v>0</v>
      </c>
      <c r="K41" s="49">
        <v>0</v>
      </c>
      <c r="L41" s="49">
        <v>0</v>
      </c>
      <c r="M41" s="50">
        <v>0</v>
      </c>
      <c r="N41" s="49">
        <v>0</v>
      </c>
      <c r="O41" s="52">
        <f>SUM(C41:N41)</f>
        <v>100</v>
      </c>
      <c r="P41" s="257">
        <f t="shared" si="2"/>
        <v>2.676229727559814E-05</v>
      </c>
    </row>
    <row r="42" spans="1:16" s="41" customFormat="1" ht="21" customHeight="1">
      <c r="A42" s="255"/>
      <c r="B42" s="63" t="s">
        <v>245</v>
      </c>
      <c r="C42" s="64">
        <v>0</v>
      </c>
      <c r="D42" s="48">
        <v>100</v>
      </c>
      <c r="E42" s="49">
        <v>0</v>
      </c>
      <c r="F42" s="47">
        <v>0</v>
      </c>
      <c r="G42" s="48">
        <v>0</v>
      </c>
      <c r="H42" s="49">
        <v>0</v>
      </c>
      <c r="I42" s="49">
        <v>0</v>
      </c>
      <c r="J42" s="49">
        <v>0</v>
      </c>
      <c r="K42" s="49">
        <v>0</v>
      </c>
      <c r="L42" s="49">
        <v>0</v>
      </c>
      <c r="M42" s="50">
        <v>0</v>
      </c>
      <c r="N42" s="49">
        <v>0</v>
      </c>
      <c r="O42" s="52">
        <f t="shared" si="1"/>
        <v>100</v>
      </c>
      <c r="P42" s="257">
        <f t="shared" si="2"/>
        <v>2.676229727559814E-05</v>
      </c>
    </row>
    <row r="43" spans="1:18" ht="21" customHeight="1">
      <c r="A43" s="258"/>
      <c r="B43" s="65" t="s">
        <v>246</v>
      </c>
      <c r="C43" s="64">
        <v>0</v>
      </c>
      <c r="D43" s="48">
        <v>0</v>
      </c>
      <c r="E43" s="49">
        <v>0</v>
      </c>
      <c r="F43" s="47">
        <v>0</v>
      </c>
      <c r="G43" s="48">
        <v>0</v>
      </c>
      <c r="H43" s="49">
        <v>0</v>
      </c>
      <c r="I43" s="49">
        <v>0</v>
      </c>
      <c r="J43" s="49">
        <v>0</v>
      </c>
      <c r="K43" s="49">
        <v>0</v>
      </c>
      <c r="L43" s="49">
        <v>0</v>
      </c>
      <c r="M43" s="50">
        <v>0</v>
      </c>
      <c r="N43" s="49">
        <v>0</v>
      </c>
      <c r="O43" s="52">
        <f t="shared" si="1"/>
        <v>0</v>
      </c>
      <c r="P43" s="257">
        <f t="shared" si="2"/>
        <v>0</v>
      </c>
      <c r="R43" s="41"/>
    </row>
    <row r="44" spans="1:18" ht="21" customHeight="1">
      <c r="A44" s="258"/>
      <c r="B44" s="63" t="s">
        <v>247</v>
      </c>
      <c r="C44" s="64">
        <v>0</v>
      </c>
      <c r="D44" s="48">
        <v>100</v>
      </c>
      <c r="E44" s="49">
        <v>0</v>
      </c>
      <c r="F44" s="47">
        <v>0</v>
      </c>
      <c r="G44" s="48">
        <v>0</v>
      </c>
      <c r="H44" s="49">
        <v>0</v>
      </c>
      <c r="I44" s="49">
        <v>0</v>
      </c>
      <c r="J44" s="49">
        <v>0</v>
      </c>
      <c r="K44" s="49">
        <v>0</v>
      </c>
      <c r="L44" s="49">
        <v>0</v>
      </c>
      <c r="M44" s="50">
        <v>0</v>
      </c>
      <c r="N44" s="49">
        <v>0</v>
      </c>
      <c r="O44" s="52">
        <f t="shared" si="1"/>
        <v>100</v>
      </c>
      <c r="P44" s="257">
        <f t="shared" si="2"/>
        <v>2.676229727559814E-05</v>
      </c>
      <c r="R44" s="41"/>
    </row>
    <row r="45" spans="1:18" ht="21" customHeight="1">
      <c r="A45" s="258"/>
      <c r="B45" s="63" t="s">
        <v>248</v>
      </c>
      <c r="C45" s="64">
        <v>0</v>
      </c>
      <c r="D45" s="48">
        <v>0</v>
      </c>
      <c r="E45" s="49">
        <v>0</v>
      </c>
      <c r="F45" s="47">
        <v>0</v>
      </c>
      <c r="G45" s="48">
        <v>0</v>
      </c>
      <c r="H45" s="49">
        <v>0</v>
      </c>
      <c r="I45" s="49">
        <v>0</v>
      </c>
      <c r="J45" s="49">
        <v>0</v>
      </c>
      <c r="K45" s="49">
        <v>0</v>
      </c>
      <c r="L45" s="49">
        <v>0</v>
      </c>
      <c r="M45" s="50">
        <v>0</v>
      </c>
      <c r="N45" s="49">
        <v>0</v>
      </c>
      <c r="O45" s="52">
        <f t="shared" si="1"/>
        <v>0</v>
      </c>
      <c r="P45" s="257">
        <f t="shared" si="2"/>
        <v>0</v>
      </c>
      <c r="R45" s="41"/>
    </row>
    <row r="46" spans="1:18" ht="21" customHeight="1">
      <c r="A46" s="258"/>
      <c r="B46" s="63" t="s">
        <v>249</v>
      </c>
      <c r="C46" s="64">
        <v>0</v>
      </c>
      <c r="D46" s="48">
        <v>0</v>
      </c>
      <c r="E46" s="49">
        <v>100</v>
      </c>
      <c r="F46" s="47">
        <v>0</v>
      </c>
      <c r="G46" s="48">
        <v>0</v>
      </c>
      <c r="H46" s="49">
        <v>0</v>
      </c>
      <c r="I46" s="49">
        <v>0</v>
      </c>
      <c r="J46" s="49">
        <v>0</v>
      </c>
      <c r="K46" s="49">
        <v>0</v>
      </c>
      <c r="L46" s="49">
        <v>0</v>
      </c>
      <c r="M46" s="50">
        <v>0</v>
      </c>
      <c r="N46" s="49">
        <v>0</v>
      </c>
      <c r="O46" s="52">
        <f t="shared" si="1"/>
        <v>100</v>
      </c>
      <c r="P46" s="257">
        <f t="shared" si="2"/>
        <v>2.676229727559814E-05</v>
      </c>
      <c r="R46" s="41"/>
    </row>
    <row r="47" spans="1:18" ht="21" customHeight="1">
      <c r="A47" s="258"/>
      <c r="B47" s="63" t="s">
        <v>250</v>
      </c>
      <c r="C47" s="64">
        <v>0</v>
      </c>
      <c r="D47" s="48">
        <v>100</v>
      </c>
      <c r="E47" s="51">
        <v>0</v>
      </c>
      <c r="F47" s="302">
        <v>0</v>
      </c>
      <c r="G47" s="48">
        <v>0</v>
      </c>
      <c r="H47" s="49">
        <v>0</v>
      </c>
      <c r="I47" s="49">
        <v>0</v>
      </c>
      <c r="J47" s="49">
        <v>0</v>
      </c>
      <c r="K47" s="49">
        <v>0</v>
      </c>
      <c r="L47" s="49">
        <v>100</v>
      </c>
      <c r="M47" s="50">
        <v>0</v>
      </c>
      <c r="N47" s="49">
        <v>0</v>
      </c>
      <c r="O47" s="52">
        <f t="shared" si="1"/>
        <v>200</v>
      </c>
      <c r="P47" s="257">
        <f t="shared" si="2"/>
        <v>5.352459455119628E-05</v>
      </c>
      <c r="R47" s="41"/>
    </row>
    <row r="48" spans="1:18" ht="21" customHeight="1">
      <c r="A48" s="263"/>
      <c r="B48" s="66" t="s">
        <v>251</v>
      </c>
      <c r="C48" s="201">
        <v>193500</v>
      </c>
      <c r="D48" s="56">
        <v>61000</v>
      </c>
      <c r="E48" s="303">
        <v>2400</v>
      </c>
      <c r="F48" s="304">
        <v>0</v>
      </c>
      <c r="G48" s="56">
        <v>0</v>
      </c>
      <c r="H48" s="57">
        <v>0</v>
      </c>
      <c r="I48" s="57">
        <v>0</v>
      </c>
      <c r="J48" s="57">
        <v>0</v>
      </c>
      <c r="K48" s="57">
        <v>0</v>
      </c>
      <c r="L48" s="57">
        <v>0</v>
      </c>
      <c r="M48" s="58">
        <v>0</v>
      </c>
      <c r="N48" s="57">
        <v>0</v>
      </c>
      <c r="O48" s="67">
        <f>SUM(C48:N48)</f>
        <v>256900</v>
      </c>
      <c r="P48" s="260">
        <f>O48/$O$4</f>
        <v>0.06875234170101162</v>
      </c>
      <c r="R48" s="41"/>
    </row>
    <row r="49" spans="1:18" ht="19.5" customHeight="1">
      <c r="A49" s="60"/>
      <c r="B49" s="34" t="s">
        <v>658</v>
      </c>
      <c r="C49" s="34"/>
      <c r="D49" s="34"/>
      <c r="E49" s="34"/>
      <c r="F49" s="34"/>
      <c r="G49" s="34"/>
      <c r="H49" s="34"/>
      <c r="I49" s="34"/>
      <c r="J49" s="34"/>
      <c r="K49" s="34"/>
      <c r="L49" s="34"/>
      <c r="M49" s="34"/>
      <c r="N49" s="34"/>
      <c r="O49" s="34"/>
      <c r="P49" s="34"/>
      <c r="Q49" s="34"/>
      <c r="R49" s="34"/>
    </row>
  </sheetData>
  <sheetProtection/>
  <mergeCells count="4">
    <mergeCell ref="O1:P1"/>
    <mergeCell ref="O2:P2"/>
    <mergeCell ref="A3:B3"/>
    <mergeCell ref="A4:B4"/>
  </mergeCells>
  <printOptions horizontalCentered="1" verticalCentered="1"/>
  <pageMargins left="0.7874015748031497" right="0.4330708661417323" top="0.7874015748031497" bottom="0.5905511811023623" header="0.2362204724409449" footer="0.2362204724409449"/>
  <pageSetup blackAndWhite="1"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sheetPr>
    <tabColor theme="8" tint="0.39998000860214233"/>
    <pageSetUpPr fitToPage="1"/>
  </sheetPr>
  <dimension ref="A1:T44"/>
  <sheetViews>
    <sheetView showGridLines="0" zoomScaleSheetLayoutView="100" zoomScalePageLayoutView="0" workbookViewId="0" topLeftCell="A1">
      <pane ySplit="3" topLeftCell="A4" activePane="bottomLeft" state="frozen"/>
      <selection pane="topLeft" activeCell="A1" sqref="A1"/>
      <selection pane="bottomLeft" activeCell="D26" sqref="D26"/>
    </sheetView>
  </sheetViews>
  <sheetFormatPr defaultColWidth="7.25390625" defaultRowHeight="13.5"/>
  <cols>
    <col min="1" max="1" width="3.00390625" style="36" customWidth="1"/>
    <col min="2" max="2" width="12.375" style="36" customWidth="1"/>
    <col min="3" max="14" width="7.125" style="36" customWidth="1"/>
    <col min="15" max="15" width="9.375" style="36" bestFit="1" customWidth="1"/>
    <col min="16" max="16" width="6.625" style="36" customWidth="1"/>
    <col min="17" max="17" width="3.375" style="36" customWidth="1"/>
    <col min="18" max="16384" width="7.25390625" style="36" customWidth="1"/>
  </cols>
  <sheetData>
    <row r="1" spans="1:17" ht="19.5" customHeight="1">
      <c r="A1" s="32" t="s">
        <v>659</v>
      </c>
      <c r="B1" s="33"/>
      <c r="C1" s="33"/>
      <c r="D1" s="33"/>
      <c r="E1" s="33"/>
      <c r="F1" s="34"/>
      <c r="G1" s="35"/>
      <c r="H1" s="35"/>
      <c r="I1" s="35"/>
      <c r="J1" s="35"/>
      <c r="K1" s="33"/>
      <c r="L1" s="33"/>
      <c r="M1" s="33"/>
      <c r="N1" s="252"/>
      <c r="O1" s="365"/>
      <c r="P1" s="365"/>
      <c r="Q1" s="116"/>
    </row>
    <row r="2" spans="1:17" ht="19.5" customHeight="1">
      <c r="A2" s="32"/>
      <c r="B2" s="33"/>
      <c r="C2" s="33"/>
      <c r="D2" s="33"/>
      <c r="E2" s="33"/>
      <c r="F2" s="34"/>
      <c r="G2" s="35"/>
      <c r="H2" s="35"/>
      <c r="I2" s="35"/>
      <c r="J2" s="35"/>
      <c r="K2" s="33"/>
      <c r="L2" s="33"/>
      <c r="M2" s="33"/>
      <c r="N2" s="61"/>
      <c r="O2" s="366" t="s">
        <v>198</v>
      </c>
      <c r="P2" s="366"/>
      <c r="Q2" s="116"/>
    </row>
    <row r="3" spans="1:17" s="41" customFormat="1" ht="21" customHeight="1">
      <c r="A3" s="367"/>
      <c r="B3" s="368"/>
      <c r="C3" s="37" t="s">
        <v>419</v>
      </c>
      <c r="D3" s="38" t="s">
        <v>199</v>
      </c>
      <c r="E3" s="38" t="s">
        <v>200</v>
      </c>
      <c r="F3" s="38" t="s">
        <v>201</v>
      </c>
      <c r="G3" s="38" t="s">
        <v>202</v>
      </c>
      <c r="H3" s="38" t="s">
        <v>203</v>
      </c>
      <c r="I3" s="38" t="s">
        <v>204</v>
      </c>
      <c r="J3" s="38" t="s">
        <v>205</v>
      </c>
      <c r="K3" s="38" t="s">
        <v>206</v>
      </c>
      <c r="L3" s="38" t="s">
        <v>207</v>
      </c>
      <c r="M3" s="38" t="s">
        <v>208</v>
      </c>
      <c r="N3" s="39" t="s">
        <v>418</v>
      </c>
      <c r="O3" s="40" t="s">
        <v>428</v>
      </c>
      <c r="P3" s="253" t="s">
        <v>209</v>
      </c>
      <c r="Q3" s="117"/>
    </row>
    <row r="4" spans="1:17" s="41" customFormat="1" ht="21" customHeight="1">
      <c r="A4" s="369" t="s">
        <v>429</v>
      </c>
      <c r="B4" s="370"/>
      <c r="C4" s="299">
        <f>SUM(C5:C18)</f>
        <v>0</v>
      </c>
      <c r="D4" s="43">
        <f>SUM(D5:D18)</f>
        <v>0</v>
      </c>
      <c r="E4" s="43">
        <f>SUM(E5:E18)</f>
        <v>0</v>
      </c>
      <c r="F4" s="43">
        <f>SUM(F5:F18)</f>
        <v>0</v>
      </c>
      <c r="G4" s="43">
        <f>SUM(G5:G18)</f>
        <v>0</v>
      </c>
      <c r="H4" s="43">
        <f>SUM(H5:H18)</f>
        <v>0</v>
      </c>
      <c r="I4" s="43">
        <f>SUM(I5:I18)</f>
        <v>0</v>
      </c>
      <c r="J4" s="43">
        <f>SUM(J5:J18)</f>
        <v>0</v>
      </c>
      <c r="K4" s="43">
        <f>SUM(K5:K18)</f>
        <v>0</v>
      </c>
      <c r="L4" s="43">
        <f>SUM(L5:L18)</f>
        <v>0</v>
      </c>
      <c r="M4" s="43">
        <f>SUM(M5:M18)</f>
        <v>0</v>
      </c>
      <c r="N4" s="300">
        <f>SUM(N5:N18)</f>
        <v>0</v>
      </c>
      <c r="O4" s="42">
        <f>SUM(O5:O18)</f>
        <v>0</v>
      </c>
      <c r="P4" s="254" t="s">
        <v>416</v>
      </c>
      <c r="Q4" s="118"/>
    </row>
    <row r="5" spans="1:17" s="41" customFormat="1" ht="21" customHeight="1">
      <c r="A5" s="255"/>
      <c r="B5" s="44" t="s">
        <v>430</v>
      </c>
      <c r="C5" s="47">
        <v>0</v>
      </c>
      <c r="D5" s="48">
        <v>0</v>
      </c>
      <c r="E5" s="49">
        <v>0</v>
      </c>
      <c r="F5" s="49">
        <v>0</v>
      </c>
      <c r="G5" s="49">
        <v>0</v>
      </c>
      <c r="H5" s="49">
        <v>0</v>
      </c>
      <c r="I5" s="49">
        <v>0</v>
      </c>
      <c r="J5" s="50">
        <v>0</v>
      </c>
      <c r="K5" s="49">
        <v>0</v>
      </c>
      <c r="L5" s="49">
        <v>0</v>
      </c>
      <c r="M5" s="49">
        <v>0</v>
      </c>
      <c r="N5" s="51">
        <v>0</v>
      </c>
      <c r="O5" s="119">
        <f>SUM(C5:N5)</f>
        <v>0</v>
      </c>
      <c r="P5" s="256" t="s">
        <v>660</v>
      </c>
      <c r="Q5" s="118"/>
    </row>
    <row r="6" spans="1:17" s="41" customFormat="1" ht="21" customHeight="1">
      <c r="A6" s="255"/>
      <c r="B6" s="46" t="s">
        <v>431</v>
      </c>
      <c r="C6" s="47">
        <v>0</v>
      </c>
      <c r="D6" s="48">
        <v>0</v>
      </c>
      <c r="E6" s="49">
        <v>0</v>
      </c>
      <c r="F6" s="49">
        <v>0</v>
      </c>
      <c r="G6" s="49">
        <v>0</v>
      </c>
      <c r="H6" s="49">
        <v>0</v>
      </c>
      <c r="I6" s="49">
        <v>0</v>
      </c>
      <c r="J6" s="50">
        <v>0</v>
      </c>
      <c r="K6" s="49">
        <v>0</v>
      </c>
      <c r="L6" s="49">
        <v>0</v>
      </c>
      <c r="M6" s="49">
        <v>0</v>
      </c>
      <c r="N6" s="51">
        <v>0</v>
      </c>
      <c r="O6" s="52">
        <f>SUM(C6:N6)</f>
        <v>0</v>
      </c>
      <c r="P6" s="257" t="s">
        <v>660</v>
      </c>
      <c r="Q6" s="118"/>
    </row>
    <row r="7" spans="1:16" s="41" customFormat="1" ht="21" customHeight="1">
      <c r="A7" s="255"/>
      <c r="B7" s="46" t="s">
        <v>432</v>
      </c>
      <c r="C7" s="47">
        <v>0</v>
      </c>
      <c r="D7" s="48">
        <v>0</v>
      </c>
      <c r="E7" s="49">
        <v>0</v>
      </c>
      <c r="F7" s="49">
        <v>0</v>
      </c>
      <c r="G7" s="49">
        <v>0</v>
      </c>
      <c r="H7" s="49">
        <v>0</v>
      </c>
      <c r="I7" s="49">
        <v>0</v>
      </c>
      <c r="J7" s="50">
        <v>0</v>
      </c>
      <c r="K7" s="49">
        <v>0</v>
      </c>
      <c r="L7" s="49">
        <v>0</v>
      </c>
      <c r="M7" s="49">
        <v>0</v>
      </c>
      <c r="N7" s="51">
        <v>0</v>
      </c>
      <c r="O7" s="52">
        <f>SUM(C7:N7)</f>
        <v>0</v>
      </c>
      <c r="P7" s="257" t="s">
        <v>660</v>
      </c>
    </row>
    <row r="8" spans="1:16" s="41" customFormat="1" ht="21" customHeight="1">
      <c r="A8" s="255"/>
      <c r="B8" s="46" t="s">
        <v>433</v>
      </c>
      <c r="C8" s="47">
        <v>0</v>
      </c>
      <c r="D8" s="48">
        <v>0</v>
      </c>
      <c r="E8" s="49">
        <v>0</v>
      </c>
      <c r="F8" s="49">
        <v>0</v>
      </c>
      <c r="G8" s="49">
        <v>0</v>
      </c>
      <c r="H8" s="49">
        <v>0</v>
      </c>
      <c r="I8" s="49">
        <v>0</v>
      </c>
      <c r="J8" s="50">
        <v>0</v>
      </c>
      <c r="K8" s="49">
        <v>0</v>
      </c>
      <c r="L8" s="49">
        <v>0</v>
      </c>
      <c r="M8" s="49">
        <v>0</v>
      </c>
      <c r="N8" s="51">
        <v>0</v>
      </c>
      <c r="O8" s="52">
        <f>SUM(C8:N8)</f>
        <v>0</v>
      </c>
      <c r="P8" s="257" t="s">
        <v>660</v>
      </c>
    </row>
    <row r="9" spans="1:16" s="41" customFormat="1" ht="21" customHeight="1">
      <c r="A9" s="255"/>
      <c r="B9" s="46" t="s">
        <v>434</v>
      </c>
      <c r="C9" s="47">
        <v>0</v>
      </c>
      <c r="D9" s="48">
        <v>0</v>
      </c>
      <c r="E9" s="49">
        <v>0</v>
      </c>
      <c r="F9" s="49">
        <v>0</v>
      </c>
      <c r="G9" s="49">
        <v>0</v>
      </c>
      <c r="H9" s="49">
        <v>0</v>
      </c>
      <c r="I9" s="49">
        <v>0</v>
      </c>
      <c r="J9" s="50">
        <v>0</v>
      </c>
      <c r="K9" s="49">
        <v>0</v>
      </c>
      <c r="L9" s="49">
        <v>0</v>
      </c>
      <c r="M9" s="49">
        <v>0</v>
      </c>
      <c r="N9" s="51">
        <v>0</v>
      </c>
      <c r="O9" s="52">
        <f>SUM(C9:N9)</f>
        <v>0</v>
      </c>
      <c r="P9" s="257" t="s">
        <v>660</v>
      </c>
    </row>
    <row r="10" spans="1:17" s="41" customFormat="1" ht="21" customHeight="1">
      <c r="A10" s="255"/>
      <c r="B10" s="46" t="s">
        <v>435</v>
      </c>
      <c r="C10" s="47">
        <v>0</v>
      </c>
      <c r="D10" s="48">
        <v>0</v>
      </c>
      <c r="E10" s="49">
        <v>0</v>
      </c>
      <c r="F10" s="49">
        <v>0</v>
      </c>
      <c r="G10" s="49">
        <v>0</v>
      </c>
      <c r="H10" s="49">
        <v>0</v>
      </c>
      <c r="I10" s="49">
        <v>0</v>
      </c>
      <c r="J10" s="50">
        <v>0</v>
      </c>
      <c r="K10" s="49">
        <v>0</v>
      </c>
      <c r="L10" s="49">
        <v>0</v>
      </c>
      <c r="M10" s="49">
        <v>0</v>
      </c>
      <c r="N10" s="51">
        <v>0</v>
      </c>
      <c r="O10" s="52">
        <f>SUM(C10:N10)</f>
        <v>0</v>
      </c>
      <c r="P10" s="257" t="s">
        <v>660</v>
      </c>
      <c r="Q10" s="120"/>
    </row>
    <row r="11" spans="1:17" s="41" customFormat="1" ht="21" customHeight="1">
      <c r="A11" s="255"/>
      <c r="B11" s="46" t="s">
        <v>436</v>
      </c>
      <c r="C11" s="47">
        <v>0</v>
      </c>
      <c r="D11" s="48">
        <v>0</v>
      </c>
      <c r="E11" s="49">
        <v>0</v>
      </c>
      <c r="F11" s="49">
        <v>0</v>
      </c>
      <c r="G11" s="49">
        <v>0</v>
      </c>
      <c r="H11" s="49">
        <v>0</v>
      </c>
      <c r="I11" s="49">
        <v>0</v>
      </c>
      <c r="J11" s="50">
        <v>0</v>
      </c>
      <c r="K11" s="49">
        <v>0</v>
      </c>
      <c r="L11" s="49">
        <v>0</v>
      </c>
      <c r="M11" s="49">
        <v>0</v>
      </c>
      <c r="N11" s="51">
        <v>0</v>
      </c>
      <c r="O11" s="52">
        <f>SUM(C11:N11)</f>
        <v>0</v>
      </c>
      <c r="P11" s="257" t="s">
        <v>660</v>
      </c>
      <c r="Q11" s="117"/>
    </row>
    <row r="12" spans="1:17" s="41" customFormat="1" ht="21" customHeight="1">
      <c r="A12" s="255"/>
      <c r="B12" s="46" t="s">
        <v>437</v>
      </c>
      <c r="C12" s="47">
        <v>0</v>
      </c>
      <c r="D12" s="48">
        <v>0</v>
      </c>
      <c r="E12" s="49">
        <v>0</v>
      </c>
      <c r="F12" s="49">
        <v>0</v>
      </c>
      <c r="G12" s="49">
        <v>0</v>
      </c>
      <c r="H12" s="49">
        <v>0</v>
      </c>
      <c r="I12" s="49">
        <v>0</v>
      </c>
      <c r="J12" s="50">
        <v>0</v>
      </c>
      <c r="K12" s="49">
        <v>0</v>
      </c>
      <c r="L12" s="49">
        <v>0</v>
      </c>
      <c r="M12" s="49">
        <v>0</v>
      </c>
      <c r="N12" s="51">
        <v>0</v>
      </c>
      <c r="O12" s="52">
        <f>SUM(C12:N12)</f>
        <v>0</v>
      </c>
      <c r="P12" s="257" t="s">
        <v>660</v>
      </c>
      <c r="Q12" s="117"/>
    </row>
    <row r="13" spans="1:17" s="41" customFormat="1" ht="21" customHeight="1">
      <c r="A13" s="255"/>
      <c r="B13" s="46" t="s">
        <v>438</v>
      </c>
      <c r="C13" s="47">
        <v>0</v>
      </c>
      <c r="D13" s="48">
        <v>0</v>
      </c>
      <c r="E13" s="49">
        <v>0</v>
      </c>
      <c r="F13" s="49">
        <v>0</v>
      </c>
      <c r="G13" s="49">
        <v>0</v>
      </c>
      <c r="H13" s="49">
        <v>0</v>
      </c>
      <c r="I13" s="49">
        <v>0</v>
      </c>
      <c r="J13" s="50">
        <v>0</v>
      </c>
      <c r="K13" s="49">
        <v>0</v>
      </c>
      <c r="L13" s="49">
        <v>0</v>
      </c>
      <c r="M13" s="49">
        <v>0</v>
      </c>
      <c r="N13" s="51">
        <v>0</v>
      </c>
      <c r="O13" s="52">
        <f>SUM(C13:N13)</f>
        <v>0</v>
      </c>
      <c r="P13" s="257" t="s">
        <v>660</v>
      </c>
      <c r="Q13" s="117"/>
    </row>
    <row r="14" spans="1:17" s="41" customFormat="1" ht="21" customHeight="1">
      <c r="A14" s="255"/>
      <c r="B14" s="46" t="s">
        <v>439</v>
      </c>
      <c r="C14" s="47">
        <v>0</v>
      </c>
      <c r="D14" s="48">
        <v>0</v>
      </c>
      <c r="E14" s="49">
        <v>0</v>
      </c>
      <c r="F14" s="49">
        <v>0</v>
      </c>
      <c r="G14" s="49">
        <v>0</v>
      </c>
      <c r="H14" s="49">
        <v>0</v>
      </c>
      <c r="I14" s="49">
        <v>0</v>
      </c>
      <c r="J14" s="50">
        <v>0</v>
      </c>
      <c r="K14" s="49">
        <v>0</v>
      </c>
      <c r="L14" s="49">
        <v>0</v>
      </c>
      <c r="M14" s="49">
        <v>0</v>
      </c>
      <c r="N14" s="51">
        <v>0</v>
      </c>
      <c r="O14" s="52">
        <f>SUM(C14:N14)</f>
        <v>0</v>
      </c>
      <c r="P14" s="257" t="s">
        <v>660</v>
      </c>
      <c r="Q14" s="118"/>
    </row>
    <row r="15" spans="1:17" s="41" customFormat="1" ht="21" customHeight="1">
      <c r="A15" s="255"/>
      <c r="B15" s="46" t="s">
        <v>440</v>
      </c>
      <c r="C15" s="47">
        <v>0</v>
      </c>
      <c r="D15" s="48">
        <v>0</v>
      </c>
      <c r="E15" s="49">
        <v>0</v>
      </c>
      <c r="F15" s="49">
        <v>0</v>
      </c>
      <c r="G15" s="49">
        <v>0</v>
      </c>
      <c r="H15" s="49">
        <v>0</v>
      </c>
      <c r="I15" s="49">
        <v>0</v>
      </c>
      <c r="J15" s="50">
        <v>0</v>
      </c>
      <c r="K15" s="49">
        <v>0</v>
      </c>
      <c r="L15" s="49">
        <v>0</v>
      </c>
      <c r="M15" s="49">
        <v>0</v>
      </c>
      <c r="N15" s="51">
        <v>0</v>
      </c>
      <c r="O15" s="52">
        <f>SUM(C15:N15)</f>
        <v>0</v>
      </c>
      <c r="P15" s="257" t="s">
        <v>660</v>
      </c>
      <c r="Q15" s="117"/>
    </row>
    <row r="16" spans="1:17" s="41" customFormat="1" ht="21" customHeight="1">
      <c r="A16" s="255"/>
      <c r="B16" s="46" t="s">
        <v>441</v>
      </c>
      <c r="C16" s="47">
        <v>0</v>
      </c>
      <c r="D16" s="48">
        <v>0</v>
      </c>
      <c r="E16" s="49">
        <v>0</v>
      </c>
      <c r="F16" s="49">
        <v>0</v>
      </c>
      <c r="G16" s="49">
        <v>0</v>
      </c>
      <c r="H16" s="49">
        <v>0</v>
      </c>
      <c r="I16" s="49">
        <v>0</v>
      </c>
      <c r="J16" s="50">
        <v>0</v>
      </c>
      <c r="K16" s="49">
        <v>0</v>
      </c>
      <c r="L16" s="49">
        <v>0</v>
      </c>
      <c r="M16" s="49">
        <v>0</v>
      </c>
      <c r="N16" s="51">
        <v>0</v>
      </c>
      <c r="O16" s="52">
        <f>SUM(C16:N16)</f>
        <v>0</v>
      </c>
      <c r="P16" s="257" t="s">
        <v>660</v>
      </c>
      <c r="Q16" s="117"/>
    </row>
    <row r="17" spans="1:17" s="41" customFormat="1" ht="21" customHeight="1">
      <c r="A17" s="255"/>
      <c r="B17" s="46" t="s">
        <v>442</v>
      </c>
      <c r="C17" s="47">
        <v>0</v>
      </c>
      <c r="D17" s="48">
        <v>0</v>
      </c>
      <c r="E17" s="49">
        <v>0</v>
      </c>
      <c r="F17" s="49">
        <v>0</v>
      </c>
      <c r="G17" s="49">
        <v>0</v>
      </c>
      <c r="H17" s="49">
        <v>0</v>
      </c>
      <c r="I17" s="49">
        <v>0</v>
      </c>
      <c r="J17" s="50">
        <v>0</v>
      </c>
      <c r="K17" s="49">
        <v>0</v>
      </c>
      <c r="L17" s="49">
        <v>0</v>
      </c>
      <c r="M17" s="49">
        <v>0</v>
      </c>
      <c r="N17" s="51">
        <v>0</v>
      </c>
      <c r="O17" s="52">
        <f>SUM(C17:N17)</f>
        <v>0</v>
      </c>
      <c r="P17" s="257" t="s">
        <v>660</v>
      </c>
      <c r="Q17" s="117"/>
    </row>
    <row r="18" spans="1:17" s="41" customFormat="1" ht="21" customHeight="1">
      <c r="A18" s="312"/>
      <c r="B18" s="55" t="s">
        <v>254</v>
      </c>
      <c r="C18" s="313">
        <v>0</v>
      </c>
      <c r="D18" s="56">
        <v>0</v>
      </c>
      <c r="E18" s="57">
        <v>0</v>
      </c>
      <c r="F18" s="57">
        <v>0</v>
      </c>
      <c r="G18" s="57">
        <v>0</v>
      </c>
      <c r="H18" s="57">
        <v>0</v>
      </c>
      <c r="I18" s="57">
        <v>0</v>
      </c>
      <c r="J18" s="58">
        <v>0</v>
      </c>
      <c r="K18" s="57">
        <v>0</v>
      </c>
      <c r="L18" s="57">
        <v>0</v>
      </c>
      <c r="M18" s="57">
        <v>0</v>
      </c>
      <c r="N18" s="303">
        <v>0</v>
      </c>
      <c r="O18" s="59">
        <f>SUM(C18:N18)</f>
        <v>0</v>
      </c>
      <c r="P18" s="260" t="s">
        <v>660</v>
      </c>
      <c r="Q18" s="117"/>
    </row>
    <row r="19" spans="1:20" ht="19.5" customHeight="1">
      <c r="A19" s="60" t="s">
        <v>661</v>
      </c>
      <c r="B19" s="34"/>
      <c r="C19" s="34"/>
      <c r="D19" s="34"/>
      <c r="E19" s="34"/>
      <c r="F19" s="34"/>
      <c r="G19" s="34"/>
      <c r="H19" s="34"/>
      <c r="I19" s="34"/>
      <c r="J19" s="34"/>
      <c r="K19" s="34"/>
      <c r="L19" s="34"/>
      <c r="M19" s="34"/>
      <c r="N19" s="34"/>
      <c r="O19" s="34"/>
      <c r="P19" s="34"/>
      <c r="Q19" s="34"/>
      <c r="R19" s="34"/>
      <c r="S19" s="34"/>
      <c r="T19" s="34"/>
    </row>
    <row r="20" spans="1:20" ht="19.5" customHeight="1">
      <c r="A20" s="60"/>
      <c r="B20" s="34" t="s">
        <v>443</v>
      </c>
      <c r="C20" s="34"/>
      <c r="D20" s="34"/>
      <c r="E20" s="34"/>
      <c r="F20" s="34"/>
      <c r="G20" s="34"/>
      <c r="H20" s="34"/>
      <c r="I20" s="34"/>
      <c r="J20" s="34"/>
      <c r="K20" s="34"/>
      <c r="L20" s="34"/>
      <c r="M20" s="34"/>
      <c r="N20" s="34"/>
      <c r="O20" s="34"/>
      <c r="P20" s="34"/>
      <c r="Q20" s="34"/>
      <c r="R20" s="34"/>
      <c r="S20" s="34"/>
      <c r="T20" s="34"/>
    </row>
    <row r="21" spans="1:20" ht="19.5" customHeight="1">
      <c r="A21" s="60"/>
      <c r="B21" s="34" t="s">
        <v>444</v>
      </c>
      <c r="C21" s="34"/>
      <c r="D21" s="34"/>
      <c r="E21" s="34"/>
      <c r="F21" s="34"/>
      <c r="G21" s="34"/>
      <c r="H21" s="34"/>
      <c r="I21" s="34"/>
      <c r="J21" s="34"/>
      <c r="K21" s="34"/>
      <c r="L21" s="34"/>
      <c r="M21" s="34"/>
      <c r="N21" s="34"/>
      <c r="O21" s="34"/>
      <c r="P21" s="34"/>
      <c r="Q21" s="34"/>
      <c r="R21" s="34"/>
      <c r="S21" s="34"/>
      <c r="T21" s="34"/>
    </row>
    <row r="22" spans="1:20" ht="19.5" customHeight="1">
      <c r="A22" s="60"/>
      <c r="B22" s="34" t="s">
        <v>662</v>
      </c>
      <c r="C22" s="34"/>
      <c r="D22" s="34"/>
      <c r="E22" s="34"/>
      <c r="F22" s="34"/>
      <c r="G22" s="34"/>
      <c r="H22" s="34"/>
      <c r="I22" s="34"/>
      <c r="J22" s="34"/>
      <c r="K22" s="34"/>
      <c r="L22" s="34"/>
      <c r="M22" s="34"/>
      <c r="N22" s="34"/>
      <c r="O22" s="34"/>
      <c r="P22" s="34"/>
      <c r="Q22" s="34"/>
      <c r="R22" s="34"/>
      <c r="S22" s="34"/>
      <c r="T22" s="34"/>
    </row>
    <row r="23" spans="1:20" ht="19.5" customHeight="1">
      <c r="A23" s="60"/>
      <c r="B23" s="34"/>
      <c r="C23" s="34"/>
      <c r="D23" s="34"/>
      <c r="E23" s="34"/>
      <c r="F23" s="34"/>
      <c r="G23" s="34"/>
      <c r="H23" s="34"/>
      <c r="I23" s="34"/>
      <c r="J23" s="34"/>
      <c r="K23" s="34"/>
      <c r="L23" s="34"/>
      <c r="M23" s="34"/>
      <c r="N23" s="34"/>
      <c r="O23" s="34"/>
      <c r="P23" s="34"/>
      <c r="Q23" s="34"/>
      <c r="R23" s="34"/>
      <c r="S23" s="34"/>
      <c r="T23" s="34"/>
    </row>
    <row r="24" spans="1:20" ht="19.5" customHeight="1">
      <c r="A24" s="32"/>
      <c r="B24" s="33"/>
      <c r="C24" s="33"/>
      <c r="D24" s="33"/>
      <c r="E24" s="33"/>
      <c r="F24" s="34"/>
      <c r="G24" s="35"/>
      <c r="H24" s="35"/>
      <c r="I24" s="35"/>
      <c r="J24" s="35"/>
      <c r="K24" s="33"/>
      <c r="L24" s="33"/>
      <c r="M24" s="33"/>
      <c r="Q24" s="116"/>
      <c r="R24" s="34"/>
      <c r="S24" s="34"/>
      <c r="T24" s="34"/>
    </row>
    <row r="25" spans="17:20" ht="19.5" customHeight="1">
      <c r="Q25" s="116"/>
      <c r="R25" s="34"/>
      <c r="S25" s="34"/>
      <c r="T25" s="34"/>
    </row>
    <row r="26" spans="17:20" ht="19.5" customHeight="1">
      <c r="Q26" s="117"/>
      <c r="R26" s="34"/>
      <c r="S26" s="34"/>
      <c r="T26" s="34"/>
    </row>
    <row r="27" spans="17:20" ht="19.5" customHeight="1">
      <c r="Q27" s="118"/>
      <c r="R27" s="34"/>
      <c r="S27" s="34"/>
      <c r="T27" s="34"/>
    </row>
    <row r="28" ht="12">
      <c r="Q28" s="118"/>
    </row>
    <row r="29" ht="12">
      <c r="Q29" s="118"/>
    </row>
    <row r="30" ht="12">
      <c r="Q30" s="41"/>
    </row>
    <row r="31" ht="12">
      <c r="Q31" s="41"/>
    </row>
    <row r="32" ht="12">
      <c r="Q32" s="41"/>
    </row>
    <row r="33" ht="12">
      <c r="Q33" s="120"/>
    </row>
    <row r="34" ht="12">
      <c r="Q34" s="117"/>
    </row>
    <row r="35" ht="12">
      <c r="Q35" s="117"/>
    </row>
    <row r="36" ht="12">
      <c r="Q36" s="117"/>
    </row>
    <row r="37" ht="12">
      <c r="Q37" s="118"/>
    </row>
    <row r="38" ht="12">
      <c r="Q38" s="117"/>
    </row>
    <row r="39" ht="12">
      <c r="Q39" s="117"/>
    </row>
    <row r="40" ht="12">
      <c r="Q40" s="117"/>
    </row>
    <row r="41" ht="12">
      <c r="Q41" s="117"/>
    </row>
    <row r="42" ht="11.25">
      <c r="Q42" s="34"/>
    </row>
    <row r="43" ht="11.25">
      <c r="Q43" s="34"/>
    </row>
    <row r="44" ht="11.25">
      <c r="Q44" s="34"/>
    </row>
  </sheetData>
  <sheetProtection/>
  <mergeCells count="4">
    <mergeCell ref="O1:P1"/>
    <mergeCell ref="O2:P2"/>
    <mergeCell ref="A3:B3"/>
    <mergeCell ref="A4:B4"/>
  </mergeCells>
  <printOptions horizontalCentered="1" verticalCentered="1"/>
  <pageMargins left="0.5905511811023623" right="0.5905511811023623" top="0.5905511811023623" bottom="0.5905511811023623" header="0.5118110236220472" footer="0.5118110236220472"/>
  <pageSetup blackAndWhite="1" fitToWidth="2" fitToHeight="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8" tint="0.39998000860214233"/>
    <pageSetUpPr fitToPage="1"/>
  </sheetPr>
  <dimension ref="A1:T27"/>
  <sheetViews>
    <sheetView showGridLines="0" zoomScaleSheetLayoutView="100" zoomScalePageLayoutView="0" workbookViewId="0" topLeftCell="A1">
      <pane ySplit="3" topLeftCell="A4" activePane="bottomLeft" state="frozen"/>
      <selection pane="topLeft" activeCell="A1" sqref="A1"/>
      <selection pane="bottomLeft" activeCell="A2" sqref="A2"/>
    </sheetView>
  </sheetViews>
  <sheetFormatPr defaultColWidth="7.25390625" defaultRowHeight="13.5"/>
  <cols>
    <col min="1" max="1" width="3.00390625" style="36" customWidth="1"/>
    <col min="2" max="2" width="15.125" style="36" customWidth="1"/>
    <col min="3" max="14" width="7.125" style="36" customWidth="1"/>
    <col min="15" max="15" width="9.375" style="36" bestFit="1" customWidth="1"/>
    <col min="16" max="16" width="6.625" style="36" customWidth="1"/>
    <col min="17" max="17" width="3.375" style="36" customWidth="1"/>
    <col min="18" max="16384" width="7.25390625" style="36" customWidth="1"/>
  </cols>
  <sheetData>
    <row r="1" spans="1:17" ht="19.5" customHeight="1">
      <c r="A1" s="32" t="s">
        <v>664</v>
      </c>
      <c r="B1" s="33"/>
      <c r="C1" s="33"/>
      <c r="D1" s="33"/>
      <c r="E1" s="33"/>
      <c r="F1" s="34"/>
      <c r="G1" s="35"/>
      <c r="H1" s="35"/>
      <c r="I1" s="35"/>
      <c r="J1" s="35"/>
      <c r="K1" s="33"/>
      <c r="L1" s="33"/>
      <c r="M1" s="33"/>
      <c r="N1" s="252"/>
      <c r="O1" s="365"/>
      <c r="P1" s="365"/>
      <c r="Q1" s="116"/>
    </row>
    <row r="2" spans="1:17" ht="19.5" customHeight="1">
      <c r="A2" s="32"/>
      <c r="B2" s="33"/>
      <c r="C2" s="33"/>
      <c r="D2" s="33"/>
      <c r="E2" s="33"/>
      <c r="F2" s="34"/>
      <c r="G2" s="35"/>
      <c r="H2" s="35"/>
      <c r="I2" s="35"/>
      <c r="J2" s="35"/>
      <c r="K2" s="33"/>
      <c r="L2" s="33"/>
      <c r="M2" s="33"/>
      <c r="N2" s="61"/>
      <c r="O2" s="366" t="s">
        <v>198</v>
      </c>
      <c r="P2" s="366"/>
      <c r="Q2" s="116"/>
    </row>
    <row r="3" spans="1:17" s="41" customFormat="1" ht="21" customHeight="1">
      <c r="A3" s="367"/>
      <c r="B3" s="368"/>
      <c r="C3" s="38" t="s">
        <v>207</v>
      </c>
      <c r="D3" s="38" t="s">
        <v>208</v>
      </c>
      <c r="E3" s="39" t="s">
        <v>418</v>
      </c>
      <c r="F3" s="38" t="s">
        <v>253</v>
      </c>
      <c r="G3" s="38" t="s">
        <v>199</v>
      </c>
      <c r="H3" s="38" t="s">
        <v>200</v>
      </c>
      <c r="I3" s="38" t="s">
        <v>201</v>
      </c>
      <c r="J3" s="38" t="s">
        <v>202</v>
      </c>
      <c r="K3" s="38" t="s">
        <v>203</v>
      </c>
      <c r="L3" s="38" t="s">
        <v>204</v>
      </c>
      <c r="M3" s="38" t="s">
        <v>205</v>
      </c>
      <c r="N3" s="39" t="s">
        <v>206</v>
      </c>
      <c r="O3" s="40" t="s">
        <v>428</v>
      </c>
      <c r="P3" s="253" t="s">
        <v>209</v>
      </c>
      <c r="Q3" s="117"/>
    </row>
    <row r="4" spans="1:17" s="41" customFormat="1" ht="21" customHeight="1">
      <c r="A4" s="369" t="s">
        <v>429</v>
      </c>
      <c r="B4" s="370"/>
      <c r="C4" s="299">
        <f>SUM(C5:C18)</f>
        <v>193500</v>
      </c>
      <c r="D4" s="43">
        <f>SUM(D5:D18)</f>
        <v>61000</v>
      </c>
      <c r="E4" s="43">
        <f>SUM(E5:E18)</f>
        <v>2400</v>
      </c>
      <c r="F4" s="43">
        <f>SUM(F5:F18)</f>
        <v>0</v>
      </c>
      <c r="G4" s="43">
        <f>SUM(G5:G18)</f>
        <v>0</v>
      </c>
      <c r="H4" s="43">
        <f>SUM(H5:H18)</f>
        <v>0</v>
      </c>
      <c r="I4" s="43">
        <f>SUM(I5:I18)</f>
        <v>0</v>
      </c>
      <c r="J4" s="43">
        <f>SUM(J5:J18)</f>
        <v>0</v>
      </c>
      <c r="K4" s="43">
        <f>SUM(K5:K18)</f>
        <v>0</v>
      </c>
      <c r="L4" s="43">
        <f>SUM(L5:L18)</f>
        <v>0</v>
      </c>
      <c r="M4" s="43">
        <f>SUM(M5:M18)</f>
        <v>0</v>
      </c>
      <c r="N4" s="300">
        <f>SUM(N5:N18)</f>
        <v>0</v>
      </c>
      <c r="O4" s="42">
        <f>SUM(O5:O18)</f>
        <v>256900</v>
      </c>
      <c r="P4" s="254">
        <f>O4/$O$4</f>
        <v>1</v>
      </c>
      <c r="Q4" s="118"/>
    </row>
    <row r="5" spans="1:17" s="41" customFormat="1" ht="21" customHeight="1">
      <c r="A5" s="255"/>
      <c r="B5" s="44" t="s">
        <v>430</v>
      </c>
      <c r="C5" s="47">
        <v>71200</v>
      </c>
      <c r="D5" s="48">
        <v>33500</v>
      </c>
      <c r="E5" s="49">
        <v>600</v>
      </c>
      <c r="F5" s="49">
        <v>0</v>
      </c>
      <c r="G5" s="49">
        <v>0</v>
      </c>
      <c r="H5" s="49">
        <v>0</v>
      </c>
      <c r="I5" s="49">
        <v>0</v>
      </c>
      <c r="J5" s="50">
        <v>0</v>
      </c>
      <c r="K5" s="49">
        <v>0</v>
      </c>
      <c r="L5" s="49">
        <v>0</v>
      </c>
      <c r="M5" s="49">
        <v>0</v>
      </c>
      <c r="N5" s="51">
        <v>0</v>
      </c>
      <c r="O5" s="119">
        <f>SUM(C5:N5)</f>
        <v>105300</v>
      </c>
      <c r="P5" s="256">
        <f>O5/$O$4</f>
        <v>0.40988711560918645</v>
      </c>
      <c r="Q5" s="118"/>
    </row>
    <row r="6" spans="1:17" s="41" customFormat="1" ht="21" customHeight="1">
      <c r="A6" s="255"/>
      <c r="B6" s="46" t="s">
        <v>431</v>
      </c>
      <c r="C6" s="47">
        <v>14400</v>
      </c>
      <c r="D6" s="48">
        <v>4700</v>
      </c>
      <c r="E6" s="49">
        <v>100</v>
      </c>
      <c r="F6" s="49">
        <v>0</v>
      </c>
      <c r="G6" s="49">
        <v>0</v>
      </c>
      <c r="H6" s="49">
        <v>0</v>
      </c>
      <c r="I6" s="49">
        <v>0</v>
      </c>
      <c r="J6" s="50">
        <v>0</v>
      </c>
      <c r="K6" s="49">
        <v>0</v>
      </c>
      <c r="L6" s="49">
        <v>0</v>
      </c>
      <c r="M6" s="49">
        <v>0</v>
      </c>
      <c r="N6" s="51">
        <v>0</v>
      </c>
      <c r="O6" s="52">
        <f>SUM(C6:N6)</f>
        <v>19200</v>
      </c>
      <c r="P6" s="257">
        <f>O6/$O$4</f>
        <v>0.07473725184896847</v>
      </c>
      <c r="Q6" s="118"/>
    </row>
    <row r="7" spans="1:16" s="41" customFormat="1" ht="21" customHeight="1">
      <c r="A7" s="255"/>
      <c r="B7" s="46" t="s">
        <v>432</v>
      </c>
      <c r="C7" s="47">
        <v>47100</v>
      </c>
      <c r="D7" s="48">
        <v>1100</v>
      </c>
      <c r="E7" s="49">
        <v>0</v>
      </c>
      <c r="F7" s="49">
        <v>0</v>
      </c>
      <c r="G7" s="49">
        <v>0</v>
      </c>
      <c r="H7" s="49">
        <v>0</v>
      </c>
      <c r="I7" s="49">
        <v>0</v>
      </c>
      <c r="J7" s="50">
        <v>0</v>
      </c>
      <c r="K7" s="49">
        <v>0</v>
      </c>
      <c r="L7" s="49">
        <v>0</v>
      </c>
      <c r="M7" s="49">
        <v>0</v>
      </c>
      <c r="N7" s="51">
        <v>0</v>
      </c>
      <c r="O7" s="52">
        <f>SUM(C7:N7)</f>
        <v>48200</v>
      </c>
      <c r="P7" s="257">
        <f>O7/$O$4</f>
        <v>0.1876216426625146</v>
      </c>
    </row>
    <row r="8" spans="1:16" s="41" customFormat="1" ht="21" customHeight="1">
      <c r="A8" s="255"/>
      <c r="B8" s="46" t="s">
        <v>433</v>
      </c>
      <c r="C8" s="47">
        <v>22600</v>
      </c>
      <c r="D8" s="48">
        <v>9700</v>
      </c>
      <c r="E8" s="49">
        <v>800</v>
      </c>
      <c r="F8" s="49">
        <v>0</v>
      </c>
      <c r="G8" s="49">
        <v>0</v>
      </c>
      <c r="H8" s="49">
        <v>0</v>
      </c>
      <c r="I8" s="49">
        <v>0</v>
      </c>
      <c r="J8" s="50">
        <v>0</v>
      </c>
      <c r="K8" s="49">
        <v>0</v>
      </c>
      <c r="L8" s="49">
        <v>0</v>
      </c>
      <c r="M8" s="49">
        <v>0</v>
      </c>
      <c r="N8" s="51">
        <v>0</v>
      </c>
      <c r="O8" s="52">
        <f>SUM(C8:N8)</f>
        <v>33100</v>
      </c>
      <c r="P8" s="257">
        <f>O8/$O$4</f>
        <v>0.12884390813546126</v>
      </c>
    </row>
    <row r="9" spans="1:16" s="41" customFormat="1" ht="21" customHeight="1">
      <c r="A9" s="255"/>
      <c r="B9" s="46" t="s">
        <v>434</v>
      </c>
      <c r="C9" s="47">
        <v>2000</v>
      </c>
      <c r="D9" s="48">
        <v>1500</v>
      </c>
      <c r="E9" s="49">
        <v>300</v>
      </c>
      <c r="F9" s="49">
        <v>0</v>
      </c>
      <c r="G9" s="49">
        <v>0</v>
      </c>
      <c r="H9" s="49">
        <v>0</v>
      </c>
      <c r="I9" s="49">
        <v>0</v>
      </c>
      <c r="J9" s="50">
        <v>0</v>
      </c>
      <c r="K9" s="49">
        <v>0</v>
      </c>
      <c r="L9" s="49">
        <v>0</v>
      </c>
      <c r="M9" s="49">
        <v>0</v>
      </c>
      <c r="N9" s="51">
        <v>0</v>
      </c>
      <c r="O9" s="52">
        <f>SUM(C9:N9)</f>
        <v>3800</v>
      </c>
      <c r="P9" s="257">
        <f>O9/$O$4</f>
        <v>0.01479174776177501</v>
      </c>
    </row>
    <row r="10" spans="1:17" s="41" customFormat="1" ht="21" customHeight="1">
      <c r="A10" s="255"/>
      <c r="B10" s="46" t="s">
        <v>435</v>
      </c>
      <c r="C10" s="47">
        <v>1000</v>
      </c>
      <c r="D10" s="48">
        <v>600</v>
      </c>
      <c r="E10" s="49">
        <v>0</v>
      </c>
      <c r="F10" s="49">
        <v>0</v>
      </c>
      <c r="G10" s="49">
        <v>0</v>
      </c>
      <c r="H10" s="49">
        <v>0</v>
      </c>
      <c r="I10" s="49">
        <v>0</v>
      </c>
      <c r="J10" s="50">
        <v>0</v>
      </c>
      <c r="K10" s="49">
        <v>0</v>
      </c>
      <c r="L10" s="49">
        <v>0</v>
      </c>
      <c r="M10" s="49">
        <v>0</v>
      </c>
      <c r="N10" s="51">
        <v>0</v>
      </c>
      <c r="O10" s="52">
        <f>SUM(C10:N10)</f>
        <v>1600</v>
      </c>
      <c r="P10" s="257">
        <f>O10/$O$4</f>
        <v>0.006228104320747372</v>
      </c>
      <c r="Q10" s="120"/>
    </row>
    <row r="11" spans="1:17" s="41" customFormat="1" ht="21" customHeight="1">
      <c r="A11" s="255"/>
      <c r="B11" s="46" t="s">
        <v>436</v>
      </c>
      <c r="C11" s="47">
        <v>900</v>
      </c>
      <c r="D11" s="48">
        <v>300</v>
      </c>
      <c r="E11" s="49">
        <v>0</v>
      </c>
      <c r="F11" s="49">
        <v>0</v>
      </c>
      <c r="G11" s="49">
        <v>0</v>
      </c>
      <c r="H11" s="49">
        <v>0</v>
      </c>
      <c r="I11" s="49">
        <v>0</v>
      </c>
      <c r="J11" s="50">
        <v>0</v>
      </c>
      <c r="K11" s="49">
        <v>0</v>
      </c>
      <c r="L11" s="49">
        <v>0</v>
      </c>
      <c r="M11" s="49">
        <v>0</v>
      </c>
      <c r="N11" s="51">
        <v>0</v>
      </c>
      <c r="O11" s="52">
        <f>SUM(C11:N11)</f>
        <v>1200</v>
      </c>
      <c r="P11" s="257">
        <f>O11/$O$4</f>
        <v>0.004671078240560529</v>
      </c>
      <c r="Q11" s="117"/>
    </row>
    <row r="12" spans="1:17" s="41" customFormat="1" ht="21" customHeight="1">
      <c r="A12" s="255"/>
      <c r="B12" s="46" t="s">
        <v>437</v>
      </c>
      <c r="C12" s="47">
        <v>100</v>
      </c>
      <c r="D12" s="48">
        <v>100</v>
      </c>
      <c r="E12" s="49">
        <v>0</v>
      </c>
      <c r="F12" s="49">
        <v>0</v>
      </c>
      <c r="G12" s="49">
        <v>0</v>
      </c>
      <c r="H12" s="49">
        <v>0</v>
      </c>
      <c r="I12" s="49">
        <v>0</v>
      </c>
      <c r="J12" s="50">
        <v>0</v>
      </c>
      <c r="K12" s="49">
        <v>0</v>
      </c>
      <c r="L12" s="49">
        <v>0</v>
      </c>
      <c r="M12" s="49">
        <v>0</v>
      </c>
      <c r="N12" s="51">
        <v>0</v>
      </c>
      <c r="O12" s="52">
        <f>SUM(C12:N12)</f>
        <v>200</v>
      </c>
      <c r="P12" s="257">
        <f>O12/$O$4</f>
        <v>0.0007785130400934215</v>
      </c>
      <c r="Q12" s="117"/>
    </row>
    <row r="13" spans="1:17" s="41" customFormat="1" ht="21" customHeight="1">
      <c r="A13" s="255"/>
      <c r="B13" s="46" t="s">
        <v>438</v>
      </c>
      <c r="C13" s="47">
        <v>2300</v>
      </c>
      <c r="D13" s="48">
        <v>1800</v>
      </c>
      <c r="E13" s="49">
        <v>0</v>
      </c>
      <c r="F13" s="49">
        <v>0</v>
      </c>
      <c r="G13" s="49">
        <v>0</v>
      </c>
      <c r="H13" s="49">
        <v>0</v>
      </c>
      <c r="I13" s="49">
        <v>0</v>
      </c>
      <c r="J13" s="50">
        <v>0</v>
      </c>
      <c r="K13" s="49">
        <v>0</v>
      </c>
      <c r="L13" s="49">
        <v>0</v>
      </c>
      <c r="M13" s="49">
        <v>0</v>
      </c>
      <c r="N13" s="51">
        <v>0</v>
      </c>
      <c r="O13" s="52">
        <f>SUM(C13:N13)</f>
        <v>4100</v>
      </c>
      <c r="P13" s="257">
        <f>O13/$O$4</f>
        <v>0.015959517321915143</v>
      </c>
      <c r="Q13" s="117"/>
    </row>
    <row r="14" spans="1:17" s="41" customFormat="1" ht="21" customHeight="1">
      <c r="A14" s="255"/>
      <c r="B14" s="46" t="s">
        <v>439</v>
      </c>
      <c r="C14" s="47">
        <v>2100</v>
      </c>
      <c r="D14" s="48">
        <v>1400</v>
      </c>
      <c r="E14" s="49">
        <v>400</v>
      </c>
      <c r="F14" s="49">
        <v>0</v>
      </c>
      <c r="G14" s="49">
        <v>0</v>
      </c>
      <c r="H14" s="49">
        <v>0</v>
      </c>
      <c r="I14" s="49">
        <v>0</v>
      </c>
      <c r="J14" s="50">
        <v>0</v>
      </c>
      <c r="K14" s="49">
        <v>0</v>
      </c>
      <c r="L14" s="49">
        <v>0</v>
      </c>
      <c r="M14" s="49">
        <v>0</v>
      </c>
      <c r="N14" s="51">
        <v>0</v>
      </c>
      <c r="O14" s="52">
        <f>SUM(C14:N14)</f>
        <v>3900</v>
      </c>
      <c r="P14" s="257">
        <f>O14/$O$4</f>
        <v>0.01518100428182172</v>
      </c>
      <c r="Q14" s="118"/>
    </row>
    <row r="15" spans="1:17" s="41" customFormat="1" ht="21" customHeight="1">
      <c r="A15" s="255"/>
      <c r="B15" s="46" t="s">
        <v>440</v>
      </c>
      <c r="C15" s="47">
        <v>1100</v>
      </c>
      <c r="D15" s="48">
        <v>700</v>
      </c>
      <c r="E15" s="49">
        <v>100</v>
      </c>
      <c r="F15" s="49">
        <v>0</v>
      </c>
      <c r="G15" s="49">
        <v>0</v>
      </c>
      <c r="H15" s="49">
        <v>0</v>
      </c>
      <c r="I15" s="49">
        <v>0</v>
      </c>
      <c r="J15" s="50">
        <v>0</v>
      </c>
      <c r="K15" s="49">
        <v>0</v>
      </c>
      <c r="L15" s="49">
        <v>0</v>
      </c>
      <c r="M15" s="49">
        <v>0</v>
      </c>
      <c r="N15" s="51">
        <v>0</v>
      </c>
      <c r="O15" s="52">
        <f>SUM(C15:N15)</f>
        <v>1900</v>
      </c>
      <c r="P15" s="257">
        <f>O15/$O$4</f>
        <v>0.007395873880887505</v>
      </c>
      <c r="Q15" s="117"/>
    </row>
    <row r="16" spans="1:17" s="41" customFormat="1" ht="21" customHeight="1">
      <c r="A16" s="255"/>
      <c r="B16" s="46" t="s">
        <v>441</v>
      </c>
      <c r="C16" s="47">
        <v>200</v>
      </c>
      <c r="D16" s="48">
        <v>100</v>
      </c>
      <c r="E16" s="49">
        <v>0</v>
      </c>
      <c r="F16" s="49">
        <v>0</v>
      </c>
      <c r="G16" s="49">
        <v>0</v>
      </c>
      <c r="H16" s="49">
        <v>0</v>
      </c>
      <c r="I16" s="49">
        <v>0</v>
      </c>
      <c r="J16" s="50">
        <v>0</v>
      </c>
      <c r="K16" s="49">
        <v>0</v>
      </c>
      <c r="L16" s="49">
        <v>0</v>
      </c>
      <c r="M16" s="49">
        <v>0</v>
      </c>
      <c r="N16" s="51">
        <v>0</v>
      </c>
      <c r="O16" s="52">
        <f>SUM(C16:N16)</f>
        <v>300</v>
      </c>
      <c r="P16" s="257">
        <f>O16/$O$4</f>
        <v>0.0011677695601401323</v>
      </c>
      <c r="Q16" s="117"/>
    </row>
    <row r="17" spans="1:17" s="41" customFormat="1" ht="21" customHeight="1">
      <c r="A17" s="255"/>
      <c r="B17" s="46" t="s">
        <v>442</v>
      </c>
      <c r="C17" s="47">
        <v>1300</v>
      </c>
      <c r="D17" s="48">
        <v>400</v>
      </c>
      <c r="E17" s="49">
        <v>0</v>
      </c>
      <c r="F17" s="49">
        <v>0</v>
      </c>
      <c r="G17" s="49">
        <v>0</v>
      </c>
      <c r="H17" s="49">
        <v>0</v>
      </c>
      <c r="I17" s="49">
        <v>0</v>
      </c>
      <c r="J17" s="50">
        <v>0</v>
      </c>
      <c r="K17" s="49">
        <v>0</v>
      </c>
      <c r="L17" s="49">
        <v>0</v>
      </c>
      <c r="M17" s="49">
        <v>0</v>
      </c>
      <c r="N17" s="51">
        <v>0</v>
      </c>
      <c r="O17" s="52">
        <f>SUM(C17:N17)</f>
        <v>1700</v>
      </c>
      <c r="P17" s="257">
        <f>O17/$O$4</f>
        <v>0.006617360840794083</v>
      </c>
      <c r="Q17" s="117"/>
    </row>
    <row r="18" spans="1:17" s="41" customFormat="1" ht="21" customHeight="1">
      <c r="A18" s="312"/>
      <c r="B18" s="55" t="s">
        <v>254</v>
      </c>
      <c r="C18" s="313">
        <v>27200</v>
      </c>
      <c r="D18" s="56">
        <v>5100</v>
      </c>
      <c r="E18" s="57">
        <v>100</v>
      </c>
      <c r="F18" s="57">
        <v>0</v>
      </c>
      <c r="G18" s="57">
        <v>0</v>
      </c>
      <c r="H18" s="57">
        <v>0</v>
      </c>
      <c r="I18" s="57">
        <v>0</v>
      </c>
      <c r="J18" s="58">
        <v>0</v>
      </c>
      <c r="K18" s="57">
        <v>0</v>
      </c>
      <c r="L18" s="57">
        <v>0</v>
      </c>
      <c r="M18" s="57">
        <v>0</v>
      </c>
      <c r="N18" s="303">
        <v>0</v>
      </c>
      <c r="O18" s="59">
        <f>SUM(C18:N18)</f>
        <v>32400</v>
      </c>
      <c r="P18" s="260">
        <f>O18/$O$4</f>
        <v>0.1261191124951343</v>
      </c>
      <c r="Q18" s="117"/>
    </row>
    <row r="19" spans="1:20" ht="19.5" customHeight="1">
      <c r="A19" s="60" t="s">
        <v>663</v>
      </c>
      <c r="B19" s="34"/>
      <c r="C19" s="34"/>
      <c r="D19" s="34"/>
      <c r="E19" s="34"/>
      <c r="F19" s="34"/>
      <c r="G19" s="34"/>
      <c r="H19" s="34"/>
      <c r="I19" s="34"/>
      <c r="J19" s="34"/>
      <c r="K19" s="34"/>
      <c r="L19" s="34"/>
      <c r="M19" s="34"/>
      <c r="N19" s="34"/>
      <c r="O19" s="34"/>
      <c r="P19" s="34"/>
      <c r="Q19" s="34"/>
      <c r="R19" s="34"/>
      <c r="S19" s="34"/>
      <c r="T19" s="34"/>
    </row>
    <row r="20" spans="1:20" ht="19.5" customHeight="1">
      <c r="A20" s="60"/>
      <c r="B20" s="34" t="s">
        <v>443</v>
      </c>
      <c r="C20" s="34"/>
      <c r="D20" s="34"/>
      <c r="E20" s="34"/>
      <c r="F20" s="34"/>
      <c r="G20" s="34"/>
      <c r="H20" s="34"/>
      <c r="I20" s="34"/>
      <c r="J20" s="34"/>
      <c r="K20" s="34"/>
      <c r="L20" s="34"/>
      <c r="M20" s="34"/>
      <c r="N20" s="34"/>
      <c r="O20" s="34"/>
      <c r="P20" s="34"/>
      <c r="Q20" s="34"/>
      <c r="R20" s="34"/>
      <c r="S20" s="34"/>
      <c r="T20" s="34"/>
    </row>
    <row r="21" spans="1:20" ht="19.5" customHeight="1">
      <c r="A21" s="60"/>
      <c r="B21" s="34" t="s">
        <v>444</v>
      </c>
      <c r="C21" s="34"/>
      <c r="D21" s="34"/>
      <c r="E21" s="34"/>
      <c r="F21" s="34"/>
      <c r="G21" s="34"/>
      <c r="H21" s="34"/>
      <c r="I21" s="34"/>
      <c r="J21" s="34"/>
      <c r="K21" s="34"/>
      <c r="L21" s="34"/>
      <c r="M21" s="34"/>
      <c r="N21" s="34"/>
      <c r="O21" s="34"/>
      <c r="P21" s="34"/>
      <c r="Q21" s="34"/>
      <c r="R21" s="34"/>
      <c r="S21" s="34"/>
      <c r="T21" s="34"/>
    </row>
    <row r="22" spans="1:20" ht="19.5" customHeight="1">
      <c r="A22" s="60"/>
      <c r="B22" s="34"/>
      <c r="C22" s="34"/>
      <c r="D22" s="34"/>
      <c r="E22" s="34"/>
      <c r="F22" s="34"/>
      <c r="G22" s="34"/>
      <c r="H22" s="34"/>
      <c r="I22" s="34"/>
      <c r="J22" s="34"/>
      <c r="K22" s="34"/>
      <c r="L22" s="34"/>
      <c r="M22" s="34"/>
      <c r="N22" s="34"/>
      <c r="O22" s="34"/>
      <c r="P22" s="34"/>
      <c r="Q22" s="34"/>
      <c r="R22" s="34"/>
      <c r="S22" s="34"/>
      <c r="T22" s="34"/>
    </row>
    <row r="23" spans="1:20" ht="19.5" customHeight="1">
      <c r="A23" s="60"/>
      <c r="B23" s="34"/>
      <c r="C23" s="34"/>
      <c r="D23" s="34"/>
      <c r="E23" s="34"/>
      <c r="F23" s="34"/>
      <c r="G23" s="34"/>
      <c r="H23" s="34"/>
      <c r="I23" s="34"/>
      <c r="J23" s="34"/>
      <c r="K23" s="34"/>
      <c r="L23" s="34"/>
      <c r="M23" s="34"/>
      <c r="N23" s="34"/>
      <c r="O23" s="34"/>
      <c r="P23" s="34"/>
      <c r="Q23" s="34"/>
      <c r="R23" s="34"/>
      <c r="S23" s="34"/>
      <c r="T23" s="34"/>
    </row>
    <row r="24" spans="1:20" ht="19.5" customHeight="1">
      <c r="A24" s="60"/>
      <c r="B24" s="34"/>
      <c r="C24" s="34"/>
      <c r="D24" s="34"/>
      <c r="E24" s="34"/>
      <c r="F24" s="34"/>
      <c r="G24" s="34"/>
      <c r="H24" s="34"/>
      <c r="I24" s="34"/>
      <c r="J24" s="34"/>
      <c r="K24" s="34"/>
      <c r="L24" s="34"/>
      <c r="M24" s="34"/>
      <c r="N24" s="34"/>
      <c r="O24" s="34"/>
      <c r="P24" s="34"/>
      <c r="Q24" s="34"/>
      <c r="R24" s="34"/>
      <c r="S24" s="34"/>
      <c r="T24" s="34"/>
    </row>
    <row r="25" spans="1:20" ht="19.5" customHeight="1">
      <c r="A25" s="60"/>
      <c r="B25" s="34"/>
      <c r="C25" s="34"/>
      <c r="D25" s="34"/>
      <c r="E25" s="34"/>
      <c r="F25" s="34"/>
      <c r="G25" s="34"/>
      <c r="H25" s="34"/>
      <c r="I25" s="34"/>
      <c r="J25" s="34"/>
      <c r="K25" s="34"/>
      <c r="L25" s="34"/>
      <c r="M25" s="34"/>
      <c r="N25" s="34"/>
      <c r="O25" s="34"/>
      <c r="P25" s="34"/>
      <c r="Q25" s="34"/>
      <c r="R25" s="34"/>
      <c r="S25" s="34"/>
      <c r="T25" s="34"/>
    </row>
    <row r="26" spans="1:20" ht="19.5" customHeight="1">
      <c r="A26" s="60"/>
      <c r="B26" s="34"/>
      <c r="C26" s="34"/>
      <c r="D26" s="34"/>
      <c r="E26" s="34"/>
      <c r="F26" s="34"/>
      <c r="G26" s="34"/>
      <c r="H26" s="34"/>
      <c r="I26" s="34"/>
      <c r="J26" s="34"/>
      <c r="K26" s="34"/>
      <c r="L26" s="34"/>
      <c r="M26" s="34"/>
      <c r="N26" s="34"/>
      <c r="O26" s="34"/>
      <c r="P26" s="34"/>
      <c r="Q26" s="34"/>
      <c r="R26" s="34"/>
      <c r="S26" s="34"/>
      <c r="T26" s="34"/>
    </row>
    <row r="27" spans="1:20" ht="19.5" customHeight="1">
      <c r="A27" s="60"/>
      <c r="B27" s="34"/>
      <c r="C27" s="34"/>
      <c r="D27" s="34"/>
      <c r="E27" s="34"/>
      <c r="F27" s="34"/>
      <c r="G27" s="34"/>
      <c r="H27" s="34"/>
      <c r="I27" s="34"/>
      <c r="J27" s="34"/>
      <c r="K27" s="34"/>
      <c r="L27" s="34"/>
      <c r="M27" s="34"/>
      <c r="N27" s="34"/>
      <c r="O27" s="34"/>
      <c r="P27" s="34"/>
      <c r="Q27" s="34"/>
      <c r="R27" s="34"/>
      <c r="S27" s="34"/>
      <c r="T27" s="34"/>
    </row>
  </sheetData>
  <sheetProtection/>
  <mergeCells count="4">
    <mergeCell ref="O1:P1"/>
    <mergeCell ref="O2:P2"/>
    <mergeCell ref="A3:B3"/>
    <mergeCell ref="A4:B4"/>
  </mergeCells>
  <printOptions horizontalCentered="1" verticalCentered="1"/>
  <pageMargins left="0.5905511811023623" right="0.5905511811023623" top="0.5905511811023623" bottom="0.5905511811023623" header="0.5118110236220472" footer="0.5118110236220472"/>
  <pageSetup blackAndWhite="1" fitToWidth="2" fitToHeight="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8" tint="0.39998000860214233"/>
  </sheetPr>
  <dimension ref="B1:P56"/>
  <sheetViews>
    <sheetView showGridLines="0" zoomScaleSheetLayoutView="100" zoomScalePageLayoutView="0" workbookViewId="0" topLeftCell="A1">
      <pane ySplit="3" topLeftCell="A46" activePane="bottomLeft" state="frozen"/>
      <selection pane="topLeft" activeCell="I12" sqref="I12"/>
      <selection pane="bottomLeft" activeCell="C58" sqref="C58"/>
    </sheetView>
  </sheetViews>
  <sheetFormatPr defaultColWidth="9.00390625" defaultRowHeight="13.5"/>
  <cols>
    <col min="1" max="1" width="2.875" style="71" customWidth="1"/>
    <col min="2" max="3" width="8.625" style="71" customWidth="1"/>
    <col min="4" max="4" width="7.50390625" style="80" customWidth="1"/>
    <col min="5" max="5" width="8.625" style="71" customWidth="1"/>
    <col min="6" max="6" width="7.50390625" style="80" customWidth="1"/>
    <col min="7" max="7" width="8.625" style="81" customWidth="1"/>
    <col min="8" max="8" width="7.50390625" style="80" customWidth="1"/>
    <col min="9" max="9" width="8.625" style="81" customWidth="1"/>
    <col min="10" max="10" width="7.50390625" style="80" customWidth="1"/>
    <col min="11" max="11" width="8.625" style="81" customWidth="1"/>
    <col min="12" max="12" width="7.50390625" style="80" customWidth="1"/>
    <col min="13" max="13" width="8.625" style="81" customWidth="1"/>
    <col min="14" max="14" width="7.50390625" style="80" customWidth="1"/>
    <col min="15" max="15" width="7.125" style="71" customWidth="1"/>
    <col min="16" max="16" width="9.00390625" style="202" customWidth="1"/>
    <col min="17" max="16384" width="9.00390625" style="71" customWidth="1"/>
  </cols>
  <sheetData>
    <row r="1" spans="2:15" ht="23.25" customHeight="1">
      <c r="B1" s="335" t="s">
        <v>552</v>
      </c>
      <c r="D1" s="71"/>
      <c r="E1" s="80"/>
      <c r="F1" s="71"/>
      <c r="G1" s="80"/>
      <c r="H1" s="81"/>
      <c r="I1" s="80"/>
      <c r="J1" s="81"/>
      <c r="K1" s="80"/>
      <c r="L1" s="81"/>
      <c r="M1" s="80"/>
      <c r="N1" s="81"/>
      <c r="O1" s="80"/>
    </row>
    <row r="2" spans="2:16" s="73" customFormat="1" ht="11.25" customHeight="1">
      <c r="B2" s="68"/>
      <c r="C2" s="334"/>
      <c r="D2" s="334"/>
      <c r="E2" s="69"/>
      <c r="F2" s="334"/>
      <c r="G2" s="69"/>
      <c r="H2" s="70"/>
      <c r="I2" s="69"/>
      <c r="J2" s="70"/>
      <c r="K2" s="69"/>
      <c r="L2" s="70"/>
      <c r="M2" s="69"/>
      <c r="N2" s="374" t="s">
        <v>555</v>
      </c>
      <c r="O2" s="374"/>
      <c r="P2" s="203"/>
    </row>
    <row r="3" spans="2:16" s="73" customFormat="1" ht="22.5" customHeight="1">
      <c r="B3" s="377" t="s">
        <v>255</v>
      </c>
      <c r="C3" s="72" t="s">
        <v>256</v>
      </c>
      <c r="D3" s="375" t="s">
        <v>257</v>
      </c>
      <c r="E3" s="376"/>
      <c r="F3" s="375" t="s">
        <v>258</v>
      </c>
      <c r="G3" s="376"/>
      <c r="H3" s="375" t="s">
        <v>259</v>
      </c>
      <c r="I3" s="376"/>
      <c r="J3" s="375" t="s">
        <v>260</v>
      </c>
      <c r="K3" s="376"/>
      <c r="L3" s="375" t="s">
        <v>261</v>
      </c>
      <c r="M3" s="376"/>
      <c r="N3" s="375" t="s">
        <v>254</v>
      </c>
      <c r="O3" s="376"/>
      <c r="P3" s="203"/>
    </row>
    <row r="4" spans="2:16" s="74" customFormat="1" ht="22.5" customHeight="1">
      <c r="B4" s="378"/>
      <c r="C4" s="204"/>
      <c r="D4" s="205"/>
      <c r="E4" s="124" t="s">
        <v>209</v>
      </c>
      <c r="F4" s="205"/>
      <c r="G4" s="125" t="s">
        <v>209</v>
      </c>
      <c r="H4" s="206"/>
      <c r="I4" s="124" t="s">
        <v>209</v>
      </c>
      <c r="J4" s="206"/>
      <c r="K4" s="125" t="s">
        <v>209</v>
      </c>
      <c r="L4" s="206"/>
      <c r="M4" s="124" t="s">
        <v>209</v>
      </c>
      <c r="N4" s="206"/>
      <c r="O4" s="125" t="s">
        <v>209</v>
      </c>
      <c r="P4" s="209"/>
    </row>
    <row r="5" spans="2:16" s="74" customFormat="1" ht="22.5" customHeight="1">
      <c r="B5" s="126" t="s">
        <v>445</v>
      </c>
      <c r="C5" s="207">
        <v>73132</v>
      </c>
      <c r="D5" s="208">
        <v>11608</v>
      </c>
      <c r="E5" s="127">
        <f>IF(ISERROR(D5/$C5*100),"-",D5/$C5*100)</f>
        <v>15.872668599245202</v>
      </c>
      <c r="F5" s="208">
        <v>8330</v>
      </c>
      <c r="G5" s="127">
        <f aca="true" t="shared" si="0" ref="G5:G45">IF(ISERROR(F5/$C5*100),"-",F5/$C5*100)</f>
        <v>11.390362631953181</v>
      </c>
      <c r="H5" s="208">
        <v>32925</v>
      </c>
      <c r="I5" s="127">
        <f aca="true" t="shared" si="1" ref="I5:I45">IF(ISERROR(H5/$C5*100),"-",H5/$C5*100)</f>
        <v>45.021331291363566</v>
      </c>
      <c r="J5" s="208">
        <v>4320</v>
      </c>
      <c r="K5" s="127">
        <f aca="true" t="shared" si="2" ref="K5:K45">IF(ISERROR(J5/$C5*100),"-",J5/$C5*100)</f>
        <v>5.907126839140185</v>
      </c>
      <c r="L5" s="208">
        <v>10576</v>
      </c>
      <c r="M5" s="127">
        <f aca="true" t="shared" si="3" ref="M5:O45">IF(ISERROR(L5/$C5*100),"-",L5/$C5*100)</f>
        <v>14.461521632117266</v>
      </c>
      <c r="N5" s="208">
        <v>5373</v>
      </c>
      <c r="O5" s="127">
        <f t="shared" si="3"/>
        <v>7.346989006180604</v>
      </c>
      <c r="P5" s="209"/>
    </row>
    <row r="6" spans="2:16" s="74" customFormat="1" ht="22.5" customHeight="1">
      <c r="B6" s="128" t="s">
        <v>446</v>
      </c>
      <c r="C6" s="210">
        <v>61919</v>
      </c>
      <c r="D6" s="211">
        <v>11047</v>
      </c>
      <c r="E6" s="129">
        <f aca="true" t="shared" si="4" ref="E6:E45">IF(ISERROR(D6/$C6*100),"-",D6/$C6*100)</f>
        <v>17.841050404560796</v>
      </c>
      <c r="F6" s="211">
        <v>8317</v>
      </c>
      <c r="G6" s="129">
        <f t="shared" si="0"/>
        <v>13.432064471325441</v>
      </c>
      <c r="H6" s="211">
        <v>21382</v>
      </c>
      <c r="I6" s="129">
        <f t="shared" si="1"/>
        <v>34.532211437523216</v>
      </c>
      <c r="J6" s="211">
        <v>4449</v>
      </c>
      <c r="K6" s="129">
        <f t="shared" si="2"/>
        <v>7.185193559327509</v>
      </c>
      <c r="L6" s="211">
        <v>8266</v>
      </c>
      <c r="M6" s="129">
        <f t="shared" si="3"/>
        <v>13.349698800045221</v>
      </c>
      <c r="N6" s="211">
        <v>8458</v>
      </c>
      <c r="O6" s="129">
        <f t="shared" si="3"/>
        <v>13.659781327217818</v>
      </c>
      <c r="P6" s="209"/>
    </row>
    <row r="7" spans="2:16" s="74" customFormat="1" ht="22.5" customHeight="1">
      <c r="B7" s="128" t="s">
        <v>447</v>
      </c>
      <c r="C7" s="210">
        <v>71656</v>
      </c>
      <c r="D7" s="211">
        <v>19990</v>
      </c>
      <c r="E7" s="129">
        <f t="shared" si="4"/>
        <v>27.897175393546945</v>
      </c>
      <c r="F7" s="211">
        <v>16276</v>
      </c>
      <c r="G7" s="129">
        <f t="shared" si="0"/>
        <v>22.71407837445573</v>
      </c>
      <c r="H7" s="211">
        <v>18396</v>
      </c>
      <c r="I7" s="129">
        <f t="shared" si="1"/>
        <v>25.672658256112534</v>
      </c>
      <c r="J7" s="211">
        <v>4302</v>
      </c>
      <c r="K7" s="129">
        <f t="shared" si="2"/>
        <v>6.003684269286592</v>
      </c>
      <c r="L7" s="211">
        <v>9897</v>
      </c>
      <c r="M7" s="129">
        <f t="shared" si="3"/>
        <v>13.811823155074244</v>
      </c>
      <c r="N7" s="211">
        <v>2795</v>
      </c>
      <c r="O7" s="129">
        <f t="shared" si="3"/>
        <v>3.900580551523948</v>
      </c>
      <c r="P7" s="209"/>
    </row>
    <row r="8" spans="2:16" s="74" customFormat="1" ht="22.5" customHeight="1">
      <c r="B8" s="128" t="s">
        <v>448</v>
      </c>
      <c r="C8" s="210">
        <v>80727</v>
      </c>
      <c r="D8" s="211">
        <v>21119</v>
      </c>
      <c r="E8" s="129">
        <f t="shared" si="4"/>
        <v>26.161011805220063</v>
      </c>
      <c r="F8" s="211">
        <v>11697</v>
      </c>
      <c r="G8" s="129">
        <f t="shared" si="0"/>
        <v>14.489575978297223</v>
      </c>
      <c r="H8" s="211">
        <v>21289</v>
      </c>
      <c r="I8" s="129">
        <f t="shared" si="1"/>
        <v>26.37159810224584</v>
      </c>
      <c r="J8" s="211">
        <v>10803</v>
      </c>
      <c r="K8" s="129">
        <f t="shared" si="2"/>
        <v>13.382139804526366</v>
      </c>
      <c r="L8" s="211">
        <v>8017</v>
      </c>
      <c r="M8" s="129">
        <f t="shared" si="3"/>
        <v>9.931002019150965</v>
      </c>
      <c r="N8" s="211">
        <v>7802</v>
      </c>
      <c r="O8" s="129">
        <f t="shared" si="3"/>
        <v>9.66467229055954</v>
      </c>
      <c r="P8" s="209"/>
    </row>
    <row r="9" spans="2:16" s="74" customFormat="1" ht="22.5" customHeight="1">
      <c r="B9" s="128" t="s">
        <v>449</v>
      </c>
      <c r="C9" s="210">
        <v>68149</v>
      </c>
      <c r="D9" s="211">
        <v>18300</v>
      </c>
      <c r="E9" s="129">
        <f t="shared" si="4"/>
        <v>26.852925208000116</v>
      </c>
      <c r="F9" s="211">
        <v>11949</v>
      </c>
      <c r="G9" s="129">
        <f t="shared" si="0"/>
        <v>17.533639525158108</v>
      </c>
      <c r="H9" s="211">
        <v>18100</v>
      </c>
      <c r="I9" s="129">
        <f t="shared" si="1"/>
        <v>26.55945061556296</v>
      </c>
      <c r="J9" s="211">
        <v>10900</v>
      </c>
      <c r="K9" s="129">
        <f t="shared" si="2"/>
        <v>15.994365287825207</v>
      </c>
      <c r="L9" s="211">
        <v>5315</v>
      </c>
      <c r="M9" s="129">
        <f t="shared" si="3"/>
        <v>7.799087294017521</v>
      </c>
      <c r="N9" s="211">
        <v>3585</v>
      </c>
      <c r="O9" s="129">
        <f t="shared" si="3"/>
        <v>5.260532069436088</v>
      </c>
      <c r="P9" s="209"/>
    </row>
    <row r="10" spans="2:16" s="74" customFormat="1" ht="22.5" customHeight="1">
      <c r="B10" s="128" t="s">
        <v>450</v>
      </c>
      <c r="C10" s="210">
        <v>72889</v>
      </c>
      <c r="D10" s="211">
        <v>19800</v>
      </c>
      <c r="E10" s="129">
        <f t="shared" si="4"/>
        <v>27.164592736901316</v>
      </c>
      <c r="F10" s="211">
        <v>14089</v>
      </c>
      <c r="G10" s="129">
        <f t="shared" si="0"/>
        <v>19.32939126617185</v>
      </c>
      <c r="H10" s="211">
        <v>17700</v>
      </c>
      <c r="I10" s="129">
        <f t="shared" si="1"/>
        <v>24.283499567836024</v>
      </c>
      <c r="J10" s="211">
        <v>12900</v>
      </c>
      <c r="K10" s="129">
        <f t="shared" si="2"/>
        <v>17.698143752829644</v>
      </c>
      <c r="L10" s="211">
        <v>5060</v>
      </c>
      <c r="M10" s="129">
        <f t="shared" si="3"/>
        <v>6.942062588319225</v>
      </c>
      <c r="N10" s="211">
        <v>3340</v>
      </c>
      <c r="O10" s="129">
        <f t="shared" si="3"/>
        <v>4.582310087941939</v>
      </c>
      <c r="P10" s="209"/>
    </row>
    <row r="11" spans="2:16" s="74" customFormat="1" ht="22.5" customHeight="1">
      <c r="B11" s="128" t="s">
        <v>451</v>
      </c>
      <c r="C11" s="210">
        <v>73912</v>
      </c>
      <c r="D11" s="211">
        <v>22800</v>
      </c>
      <c r="E11" s="129">
        <f t="shared" si="4"/>
        <v>30.847494317566838</v>
      </c>
      <c r="F11" s="211">
        <v>12603</v>
      </c>
      <c r="G11" s="129">
        <f t="shared" si="0"/>
        <v>17.051358372118194</v>
      </c>
      <c r="H11" s="211">
        <v>17300</v>
      </c>
      <c r="I11" s="129">
        <f t="shared" si="1"/>
        <v>23.406212793592378</v>
      </c>
      <c r="J11" s="211">
        <v>12900</v>
      </c>
      <c r="K11" s="129">
        <f t="shared" si="2"/>
        <v>17.453187574412816</v>
      </c>
      <c r="L11" s="211">
        <v>5290</v>
      </c>
      <c r="M11" s="129">
        <f t="shared" si="3"/>
        <v>7.1571598657863404</v>
      </c>
      <c r="N11" s="211">
        <v>3019</v>
      </c>
      <c r="O11" s="129">
        <f t="shared" si="3"/>
        <v>4.084587076523434</v>
      </c>
      <c r="P11" s="209"/>
    </row>
    <row r="12" spans="2:16" s="74" customFormat="1" ht="22.5" customHeight="1">
      <c r="B12" s="128" t="s">
        <v>452</v>
      </c>
      <c r="C12" s="210">
        <v>81745</v>
      </c>
      <c r="D12" s="211">
        <v>23300</v>
      </c>
      <c r="E12" s="129">
        <f t="shared" si="4"/>
        <v>28.503272371398864</v>
      </c>
      <c r="F12" s="211">
        <v>14268</v>
      </c>
      <c r="G12" s="129">
        <f t="shared" si="0"/>
        <v>17.454278549146736</v>
      </c>
      <c r="H12" s="211">
        <v>20900</v>
      </c>
      <c r="I12" s="129">
        <f t="shared" si="1"/>
        <v>25.567312985503698</v>
      </c>
      <c r="J12" s="211">
        <v>13500</v>
      </c>
      <c r="K12" s="129">
        <f t="shared" si="2"/>
        <v>16.514771545660285</v>
      </c>
      <c r="L12" s="211">
        <v>6273</v>
      </c>
      <c r="M12" s="129">
        <f t="shared" si="3"/>
        <v>7.673863844883479</v>
      </c>
      <c r="N12" s="211">
        <v>3504</v>
      </c>
      <c r="O12" s="129">
        <f t="shared" si="3"/>
        <v>4.2865007034069365</v>
      </c>
      <c r="P12" s="209"/>
    </row>
    <row r="13" spans="2:16" s="74" customFormat="1" ht="22.5" customHeight="1">
      <c r="B13" s="128" t="s">
        <v>453</v>
      </c>
      <c r="C13" s="210">
        <v>82698</v>
      </c>
      <c r="D13" s="211">
        <v>23900</v>
      </c>
      <c r="E13" s="129">
        <f t="shared" si="4"/>
        <v>28.900336162905994</v>
      </c>
      <c r="F13" s="211">
        <v>14030</v>
      </c>
      <c r="G13" s="129">
        <f t="shared" si="0"/>
        <v>16.965343780986238</v>
      </c>
      <c r="H13" s="211">
        <v>21400</v>
      </c>
      <c r="I13" s="129">
        <f t="shared" si="1"/>
        <v>25.87728844712085</v>
      </c>
      <c r="J13" s="211">
        <v>13800</v>
      </c>
      <c r="K13" s="129">
        <f t="shared" si="2"/>
        <v>16.687223391134008</v>
      </c>
      <c r="L13" s="211">
        <v>6150</v>
      </c>
      <c r="M13" s="129">
        <f t="shared" si="3"/>
        <v>7.4366973808314585</v>
      </c>
      <c r="N13" s="211">
        <v>3418</v>
      </c>
      <c r="O13" s="129">
        <f t="shared" si="3"/>
        <v>4.1331108370214515</v>
      </c>
      <c r="P13" s="209"/>
    </row>
    <row r="14" spans="2:16" s="74" customFormat="1" ht="22.5" customHeight="1">
      <c r="B14" s="128" t="s">
        <v>454</v>
      </c>
      <c r="C14" s="210">
        <v>84697</v>
      </c>
      <c r="D14" s="211">
        <v>24700</v>
      </c>
      <c r="E14" s="129">
        <f t="shared" si="4"/>
        <v>29.16278026376377</v>
      </c>
      <c r="F14" s="211">
        <v>14327</v>
      </c>
      <c r="G14" s="129">
        <f t="shared" si="0"/>
        <v>16.91559323234589</v>
      </c>
      <c r="H14" s="211">
        <v>21200</v>
      </c>
      <c r="I14" s="129">
        <f t="shared" si="1"/>
        <v>25.030402493594817</v>
      </c>
      <c r="J14" s="211">
        <v>14700</v>
      </c>
      <c r="K14" s="129">
        <f t="shared" si="2"/>
        <v>17.355986634709613</v>
      </c>
      <c r="L14" s="211">
        <v>6386</v>
      </c>
      <c r="M14" s="129">
        <f t="shared" si="3"/>
        <v>7.539818411513985</v>
      </c>
      <c r="N14" s="211">
        <v>3384</v>
      </c>
      <c r="O14" s="129">
        <f t="shared" si="3"/>
        <v>3.995418964071927</v>
      </c>
      <c r="P14" s="209"/>
    </row>
    <row r="15" spans="2:16" s="74" customFormat="1" ht="22.5" customHeight="1">
      <c r="B15" s="128" t="s">
        <v>455</v>
      </c>
      <c r="C15" s="210">
        <v>87242</v>
      </c>
      <c r="D15" s="211">
        <v>25600</v>
      </c>
      <c r="E15" s="129">
        <f t="shared" si="4"/>
        <v>29.34366474863025</v>
      </c>
      <c r="F15" s="211">
        <v>15694</v>
      </c>
      <c r="G15" s="129">
        <f t="shared" si="0"/>
        <v>17.989041975195434</v>
      </c>
      <c r="H15" s="211">
        <v>20800</v>
      </c>
      <c r="I15" s="129">
        <f t="shared" si="1"/>
        <v>23.841727608262076</v>
      </c>
      <c r="J15" s="211">
        <v>15200</v>
      </c>
      <c r="K15" s="129">
        <f t="shared" si="2"/>
        <v>17.42280094449921</v>
      </c>
      <c r="L15" s="211">
        <v>6498</v>
      </c>
      <c r="M15" s="129">
        <f t="shared" si="3"/>
        <v>7.448247403773411</v>
      </c>
      <c r="N15" s="211">
        <v>3449</v>
      </c>
      <c r="O15" s="129">
        <f t="shared" si="3"/>
        <v>3.9533710827353796</v>
      </c>
      <c r="P15" s="209"/>
    </row>
    <row r="16" spans="2:16" s="74" customFormat="1" ht="22.5" customHeight="1">
      <c r="B16" s="128" t="s">
        <v>456</v>
      </c>
      <c r="C16" s="210">
        <v>89458</v>
      </c>
      <c r="D16" s="211">
        <v>26600</v>
      </c>
      <c r="E16" s="129">
        <f t="shared" si="4"/>
        <v>29.734624069395693</v>
      </c>
      <c r="F16" s="211">
        <v>16230</v>
      </c>
      <c r="G16" s="129">
        <f t="shared" si="0"/>
        <v>18.142592054371885</v>
      </c>
      <c r="H16" s="211">
        <v>20800</v>
      </c>
      <c r="I16" s="129">
        <f t="shared" si="1"/>
        <v>23.25113461065528</v>
      </c>
      <c r="J16" s="211">
        <v>15700</v>
      </c>
      <c r="K16" s="129">
        <f t="shared" si="2"/>
        <v>17.550135259004225</v>
      </c>
      <c r="L16" s="211">
        <v>6665</v>
      </c>
      <c r="M16" s="129">
        <f t="shared" si="3"/>
        <v>7.450423662500838</v>
      </c>
      <c r="N16" s="211">
        <v>3463</v>
      </c>
      <c r="O16" s="129">
        <f t="shared" si="3"/>
        <v>3.8710903440720785</v>
      </c>
      <c r="P16" s="209"/>
    </row>
    <row r="17" spans="2:16" s="74" customFormat="1" ht="22.5" customHeight="1">
      <c r="B17" s="128" t="s">
        <v>457</v>
      </c>
      <c r="C17" s="210">
        <v>91664</v>
      </c>
      <c r="D17" s="211">
        <v>27700</v>
      </c>
      <c r="E17" s="129">
        <f t="shared" si="4"/>
        <v>30.2190609181358</v>
      </c>
      <c r="F17" s="211">
        <v>16705</v>
      </c>
      <c r="G17" s="129">
        <f t="shared" si="0"/>
        <v>18.22416652120789</v>
      </c>
      <c r="H17" s="211">
        <v>21200</v>
      </c>
      <c r="I17" s="129">
        <f t="shared" si="1"/>
        <v>23.1279455402339</v>
      </c>
      <c r="J17" s="211">
        <v>16000</v>
      </c>
      <c r="K17" s="129">
        <f t="shared" si="2"/>
        <v>17.455053237912377</v>
      </c>
      <c r="L17" s="211">
        <v>6827</v>
      </c>
      <c r="M17" s="129">
        <f t="shared" si="3"/>
        <v>7.447853028451737</v>
      </c>
      <c r="N17" s="211">
        <v>3232</v>
      </c>
      <c r="O17" s="129">
        <f t="shared" si="3"/>
        <v>3.5259207540582995</v>
      </c>
      <c r="P17" s="209"/>
    </row>
    <row r="18" spans="2:16" s="74" customFormat="1" ht="22.5" customHeight="1">
      <c r="B18" s="128" t="s">
        <v>458</v>
      </c>
      <c r="C18" s="210">
        <v>91746</v>
      </c>
      <c r="D18" s="211">
        <v>27800</v>
      </c>
      <c r="E18" s="129">
        <f t="shared" si="4"/>
        <v>30.30104854707562</v>
      </c>
      <c r="F18" s="211">
        <v>16824</v>
      </c>
      <c r="G18" s="129">
        <f t="shared" si="0"/>
        <v>18.337584199856124</v>
      </c>
      <c r="H18" s="211">
        <v>21000</v>
      </c>
      <c r="I18" s="129">
        <f t="shared" si="1"/>
        <v>22.889281276567917</v>
      </c>
      <c r="J18" s="211">
        <v>15900</v>
      </c>
      <c r="K18" s="129">
        <f t="shared" si="2"/>
        <v>17.330455823687135</v>
      </c>
      <c r="L18" s="211">
        <v>6928</v>
      </c>
      <c r="M18" s="129">
        <f t="shared" si="3"/>
        <v>7.551282889717263</v>
      </c>
      <c r="N18" s="211">
        <v>3295</v>
      </c>
      <c r="O18" s="129">
        <f t="shared" si="3"/>
        <v>3.5914372288710132</v>
      </c>
      <c r="P18" s="209"/>
    </row>
    <row r="19" spans="2:16" s="74" customFormat="1" ht="22.5" customHeight="1">
      <c r="B19" s="128" t="s">
        <v>459</v>
      </c>
      <c r="C19" s="210">
        <v>91854</v>
      </c>
      <c r="D19" s="211">
        <v>27900</v>
      </c>
      <c r="E19" s="129">
        <f t="shared" si="4"/>
        <v>30.374289633548894</v>
      </c>
      <c r="F19" s="211">
        <v>16883</v>
      </c>
      <c r="G19" s="129">
        <f t="shared" si="0"/>
        <v>18.380255623053976</v>
      </c>
      <c r="H19" s="211">
        <v>21000</v>
      </c>
      <c r="I19" s="129">
        <f t="shared" si="1"/>
        <v>22.86236854138089</v>
      </c>
      <c r="J19" s="211">
        <v>15900</v>
      </c>
      <c r="K19" s="129">
        <f t="shared" si="2"/>
        <v>17.3100790384741</v>
      </c>
      <c r="L19" s="211">
        <v>6911</v>
      </c>
      <c r="M19" s="129">
        <f t="shared" si="3"/>
        <v>7.523896618546824</v>
      </c>
      <c r="N19" s="211">
        <v>3260</v>
      </c>
      <c r="O19" s="129">
        <f t="shared" si="3"/>
        <v>3.549110544995319</v>
      </c>
      <c r="P19" s="209"/>
    </row>
    <row r="20" spans="2:16" s="74" customFormat="1" ht="22.5" customHeight="1">
      <c r="B20" s="128" t="s">
        <v>460</v>
      </c>
      <c r="C20" s="210">
        <v>92060</v>
      </c>
      <c r="D20" s="211">
        <v>27900</v>
      </c>
      <c r="E20" s="129">
        <f t="shared" si="4"/>
        <v>30.30632196393656</v>
      </c>
      <c r="F20" s="211">
        <v>16943</v>
      </c>
      <c r="G20" s="129">
        <f t="shared" si="0"/>
        <v>18.4043015424723</v>
      </c>
      <c r="H20" s="211">
        <v>21000</v>
      </c>
      <c r="I20" s="129">
        <f t="shared" si="1"/>
        <v>22.81121008038236</v>
      </c>
      <c r="J20" s="211">
        <v>16100</v>
      </c>
      <c r="K20" s="129">
        <f t="shared" si="2"/>
        <v>17.488594394959808</v>
      </c>
      <c r="L20" s="211">
        <v>6893</v>
      </c>
      <c r="M20" s="129">
        <f t="shared" si="3"/>
        <v>7.487508146860742</v>
      </c>
      <c r="N20" s="211">
        <v>3225</v>
      </c>
      <c r="O20" s="129">
        <f t="shared" si="3"/>
        <v>3.503150119487291</v>
      </c>
      <c r="P20" s="209"/>
    </row>
    <row r="21" spans="2:16" s="74" customFormat="1" ht="22.5" customHeight="1">
      <c r="B21" s="128" t="s">
        <v>461</v>
      </c>
      <c r="C21" s="210">
        <v>90107</v>
      </c>
      <c r="D21" s="211">
        <v>27900</v>
      </c>
      <c r="E21" s="129">
        <f t="shared" si="4"/>
        <v>30.96318820957306</v>
      </c>
      <c r="F21" s="211">
        <v>15100</v>
      </c>
      <c r="G21" s="129">
        <f t="shared" si="0"/>
        <v>16.757854550700834</v>
      </c>
      <c r="H21" s="211">
        <v>21000</v>
      </c>
      <c r="I21" s="129">
        <f t="shared" si="1"/>
        <v>23.305625534087252</v>
      </c>
      <c r="J21" s="211">
        <v>16100</v>
      </c>
      <c r="K21" s="129">
        <f t="shared" si="2"/>
        <v>17.867646242800227</v>
      </c>
      <c r="L21" s="211">
        <v>6818</v>
      </c>
      <c r="M21" s="129">
        <f t="shared" si="3"/>
        <v>7.566559756733661</v>
      </c>
      <c r="N21" s="211">
        <v>3190</v>
      </c>
      <c r="O21" s="129">
        <f t="shared" si="3"/>
        <v>3.540235497797063</v>
      </c>
      <c r="P21" s="209"/>
    </row>
    <row r="22" spans="2:16" s="74" customFormat="1" ht="22.5" customHeight="1">
      <c r="B22" s="128" t="s">
        <v>175</v>
      </c>
      <c r="C22" s="210">
        <v>90189</v>
      </c>
      <c r="D22" s="211">
        <v>27900</v>
      </c>
      <c r="E22" s="129">
        <f t="shared" si="4"/>
        <v>30.935036423510624</v>
      </c>
      <c r="F22" s="211">
        <v>14624</v>
      </c>
      <c r="G22" s="129">
        <f t="shared" si="0"/>
        <v>16.214837729656608</v>
      </c>
      <c r="H22" s="211">
        <v>21100</v>
      </c>
      <c r="I22" s="129">
        <f t="shared" si="1"/>
        <v>23.395314284447107</v>
      </c>
      <c r="J22" s="211">
        <v>16300</v>
      </c>
      <c r="K22" s="129">
        <f t="shared" si="2"/>
        <v>18.073157480402266</v>
      </c>
      <c r="L22" s="211">
        <v>7017</v>
      </c>
      <c r="M22" s="129">
        <f t="shared" si="3"/>
        <v>7.78032797791305</v>
      </c>
      <c r="N22" s="211">
        <v>3247</v>
      </c>
      <c r="O22" s="129">
        <f t="shared" si="3"/>
        <v>3.600217321402832</v>
      </c>
      <c r="P22" s="209"/>
    </row>
    <row r="23" spans="2:16" s="74" customFormat="1" ht="22.5" customHeight="1">
      <c r="B23" s="128" t="s">
        <v>462</v>
      </c>
      <c r="C23" s="210">
        <v>90897</v>
      </c>
      <c r="D23" s="211">
        <v>28400</v>
      </c>
      <c r="E23" s="129">
        <f t="shared" si="4"/>
        <v>31.244155472677864</v>
      </c>
      <c r="F23" s="211">
        <v>14684</v>
      </c>
      <c r="G23" s="129">
        <f t="shared" si="0"/>
        <v>16.15454855495781</v>
      </c>
      <c r="H23" s="211">
        <v>21000</v>
      </c>
      <c r="I23" s="129">
        <f t="shared" si="1"/>
        <v>23.103072708670254</v>
      </c>
      <c r="J23" s="211">
        <v>16500</v>
      </c>
      <c r="K23" s="129">
        <f t="shared" si="2"/>
        <v>18.152414271098056</v>
      </c>
      <c r="L23" s="211">
        <v>7102</v>
      </c>
      <c r="M23" s="129">
        <f t="shared" si="3"/>
        <v>7.813239160808387</v>
      </c>
      <c r="N23" s="211">
        <v>3211</v>
      </c>
      <c r="O23" s="129">
        <f t="shared" si="3"/>
        <v>3.5325698317876277</v>
      </c>
      <c r="P23" s="209"/>
    </row>
    <row r="24" spans="2:16" s="74" customFormat="1" ht="22.5" customHeight="1">
      <c r="B24" s="128" t="s">
        <v>463</v>
      </c>
      <c r="C24" s="210">
        <v>91323</v>
      </c>
      <c r="D24" s="211">
        <v>28600</v>
      </c>
      <c r="E24" s="129">
        <f t="shared" si="4"/>
        <v>31.317411823965486</v>
      </c>
      <c r="F24" s="211">
        <v>14565</v>
      </c>
      <c r="G24" s="129">
        <f t="shared" si="0"/>
        <v>15.94888472783417</v>
      </c>
      <c r="H24" s="211">
        <v>20900</v>
      </c>
      <c r="I24" s="129">
        <f t="shared" si="1"/>
        <v>22.88580094828247</v>
      </c>
      <c r="J24" s="211">
        <v>16800</v>
      </c>
      <c r="K24" s="129">
        <f t="shared" si="2"/>
        <v>18.396241910581125</v>
      </c>
      <c r="L24" s="211">
        <v>7237</v>
      </c>
      <c r="M24" s="129">
        <f t="shared" si="3"/>
        <v>7.924619208742595</v>
      </c>
      <c r="N24" s="211">
        <v>3221</v>
      </c>
      <c r="O24" s="129">
        <f t="shared" si="3"/>
        <v>3.527041380594155</v>
      </c>
      <c r="P24" s="209"/>
    </row>
    <row r="25" spans="2:16" s="74" customFormat="1" ht="22.5" customHeight="1">
      <c r="B25" s="128" t="s">
        <v>464</v>
      </c>
      <c r="C25" s="210">
        <v>88897</v>
      </c>
      <c r="D25" s="211">
        <v>28200</v>
      </c>
      <c r="E25" s="129">
        <f t="shared" si="4"/>
        <v>31.722105357886093</v>
      </c>
      <c r="F25" s="211">
        <v>14446</v>
      </c>
      <c r="G25" s="129">
        <f t="shared" si="0"/>
        <v>16.250267163121364</v>
      </c>
      <c r="H25" s="211">
        <v>19100</v>
      </c>
      <c r="I25" s="129">
        <f t="shared" si="1"/>
        <v>21.485539444525685</v>
      </c>
      <c r="J25" s="211">
        <v>16600</v>
      </c>
      <c r="K25" s="129">
        <f t="shared" si="2"/>
        <v>18.67329606173437</v>
      </c>
      <c r="L25" s="211">
        <v>7367</v>
      </c>
      <c r="M25" s="129">
        <f t="shared" si="3"/>
        <v>8.287118800409463</v>
      </c>
      <c r="N25" s="211">
        <v>3184</v>
      </c>
      <c r="O25" s="129">
        <f t="shared" si="3"/>
        <v>3.581673172323026</v>
      </c>
      <c r="P25" s="209"/>
    </row>
    <row r="26" spans="2:16" s="74" customFormat="1" ht="22.5" customHeight="1">
      <c r="B26" s="128" t="s">
        <v>465</v>
      </c>
      <c r="C26" s="210">
        <v>86721</v>
      </c>
      <c r="D26" s="211">
        <v>26800</v>
      </c>
      <c r="E26" s="129">
        <f t="shared" si="4"/>
        <v>30.903702678705276</v>
      </c>
      <c r="F26" s="211">
        <v>14743</v>
      </c>
      <c r="G26" s="129">
        <f t="shared" si="0"/>
        <v>17.00049584299074</v>
      </c>
      <c r="H26" s="211">
        <v>18600</v>
      </c>
      <c r="I26" s="129">
        <f t="shared" si="1"/>
        <v>21.448092157608883</v>
      </c>
      <c r="J26" s="211">
        <v>15700</v>
      </c>
      <c r="K26" s="129">
        <f t="shared" si="2"/>
        <v>18.104034778196745</v>
      </c>
      <c r="L26" s="211">
        <v>7597</v>
      </c>
      <c r="M26" s="129">
        <f t="shared" si="3"/>
        <v>8.760277210825521</v>
      </c>
      <c r="N26" s="211">
        <v>3281</v>
      </c>
      <c r="O26" s="129">
        <f t="shared" si="3"/>
        <v>3.7833973316728358</v>
      </c>
      <c r="P26" s="209"/>
    </row>
    <row r="27" spans="2:16" s="74" customFormat="1" ht="22.5" customHeight="1">
      <c r="B27" s="128" t="s">
        <v>466</v>
      </c>
      <c r="C27" s="210">
        <v>87491</v>
      </c>
      <c r="D27" s="211">
        <v>27300</v>
      </c>
      <c r="E27" s="129">
        <f t="shared" si="4"/>
        <v>31.203209472974365</v>
      </c>
      <c r="F27" s="211">
        <v>12306</v>
      </c>
      <c r="G27" s="129">
        <f t="shared" si="0"/>
        <v>14.065446731663828</v>
      </c>
      <c r="H27" s="211">
        <v>19200</v>
      </c>
      <c r="I27" s="129">
        <f t="shared" si="1"/>
        <v>21.94511435461933</v>
      </c>
      <c r="J27" s="211">
        <v>17500</v>
      </c>
      <c r="K27" s="129">
        <f t="shared" si="2"/>
        <v>20.002057354470747</v>
      </c>
      <c r="L27" s="211">
        <v>7767</v>
      </c>
      <c r="M27" s="129">
        <f t="shared" si="3"/>
        <v>8.877484541267101</v>
      </c>
      <c r="N27" s="211">
        <v>3418</v>
      </c>
      <c r="O27" s="129">
        <f t="shared" si="3"/>
        <v>3.9066875450046292</v>
      </c>
      <c r="P27" s="209"/>
    </row>
    <row r="28" spans="2:16" s="74" customFormat="1" ht="22.5" customHeight="1">
      <c r="B28" s="128" t="s">
        <v>467</v>
      </c>
      <c r="C28" s="210">
        <v>87683</v>
      </c>
      <c r="D28" s="211">
        <v>27000</v>
      </c>
      <c r="E28" s="129">
        <f t="shared" si="4"/>
        <v>30.79274203665477</v>
      </c>
      <c r="F28" s="211">
        <v>12841</v>
      </c>
      <c r="G28" s="129">
        <f t="shared" si="0"/>
        <v>14.644800018247551</v>
      </c>
      <c r="H28" s="211">
        <v>19100</v>
      </c>
      <c r="I28" s="129">
        <f t="shared" si="1"/>
        <v>21.78301381111504</v>
      </c>
      <c r="J28" s="211">
        <v>17700</v>
      </c>
      <c r="K28" s="129">
        <f t="shared" si="2"/>
        <v>20.186353112918127</v>
      </c>
      <c r="L28" s="211">
        <v>7881</v>
      </c>
      <c r="M28" s="129">
        <f t="shared" si="3"/>
        <v>8.988059258921343</v>
      </c>
      <c r="N28" s="211">
        <v>3161</v>
      </c>
      <c r="O28" s="129">
        <f t="shared" si="3"/>
        <v>3.605031762143175</v>
      </c>
      <c r="P28" s="209"/>
    </row>
    <row r="29" spans="2:16" s="74" customFormat="1" ht="22.5" customHeight="1">
      <c r="B29" s="128" t="s">
        <v>468</v>
      </c>
      <c r="C29" s="210">
        <v>87659</v>
      </c>
      <c r="D29" s="211">
        <v>27100</v>
      </c>
      <c r="E29" s="129">
        <f t="shared" si="4"/>
        <v>30.915251143636134</v>
      </c>
      <c r="F29" s="211">
        <v>12781</v>
      </c>
      <c r="G29" s="129">
        <f t="shared" si="0"/>
        <v>14.580362541210828</v>
      </c>
      <c r="H29" s="211">
        <v>18900</v>
      </c>
      <c r="I29" s="129">
        <f t="shared" si="1"/>
        <v>21.56082090829236</v>
      </c>
      <c r="J29" s="211">
        <v>17900</v>
      </c>
      <c r="K29" s="129">
        <f t="shared" si="2"/>
        <v>20.420036733250434</v>
      </c>
      <c r="L29" s="211">
        <v>7939</v>
      </c>
      <c r="M29" s="129">
        <f t="shared" si="3"/>
        <v>9.056685565657833</v>
      </c>
      <c r="N29" s="211">
        <v>3038</v>
      </c>
      <c r="O29" s="129">
        <f t="shared" si="3"/>
        <v>3.4657023237773643</v>
      </c>
      <c r="P29" s="209"/>
    </row>
    <row r="30" spans="2:16" s="74" customFormat="1" ht="22.5" customHeight="1">
      <c r="B30" s="128" t="s">
        <v>469</v>
      </c>
      <c r="C30" s="210">
        <v>87130</v>
      </c>
      <c r="D30" s="211">
        <v>26800</v>
      </c>
      <c r="E30" s="129">
        <f t="shared" si="4"/>
        <v>30.758636520142318</v>
      </c>
      <c r="F30" s="211">
        <v>12900</v>
      </c>
      <c r="G30" s="129">
        <f t="shared" si="0"/>
        <v>14.805463101113277</v>
      </c>
      <c r="H30" s="211">
        <v>18800</v>
      </c>
      <c r="I30" s="129">
        <f t="shared" si="1"/>
        <v>21.576953976816252</v>
      </c>
      <c r="J30" s="211">
        <v>17800</v>
      </c>
      <c r="K30" s="129">
        <f t="shared" si="2"/>
        <v>20.429243658900493</v>
      </c>
      <c r="L30" s="211">
        <v>7744</v>
      </c>
      <c r="M30" s="129">
        <f t="shared" si="3"/>
        <v>8.887868701939631</v>
      </c>
      <c r="N30" s="211">
        <v>3086</v>
      </c>
      <c r="O30" s="129">
        <f t="shared" si="3"/>
        <v>3.5418340410880296</v>
      </c>
      <c r="P30" s="209"/>
    </row>
    <row r="31" spans="2:16" s="74" customFormat="1" ht="22.5" customHeight="1">
      <c r="B31" s="128" t="s">
        <v>470</v>
      </c>
      <c r="C31" s="210">
        <v>85461</v>
      </c>
      <c r="D31" s="211">
        <v>25700</v>
      </c>
      <c r="E31" s="129">
        <f t="shared" si="4"/>
        <v>30.0721966745065</v>
      </c>
      <c r="F31" s="211">
        <v>12187</v>
      </c>
      <c r="G31" s="129">
        <f t="shared" si="0"/>
        <v>14.260305870514037</v>
      </c>
      <c r="H31" s="211">
        <v>18500</v>
      </c>
      <c r="I31" s="129">
        <f t="shared" si="1"/>
        <v>21.64730110810779</v>
      </c>
      <c r="J31" s="211">
        <v>17700</v>
      </c>
      <c r="K31" s="129">
        <f t="shared" si="2"/>
        <v>20.71120160073016</v>
      </c>
      <c r="L31" s="211">
        <v>8242</v>
      </c>
      <c r="M31" s="129">
        <f t="shared" si="3"/>
        <v>9.644165174758076</v>
      </c>
      <c r="N31" s="211">
        <v>3132</v>
      </c>
      <c r="O31" s="129">
        <f t="shared" si="3"/>
        <v>3.6648295713834376</v>
      </c>
      <c r="P31" s="209"/>
    </row>
    <row r="32" spans="2:16" s="74" customFormat="1" ht="22.5" customHeight="1">
      <c r="B32" s="128" t="s">
        <v>471</v>
      </c>
      <c r="C32" s="210">
        <v>83519</v>
      </c>
      <c r="D32" s="211">
        <v>26800</v>
      </c>
      <c r="E32" s="129">
        <f t="shared" si="4"/>
        <v>32.088506806834374</v>
      </c>
      <c r="F32" s="211">
        <v>11355</v>
      </c>
      <c r="G32" s="129">
        <f t="shared" si="0"/>
        <v>13.595708760880756</v>
      </c>
      <c r="H32" s="211">
        <v>17900</v>
      </c>
      <c r="I32" s="129">
        <f t="shared" si="1"/>
        <v>21.432248949340867</v>
      </c>
      <c r="J32" s="211">
        <v>17400</v>
      </c>
      <c r="K32" s="129">
        <f t="shared" si="2"/>
        <v>20.83358277757157</v>
      </c>
      <c r="L32" s="211">
        <v>8043</v>
      </c>
      <c r="M32" s="129">
        <f t="shared" si="3"/>
        <v>9.630144039080928</v>
      </c>
      <c r="N32" s="211">
        <v>2021</v>
      </c>
      <c r="O32" s="129">
        <f t="shared" si="3"/>
        <v>2.4198086662915026</v>
      </c>
      <c r="P32" s="209"/>
    </row>
    <row r="33" spans="2:16" s="74" customFormat="1" ht="22.5" customHeight="1">
      <c r="B33" s="128" t="s">
        <v>472</v>
      </c>
      <c r="C33" s="210">
        <v>83863</v>
      </c>
      <c r="D33" s="211">
        <v>29536</v>
      </c>
      <c r="E33" s="129">
        <f t="shared" si="4"/>
        <v>35.2193458378546</v>
      </c>
      <c r="F33" s="212">
        <v>11573</v>
      </c>
      <c r="G33" s="129">
        <f t="shared" si="0"/>
        <v>13.799887912428604</v>
      </c>
      <c r="H33" s="211">
        <v>17906</v>
      </c>
      <c r="I33" s="129">
        <f t="shared" si="1"/>
        <v>21.351489930004888</v>
      </c>
      <c r="J33" s="211">
        <v>14742</v>
      </c>
      <c r="K33" s="129">
        <f t="shared" si="2"/>
        <v>17.578669973647497</v>
      </c>
      <c r="L33" s="211">
        <v>8076</v>
      </c>
      <c r="M33" s="129">
        <f t="shared" si="3"/>
        <v>9.629991772295291</v>
      </c>
      <c r="N33" s="211">
        <v>2030</v>
      </c>
      <c r="O33" s="129">
        <f t="shared" si="3"/>
        <v>2.4206145737691234</v>
      </c>
      <c r="P33" s="209"/>
    </row>
    <row r="34" spans="2:16" s="73" customFormat="1" ht="22.5" customHeight="1">
      <c r="B34" s="128" t="s">
        <v>473</v>
      </c>
      <c r="C34" s="210">
        <v>76463</v>
      </c>
      <c r="D34" s="211">
        <v>26491</v>
      </c>
      <c r="E34" s="129">
        <f t="shared" si="4"/>
        <v>34.64551482416332</v>
      </c>
      <c r="F34" s="212">
        <v>7841</v>
      </c>
      <c r="G34" s="129">
        <f t="shared" si="0"/>
        <v>10.25463295973216</v>
      </c>
      <c r="H34" s="211">
        <v>21000</v>
      </c>
      <c r="I34" s="129">
        <f t="shared" si="1"/>
        <v>27.464263761557877</v>
      </c>
      <c r="J34" s="211">
        <v>13527</v>
      </c>
      <c r="K34" s="129">
        <f t="shared" si="2"/>
        <v>17.69090932869492</v>
      </c>
      <c r="L34" s="211">
        <v>5103</v>
      </c>
      <c r="M34" s="129">
        <f t="shared" si="3"/>
        <v>6.673816094058564</v>
      </c>
      <c r="N34" s="211">
        <v>2501</v>
      </c>
      <c r="O34" s="129">
        <f t="shared" si="3"/>
        <v>3.270863031793155</v>
      </c>
      <c r="P34" s="209"/>
    </row>
    <row r="35" spans="2:16" s="73" customFormat="1" ht="22.5" customHeight="1">
      <c r="B35" s="128" t="s">
        <v>474</v>
      </c>
      <c r="C35" s="210">
        <v>71704</v>
      </c>
      <c r="D35" s="211">
        <v>24595</v>
      </c>
      <c r="E35" s="129">
        <f t="shared" si="4"/>
        <v>34.300736360593554</v>
      </c>
      <c r="F35" s="212">
        <v>7760</v>
      </c>
      <c r="G35" s="129">
        <f t="shared" si="0"/>
        <v>10.82226932946558</v>
      </c>
      <c r="H35" s="211">
        <v>17622</v>
      </c>
      <c r="I35" s="129">
        <f t="shared" si="1"/>
        <v>24.576034809773514</v>
      </c>
      <c r="J35" s="211">
        <v>13834</v>
      </c>
      <c r="K35" s="129">
        <f t="shared" si="2"/>
        <v>19.293205399977687</v>
      </c>
      <c r="L35" s="211">
        <v>5664</v>
      </c>
      <c r="M35" s="129">
        <f t="shared" si="3"/>
        <v>7.899140912640856</v>
      </c>
      <c r="N35" s="211">
        <v>2228</v>
      </c>
      <c r="O35" s="129">
        <f t="shared" si="3"/>
        <v>3.1072185652125404</v>
      </c>
      <c r="P35" s="209"/>
    </row>
    <row r="36" spans="2:16" s="73" customFormat="1" ht="22.5" customHeight="1">
      <c r="B36" s="128" t="s">
        <v>475</v>
      </c>
      <c r="C36" s="210">
        <v>73831</v>
      </c>
      <c r="D36" s="211">
        <v>27847</v>
      </c>
      <c r="E36" s="129">
        <f t="shared" si="4"/>
        <v>37.717219054326776</v>
      </c>
      <c r="F36" s="212">
        <v>6746</v>
      </c>
      <c r="G36" s="129">
        <f t="shared" si="0"/>
        <v>9.137083338976852</v>
      </c>
      <c r="H36" s="211">
        <v>16838</v>
      </c>
      <c r="I36" s="129">
        <f t="shared" si="1"/>
        <v>22.806138342972464</v>
      </c>
      <c r="J36" s="211">
        <v>13977</v>
      </c>
      <c r="K36" s="129">
        <f t="shared" si="2"/>
        <v>18.931072313797728</v>
      </c>
      <c r="L36" s="211">
        <v>5769</v>
      </c>
      <c r="M36" s="129">
        <f t="shared" si="3"/>
        <v>7.813790955018894</v>
      </c>
      <c r="N36" s="211">
        <v>2654</v>
      </c>
      <c r="O36" s="129">
        <f t="shared" si="3"/>
        <v>3.5946959949072883</v>
      </c>
      <c r="P36" s="209"/>
    </row>
    <row r="37" spans="2:16" s="73" customFormat="1" ht="22.5" customHeight="1">
      <c r="B37" s="128" t="s">
        <v>476</v>
      </c>
      <c r="C37" s="210">
        <v>70490</v>
      </c>
      <c r="D37" s="211">
        <v>25152</v>
      </c>
      <c r="E37" s="129">
        <f t="shared" si="4"/>
        <v>35.68165697262023</v>
      </c>
      <c r="F37" s="212">
        <v>8855</v>
      </c>
      <c r="G37" s="129">
        <f t="shared" si="0"/>
        <v>12.56206554121152</v>
      </c>
      <c r="H37" s="211">
        <v>15916</v>
      </c>
      <c r="I37" s="129">
        <f t="shared" si="1"/>
        <v>22.57908923251525</v>
      </c>
      <c r="J37" s="211">
        <v>12429</v>
      </c>
      <c r="K37" s="129">
        <f t="shared" si="2"/>
        <v>17.63228826783941</v>
      </c>
      <c r="L37" s="211">
        <v>6684</v>
      </c>
      <c r="M37" s="129">
        <f t="shared" si="3"/>
        <v>9.48219605617818</v>
      </c>
      <c r="N37" s="211">
        <v>1455</v>
      </c>
      <c r="O37" s="129">
        <f t="shared" si="3"/>
        <v>2.064122570577387</v>
      </c>
      <c r="P37" s="209"/>
    </row>
    <row r="38" spans="2:16" s="73" customFormat="1" ht="22.5" customHeight="1">
      <c r="B38" s="128" t="s">
        <v>477</v>
      </c>
      <c r="C38" s="210">
        <v>72421</v>
      </c>
      <c r="D38" s="211">
        <v>24466</v>
      </c>
      <c r="E38" s="129">
        <f t="shared" si="4"/>
        <v>33.78301873765896</v>
      </c>
      <c r="F38" s="212">
        <v>8099</v>
      </c>
      <c r="G38" s="129">
        <f t="shared" si="0"/>
        <v>11.183220336642687</v>
      </c>
      <c r="H38" s="211">
        <v>18653</v>
      </c>
      <c r="I38" s="129">
        <f t="shared" si="1"/>
        <v>25.75634139268996</v>
      </c>
      <c r="J38" s="211">
        <v>13178</v>
      </c>
      <c r="K38" s="129">
        <f t="shared" si="2"/>
        <v>18.196379503182776</v>
      </c>
      <c r="L38" s="211">
        <v>6088</v>
      </c>
      <c r="M38" s="129">
        <f t="shared" si="3"/>
        <v>8.406401458140595</v>
      </c>
      <c r="N38" s="211">
        <v>1936</v>
      </c>
      <c r="O38" s="129">
        <f t="shared" si="3"/>
        <v>2.673257756728021</v>
      </c>
      <c r="P38" s="209"/>
    </row>
    <row r="39" spans="2:16" s="73" customFormat="1" ht="22.5" customHeight="1">
      <c r="B39" s="128" t="s">
        <v>478</v>
      </c>
      <c r="C39" s="210">
        <v>72797</v>
      </c>
      <c r="D39" s="211">
        <v>24306</v>
      </c>
      <c r="E39" s="129">
        <f t="shared" si="4"/>
        <v>33.38873854691814</v>
      </c>
      <c r="F39" s="212">
        <v>7962</v>
      </c>
      <c r="G39" s="129">
        <f t="shared" si="0"/>
        <v>10.937263898237564</v>
      </c>
      <c r="H39" s="211">
        <v>17627</v>
      </c>
      <c r="I39" s="129">
        <f t="shared" si="1"/>
        <v>24.213909913870076</v>
      </c>
      <c r="J39" s="211">
        <v>14512</v>
      </c>
      <c r="K39" s="129">
        <f t="shared" si="2"/>
        <v>19.93488742667967</v>
      </c>
      <c r="L39" s="211">
        <v>6250</v>
      </c>
      <c r="M39" s="129">
        <f t="shared" si="3"/>
        <v>8.585518634009643</v>
      </c>
      <c r="N39" s="211">
        <v>2140</v>
      </c>
      <c r="O39" s="129">
        <f t="shared" si="3"/>
        <v>2.939681580284902</v>
      </c>
      <c r="P39" s="209"/>
    </row>
    <row r="40" spans="2:16" s="73" customFormat="1" ht="22.5" customHeight="1">
      <c r="B40" s="128" t="s">
        <v>479</v>
      </c>
      <c r="C40" s="210">
        <v>72239</v>
      </c>
      <c r="D40" s="211">
        <v>23310</v>
      </c>
      <c r="E40" s="129">
        <f t="shared" si="4"/>
        <v>32.26788853666302</v>
      </c>
      <c r="F40" s="212">
        <v>7907</v>
      </c>
      <c r="G40" s="129">
        <f t="shared" si="0"/>
        <v>10.945611096499121</v>
      </c>
      <c r="H40" s="211">
        <v>18838</v>
      </c>
      <c r="I40" s="129">
        <f t="shared" si="1"/>
        <v>26.07732665180858</v>
      </c>
      <c r="J40" s="211">
        <v>14349</v>
      </c>
      <c r="K40" s="129">
        <f t="shared" si="2"/>
        <v>19.863231772311355</v>
      </c>
      <c r="L40" s="211">
        <v>5981</v>
      </c>
      <c r="M40" s="129">
        <f t="shared" si="3"/>
        <v>8.27946123285206</v>
      </c>
      <c r="N40" s="211">
        <v>1854</v>
      </c>
      <c r="O40" s="129">
        <f t="shared" si="3"/>
        <v>2.566480709865862</v>
      </c>
      <c r="P40" s="209"/>
    </row>
    <row r="41" spans="2:16" s="73" customFormat="1" ht="22.5" customHeight="1">
      <c r="B41" s="128" t="s">
        <v>480</v>
      </c>
      <c r="C41" s="210">
        <v>72209</v>
      </c>
      <c r="D41" s="211">
        <v>23461</v>
      </c>
      <c r="E41" s="129">
        <f t="shared" si="4"/>
        <v>32.49040978271406</v>
      </c>
      <c r="F41" s="212">
        <v>7825</v>
      </c>
      <c r="G41" s="129">
        <f t="shared" si="0"/>
        <v>10.836599315874752</v>
      </c>
      <c r="H41" s="211">
        <v>19155</v>
      </c>
      <c r="I41" s="129">
        <f t="shared" si="1"/>
        <v>26.5271642039081</v>
      </c>
      <c r="J41" s="211">
        <v>14123</v>
      </c>
      <c r="K41" s="129">
        <f t="shared" si="2"/>
        <v>19.5585037876165</v>
      </c>
      <c r="L41" s="211">
        <v>6162</v>
      </c>
      <c r="M41" s="129">
        <f t="shared" si="3"/>
        <v>8.533562298328464</v>
      </c>
      <c r="N41" s="211">
        <v>1483</v>
      </c>
      <c r="O41" s="129">
        <f t="shared" si="3"/>
        <v>2.0537606115581157</v>
      </c>
      <c r="P41" s="209"/>
    </row>
    <row r="42" spans="2:16" s="73" customFormat="1" ht="22.5" customHeight="1">
      <c r="B42" s="128" t="s">
        <v>481</v>
      </c>
      <c r="C42" s="210">
        <v>69094</v>
      </c>
      <c r="D42" s="211">
        <v>21305</v>
      </c>
      <c r="E42" s="129">
        <f t="shared" si="4"/>
        <v>30.834804758734478</v>
      </c>
      <c r="F42" s="212">
        <v>7558</v>
      </c>
      <c r="G42" s="129">
        <f t="shared" si="0"/>
        <v>10.93872116247431</v>
      </c>
      <c r="H42" s="211">
        <v>18191</v>
      </c>
      <c r="I42" s="129">
        <f t="shared" si="1"/>
        <v>26.327901120213042</v>
      </c>
      <c r="J42" s="211">
        <v>14166</v>
      </c>
      <c r="K42" s="129">
        <f t="shared" si="2"/>
        <v>20.502503835354734</v>
      </c>
      <c r="L42" s="211">
        <v>6321</v>
      </c>
      <c r="M42" s="129">
        <f t="shared" si="3"/>
        <v>9.148406518655744</v>
      </c>
      <c r="N42" s="211">
        <v>1553</v>
      </c>
      <c r="O42" s="129">
        <f t="shared" si="3"/>
        <v>2.24766260456769</v>
      </c>
      <c r="P42" s="209"/>
    </row>
    <row r="43" spans="2:16" s="73" customFormat="1" ht="22.5" customHeight="1">
      <c r="B43" s="128" t="s">
        <v>482</v>
      </c>
      <c r="C43" s="210">
        <v>69515</v>
      </c>
      <c r="D43" s="211">
        <v>21080</v>
      </c>
      <c r="E43" s="129">
        <f t="shared" si="4"/>
        <v>30.32439041933396</v>
      </c>
      <c r="F43" s="212">
        <v>8195</v>
      </c>
      <c r="G43" s="129">
        <f t="shared" si="0"/>
        <v>11.788822556282817</v>
      </c>
      <c r="H43" s="211">
        <v>17021</v>
      </c>
      <c r="I43" s="129">
        <f t="shared" si="1"/>
        <v>24.485362871322735</v>
      </c>
      <c r="J43" s="211">
        <v>14424</v>
      </c>
      <c r="K43" s="129">
        <f t="shared" si="2"/>
        <v>20.749478529813707</v>
      </c>
      <c r="L43" s="211">
        <v>7415</v>
      </c>
      <c r="M43" s="129">
        <f t="shared" si="3"/>
        <v>10.666762569229663</v>
      </c>
      <c r="N43" s="211">
        <v>1379</v>
      </c>
      <c r="O43" s="129">
        <f t="shared" si="3"/>
        <v>1.983744515572179</v>
      </c>
      <c r="P43" s="209"/>
    </row>
    <row r="44" spans="2:16" s="73" customFormat="1" ht="22.5" customHeight="1">
      <c r="B44" s="128" t="s">
        <v>483</v>
      </c>
      <c r="C44" s="210">
        <v>68962</v>
      </c>
      <c r="D44" s="211">
        <v>19193</v>
      </c>
      <c r="E44" s="129">
        <f t="shared" si="4"/>
        <v>27.831269394739135</v>
      </c>
      <c r="F44" s="212">
        <v>9561</v>
      </c>
      <c r="G44" s="129">
        <f t="shared" si="0"/>
        <v>13.864157072010672</v>
      </c>
      <c r="H44" s="211">
        <v>16704</v>
      </c>
      <c r="I44" s="129">
        <f t="shared" si="1"/>
        <v>24.222035323801514</v>
      </c>
      <c r="J44" s="211">
        <v>14737</v>
      </c>
      <c r="K44" s="129">
        <f t="shared" si="2"/>
        <v>21.369739856732693</v>
      </c>
      <c r="L44" s="211">
        <v>7544</v>
      </c>
      <c r="M44" s="129">
        <f t="shared" si="3"/>
        <v>10.93935790725327</v>
      </c>
      <c r="N44" s="211">
        <v>1223</v>
      </c>
      <c r="O44" s="129">
        <f t="shared" si="3"/>
        <v>1.7734404454627186</v>
      </c>
      <c r="P44" s="209"/>
    </row>
    <row r="45" spans="2:16" s="73" customFormat="1" ht="22.5" customHeight="1">
      <c r="B45" s="128" t="s">
        <v>484</v>
      </c>
      <c r="C45" s="210">
        <v>66923.5474259422</v>
      </c>
      <c r="D45" s="211">
        <v>18357.74363469011</v>
      </c>
      <c r="E45" s="129">
        <f t="shared" si="4"/>
        <v>27.430918325130392</v>
      </c>
      <c r="F45" s="212">
        <v>9571.315903335455</v>
      </c>
      <c r="G45" s="129">
        <f t="shared" si="0"/>
        <v>14.301865743036263</v>
      </c>
      <c r="H45" s="211">
        <v>16021.222509446368</v>
      </c>
      <c r="I45" s="129">
        <f t="shared" si="1"/>
        <v>23.93958946539034</v>
      </c>
      <c r="J45" s="211">
        <v>14332.04121207846</v>
      </c>
      <c r="K45" s="129">
        <f t="shared" si="2"/>
        <v>21.41554320314287</v>
      </c>
      <c r="L45" s="211">
        <v>7091.4846457939275</v>
      </c>
      <c r="M45" s="129">
        <f>IF(ISERROR(L45/$C45*100),"-",L45/$C45*100)</f>
        <v>10.596396811811845</v>
      </c>
      <c r="N45" s="211">
        <v>1549.7395205978794</v>
      </c>
      <c r="O45" s="129">
        <f t="shared" si="3"/>
        <v>2.3156864514882836</v>
      </c>
      <c r="P45" s="209"/>
    </row>
    <row r="46" spans="2:16" s="73" customFormat="1" ht="22.5" customHeight="1">
      <c r="B46" s="128" t="s">
        <v>485</v>
      </c>
      <c r="C46" s="210">
        <v>67659.22447708255</v>
      </c>
      <c r="D46" s="211">
        <v>17761.953941725187</v>
      </c>
      <c r="E46" s="129">
        <v>26.25208030243015</v>
      </c>
      <c r="F46" s="212">
        <v>9908.184133337885</v>
      </c>
      <c r="G46" s="129">
        <v>14.64424726992544</v>
      </c>
      <c r="H46" s="211">
        <v>16114.106928895166</v>
      </c>
      <c r="I46" s="129">
        <v>23.816570546641895</v>
      </c>
      <c r="J46" s="211">
        <v>15273.211225446878</v>
      </c>
      <c r="K46" s="129">
        <v>22.573730845259984</v>
      </c>
      <c r="L46" s="211">
        <v>6968.712885473632</v>
      </c>
      <c r="M46" s="129">
        <v>10.299723266609515</v>
      </c>
      <c r="N46" s="211">
        <v>1633.0553622037921</v>
      </c>
      <c r="O46" s="129">
        <v>2.4136477691330005</v>
      </c>
      <c r="P46" s="209"/>
    </row>
    <row r="47" spans="2:16" s="73" customFormat="1" ht="22.5" customHeight="1">
      <c r="B47" s="128" t="s">
        <v>486</v>
      </c>
      <c r="C47" s="210">
        <v>73237.81831127979</v>
      </c>
      <c r="D47" s="211">
        <v>21788.207018308796</v>
      </c>
      <c r="E47" s="129">
        <v>29.749940018288427</v>
      </c>
      <c r="F47" s="212">
        <v>11064.934461212055</v>
      </c>
      <c r="G47" s="129">
        <v>15.108225116951468</v>
      </c>
      <c r="H47" s="211">
        <v>15834.82873320884</v>
      </c>
      <c r="I47" s="129">
        <v>21.621109282511252</v>
      </c>
      <c r="J47" s="211">
        <v>16594.15911638966</v>
      </c>
      <c r="K47" s="129">
        <v>22.657910214993247</v>
      </c>
      <c r="L47" s="211">
        <v>6408.8929115134715</v>
      </c>
      <c r="M47" s="129">
        <v>8.750797141818191</v>
      </c>
      <c r="N47" s="211">
        <v>1546.7960706469673</v>
      </c>
      <c r="O47" s="129">
        <v>2.112018225437412</v>
      </c>
      <c r="P47" s="209"/>
    </row>
    <row r="48" spans="2:16" s="73" customFormat="1" ht="22.5" customHeight="1">
      <c r="B48" s="128" t="s">
        <v>487</v>
      </c>
      <c r="C48" s="314">
        <v>76171.12777623135</v>
      </c>
      <c r="D48" s="211">
        <v>23588.211485719567</v>
      </c>
      <c r="E48" s="129">
        <v>30.967391680237267</v>
      </c>
      <c r="F48" s="212">
        <v>10442.001034187553</v>
      </c>
      <c r="G48" s="129">
        <v>13.708607629997443</v>
      </c>
      <c r="H48" s="211">
        <v>17320.700091414437</v>
      </c>
      <c r="I48" s="129">
        <v>22.739193441244065</v>
      </c>
      <c r="J48" s="211">
        <v>16676.417163075195</v>
      </c>
      <c r="K48" s="129">
        <v>21.893357299455595</v>
      </c>
      <c r="L48" s="211">
        <v>6767.976792718607</v>
      </c>
      <c r="M48" s="129">
        <v>8.88522592523634</v>
      </c>
      <c r="N48" s="211">
        <v>1375.8212091160078</v>
      </c>
      <c r="O48" s="129">
        <v>1.8062240238293055</v>
      </c>
      <c r="P48" s="209"/>
    </row>
    <row r="49" spans="2:16" s="73" customFormat="1" ht="22.5" customHeight="1">
      <c r="B49" s="128" t="s">
        <v>488</v>
      </c>
      <c r="C49" s="314">
        <v>75763</v>
      </c>
      <c r="D49" s="211">
        <v>22943</v>
      </c>
      <c r="E49" s="129">
        <f>0.302828983251663*100</f>
        <v>30.2828983251663</v>
      </c>
      <c r="F49" s="212">
        <v>10345.898392309393</v>
      </c>
      <c r="G49" s="129">
        <f>0.136555491509738*100</f>
        <v>13.655549150973801</v>
      </c>
      <c r="H49" s="211">
        <v>16460.87194019922</v>
      </c>
      <c r="I49" s="129">
        <f>0.217267014737326*100</f>
        <v>21.7267014737326</v>
      </c>
      <c r="J49" s="211">
        <v>16893.191238612315</v>
      </c>
      <c r="K49" s="129">
        <f>0.222973196264087*100</f>
        <v>22.297319626408697</v>
      </c>
      <c r="L49" s="211">
        <v>6925.458472247309</v>
      </c>
      <c r="M49" s="129">
        <f>0.091409112070055*100</f>
        <v>9.1409112070055</v>
      </c>
      <c r="N49" s="211">
        <v>2194.575854247991</v>
      </c>
      <c r="O49" s="129">
        <f>0.0289662021671318*100</f>
        <v>2.8966202167131803</v>
      </c>
      <c r="P49" s="203"/>
    </row>
    <row r="50" spans="2:16" s="73" customFormat="1" ht="22.5" customHeight="1">
      <c r="B50" s="128" t="s">
        <v>489</v>
      </c>
      <c r="C50" s="314">
        <v>73944.75515660718</v>
      </c>
      <c r="D50" s="211">
        <v>22659.91745928418</v>
      </c>
      <c r="E50" s="129">
        <f>D50/C50*100</f>
        <v>30.644387707137405</v>
      </c>
      <c r="F50" s="212">
        <v>9999.516331450206</v>
      </c>
      <c r="G50" s="129">
        <f>F50/C50*100</f>
        <v>13.522955495994662</v>
      </c>
      <c r="H50" s="211">
        <v>17243.451600125845</v>
      </c>
      <c r="I50" s="129">
        <f>H50/C50*100</f>
        <v>23.31937074320692</v>
      </c>
      <c r="J50" s="211">
        <v>15690.045233588484</v>
      </c>
      <c r="K50" s="129">
        <f>J50/C50*100</f>
        <v>21.218604619568524</v>
      </c>
      <c r="L50" s="211">
        <v>6485.2859543148215</v>
      </c>
      <c r="M50" s="129">
        <f>L50/C50*100</f>
        <v>8.770447532863786</v>
      </c>
      <c r="N50" s="211">
        <v>1866.538577843636</v>
      </c>
      <c r="O50" s="129">
        <f>N50/C50*100</f>
        <v>2.5242339012287003</v>
      </c>
      <c r="P50" s="203"/>
    </row>
    <row r="51" spans="2:15" ht="22.5" customHeight="1">
      <c r="B51" s="128" t="s">
        <v>553</v>
      </c>
      <c r="C51" s="314">
        <v>73691.28818124332</v>
      </c>
      <c r="D51" s="211">
        <v>23096.227550889074</v>
      </c>
      <c r="E51" s="129">
        <f>D51/C51*100</f>
        <v>31.341869739180062</v>
      </c>
      <c r="F51" s="212">
        <v>9817.42477017371</v>
      </c>
      <c r="G51" s="129">
        <f>F51/C51*100</f>
        <v>13.322368237108037</v>
      </c>
      <c r="H51" s="211">
        <v>16614.878242508512</v>
      </c>
      <c r="I51" s="129">
        <f>H51/C51*100</f>
        <v>22.546597640747315</v>
      </c>
      <c r="J51" s="211">
        <v>15996.268186102267</v>
      </c>
      <c r="K51" s="129">
        <f>J51/C51*100</f>
        <v>21.70713605488824</v>
      </c>
      <c r="L51" s="211">
        <v>7033.240956031767</v>
      </c>
      <c r="M51" s="129">
        <f>L51/C51*100</f>
        <v>9.544195968909582</v>
      </c>
      <c r="N51" s="211">
        <v>1133.2484755379799</v>
      </c>
      <c r="O51" s="129">
        <f>N51/C51*100</f>
        <v>1.5378323591667464</v>
      </c>
    </row>
    <row r="52" spans="2:15" ht="22.5" customHeight="1">
      <c r="B52" s="128" t="s">
        <v>554</v>
      </c>
      <c r="C52" s="314">
        <v>73632.29888511403</v>
      </c>
      <c r="D52" s="211">
        <v>22799.85506338165</v>
      </c>
      <c r="E52" s="129">
        <f>D52/C52*100</f>
        <v>30.964475384580194</v>
      </c>
      <c r="F52" s="212">
        <v>9379.148614204652</v>
      </c>
      <c r="G52" s="129">
        <f>F52/C52*100</f>
        <v>12.737818533736966</v>
      </c>
      <c r="H52" s="211">
        <v>17600.144521061306</v>
      </c>
      <c r="I52" s="129">
        <f>H52/C52*100</f>
        <v>23.90275027066887</v>
      </c>
      <c r="J52" s="211">
        <v>16175.010793713494</v>
      </c>
      <c r="K52" s="129">
        <f>J52/C52*100</f>
        <v>21.967276641668914</v>
      </c>
      <c r="L52" s="211">
        <v>6617.535613718703</v>
      </c>
      <c r="M52" s="129">
        <f>L52/C52*100</f>
        <v>8.987272859759301</v>
      </c>
      <c r="N52" s="211">
        <v>1060.6042790342206</v>
      </c>
      <c r="O52" s="129">
        <f>N52/C52*100</f>
        <v>1.4404063095857504</v>
      </c>
    </row>
    <row r="53" spans="2:15" ht="22.5" customHeight="1">
      <c r="B53" s="315" t="s">
        <v>665</v>
      </c>
      <c r="C53" s="305">
        <v>79264</v>
      </c>
      <c r="D53" s="213">
        <v>27812</v>
      </c>
      <c r="E53" s="316">
        <f>D53/C53*100</f>
        <v>35.08780783205491</v>
      </c>
      <c r="F53" s="214">
        <v>9529</v>
      </c>
      <c r="G53" s="316">
        <f>F53/C53*100</f>
        <v>12.021851029471135</v>
      </c>
      <c r="H53" s="213">
        <v>15173</v>
      </c>
      <c r="I53" s="316">
        <f>H53/C53*100</f>
        <v>19.1423597093258</v>
      </c>
      <c r="J53" s="213">
        <v>17661</v>
      </c>
      <c r="K53" s="316">
        <f>J53/C53*100</f>
        <v>22.281237383932176</v>
      </c>
      <c r="L53" s="213">
        <v>7010</v>
      </c>
      <c r="M53" s="316">
        <f>L53/C53*100</f>
        <v>8.843863544610416</v>
      </c>
      <c r="N53" s="213">
        <v>2079</v>
      </c>
      <c r="O53" s="316">
        <f>N53/C53*100</f>
        <v>2.622880500605571</v>
      </c>
    </row>
    <row r="54" spans="2:15" ht="14.25">
      <c r="B54" s="75" t="s">
        <v>262</v>
      </c>
      <c r="C54" s="215"/>
      <c r="D54" s="215"/>
      <c r="E54" s="76"/>
      <c r="F54" s="215"/>
      <c r="G54" s="76"/>
      <c r="H54" s="216"/>
      <c r="I54" s="76"/>
      <c r="J54" s="216"/>
      <c r="K54" s="76"/>
      <c r="L54" s="216"/>
      <c r="M54" s="76"/>
      <c r="N54" s="216"/>
      <c r="O54" s="76"/>
    </row>
    <row r="55" spans="2:15" ht="14.25">
      <c r="B55" s="77" t="s">
        <v>263</v>
      </c>
      <c r="C55" s="78"/>
      <c r="D55" s="78"/>
      <c r="E55" s="76"/>
      <c r="F55" s="78"/>
      <c r="G55" s="76"/>
      <c r="H55" s="79"/>
      <c r="I55" s="76"/>
      <c r="J55" s="79"/>
      <c r="K55" s="76"/>
      <c r="L55" s="79"/>
      <c r="M55" s="76"/>
      <c r="N55" s="79"/>
      <c r="O55" s="76"/>
    </row>
    <row r="56" ht="14.25">
      <c r="B56" s="77" t="s">
        <v>666</v>
      </c>
    </row>
  </sheetData>
  <sheetProtection/>
  <mergeCells count="8">
    <mergeCell ref="N2:O2"/>
    <mergeCell ref="N3:O3"/>
    <mergeCell ref="B3:B4"/>
    <mergeCell ref="D3:E3"/>
    <mergeCell ref="F3:G3"/>
    <mergeCell ref="H3:I3"/>
    <mergeCell ref="J3:K3"/>
    <mergeCell ref="L3:M3"/>
  </mergeCells>
  <printOptions horizontalCentered="1" verticalCentered="1"/>
  <pageMargins left="0.7874015748031497" right="0.5905511811023623" top="0.5118110236220472" bottom="2.283464566929134" header="0.5118110236220472" footer="0.5118110236220472"/>
  <pageSetup blackAndWhite="1" horizontalDpi="600" verticalDpi="600" orientation="portrait" paperSize="9" scale="60" r:id="rId2"/>
  <drawing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A1:H60"/>
  <sheetViews>
    <sheetView showGridLines="0" zoomScaleSheetLayoutView="100" zoomScalePageLayoutView="0" workbookViewId="0" topLeftCell="A1">
      <pane ySplit="5" topLeftCell="A18" activePane="bottomLeft" state="frozen"/>
      <selection pane="topLeft" activeCell="I12" sqref="I12"/>
      <selection pane="bottomLeft" activeCell="H54" sqref="H54"/>
    </sheetView>
  </sheetViews>
  <sheetFormatPr defaultColWidth="9.00390625" defaultRowHeight="13.5"/>
  <cols>
    <col min="1" max="1" width="10.625" style="137" customWidth="1"/>
    <col min="2" max="7" width="15.625" style="150" customWidth="1"/>
    <col min="8" max="16384" width="9.00390625" style="137" customWidth="1"/>
  </cols>
  <sheetData>
    <row r="1" spans="1:7" s="136" customFormat="1" ht="21" customHeight="1">
      <c r="A1" s="308" t="s">
        <v>556</v>
      </c>
      <c r="B1" s="150"/>
      <c r="C1" s="150"/>
      <c r="D1" s="150"/>
      <c r="E1" s="150"/>
      <c r="F1" s="150"/>
      <c r="G1" s="150"/>
    </row>
    <row r="2" spans="1:7" ht="12" customHeight="1">
      <c r="A2" s="379" t="s">
        <v>557</v>
      </c>
      <c r="B2" s="379"/>
      <c r="C2" s="379"/>
      <c r="D2" s="379"/>
      <c r="E2" s="379"/>
      <c r="F2" s="379"/>
      <c r="G2" s="379"/>
    </row>
    <row r="3" spans="1:7" ht="12" customHeight="1">
      <c r="A3" s="383" t="s">
        <v>264</v>
      </c>
      <c r="B3" s="386" t="s">
        <v>265</v>
      </c>
      <c r="C3" s="387"/>
      <c r="D3" s="386" t="s">
        <v>266</v>
      </c>
      <c r="E3" s="387"/>
      <c r="F3" s="386" t="s">
        <v>267</v>
      </c>
      <c r="G3" s="387"/>
    </row>
    <row r="4" spans="1:7" ht="15" customHeight="1">
      <c r="A4" s="384"/>
      <c r="B4" s="388"/>
      <c r="C4" s="389"/>
      <c r="D4" s="388"/>
      <c r="E4" s="389"/>
      <c r="F4" s="388"/>
      <c r="G4" s="389"/>
    </row>
    <row r="5" spans="1:7" ht="15.75" customHeight="1">
      <c r="A5" s="384"/>
      <c r="B5" s="390" t="s">
        <v>268</v>
      </c>
      <c r="C5" s="391"/>
      <c r="D5" s="390" t="s">
        <v>269</v>
      </c>
      <c r="E5" s="391"/>
      <c r="F5" s="390" t="s">
        <v>270</v>
      </c>
      <c r="G5" s="391"/>
    </row>
    <row r="6" spans="1:8" ht="22.5" customHeight="1">
      <c r="A6" s="385"/>
      <c r="B6" s="138" t="s">
        <v>271</v>
      </c>
      <c r="C6" s="139" t="s">
        <v>66</v>
      </c>
      <c r="D6" s="138" t="s">
        <v>271</v>
      </c>
      <c r="E6" s="139" t="s">
        <v>66</v>
      </c>
      <c r="F6" s="138" t="s">
        <v>271</v>
      </c>
      <c r="G6" s="139" t="s">
        <v>66</v>
      </c>
      <c r="H6" s="143"/>
    </row>
    <row r="7" spans="1:8" ht="22.5" customHeight="1">
      <c r="A7" s="140" t="s">
        <v>445</v>
      </c>
      <c r="B7" s="141">
        <v>32448.083344</v>
      </c>
      <c r="C7" s="217" t="str">
        <f>_xlfn.IFERROR(B7/B6,"-")</f>
        <v>-</v>
      </c>
      <c r="D7" s="141">
        <v>73132</v>
      </c>
      <c r="E7" s="217" t="str">
        <f aca="true" t="shared" si="0" ref="E7:E53">_xlfn.IFERROR(D7/D6,"-")</f>
        <v>-</v>
      </c>
      <c r="F7" s="142">
        <v>443692</v>
      </c>
      <c r="G7" s="217" t="str">
        <f aca="true" t="shared" si="1" ref="G7:G53">_xlfn.IFERROR(F7/F6,"-")</f>
        <v>-</v>
      </c>
      <c r="H7" s="143"/>
    </row>
    <row r="8" spans="1:8" ht="22.5" customHeight="1">
      <c r="A8" s="140" t="s">
        <v>446</v>
      </c>
      <c r="B8" s="142">
        <v>45983.773836</v>
      </c>
      <c r="C8" s="218">
        <f>_xlfn.IFERROR(B8/B7,"-")</f>
        <v>1.4171491532643297</v>
      </c>
      <c r="D8" s="142">
        <v>61919</v>
      </c>
      <c r="E8" s="218">
        <f t="shared" si="0"/>
        <v>0.8466745063720396</v>
      </c>
      <c r="F8" s="142">
        <v>742644</v>
      </c>
      <c r="G8" s="144">
        <f t="shared" si="1"/>
        <v>1.6737827141350305</v>
      </c>
      <c r="H8" s="143"/>
    </row>
    <row r="9" spans="1:8" ht="22.5" customHeight="1">
      <c r="A9" s="140" t="s">
        <v>272</v>
      </c>
      <c r="B9" s="142">
        <v>57701.35228</v>
      </c>
      <c r="C9" s="218">
        <f aca="true" t="shared" si="2" ref="C9:C53">_xlfn.IFERROR(B9/B8,"-")</f>
        <v>1.2548198520154186</v>
      </c>
      <c r="D9" s="142">
        <v>71656</v>
      </c>
      <c r="E9" s="218">
        <f t="shared" si="0"/>
        <v>1.1572538316187277</v>
      </c>
      <c r="F9" s="142">
        <v>805255</v>
      </c>
      <c r="G9" s="144">
        <f t="shared" si="1"/>
        <v>1.0843082284378518</v>
      </c>
      <c r="H9" s="143"/>
    </row>
    <row r="10" spans="1:8" ht="22.5" customHeight="1">
      <c r="A10" s="140" t="s">
        <v>273</v>
      </c>
      <c r="B10" s="142">
        <v>125777.428893</v>
      </c>
      <c r="C10" s="218">
        <f t="shared" si="2"/>
        <v>2.179800367288723</v>
      </c>
      <c r="D10" s="142">
        <v>80727</v>
      </c>
      <c r="E10" s="218">
        <f t="shared" si="0"/>
        <v>1.1265909344646645</v>
      </c>
      <c r="F10" s="142">
        <v>1558059</v>
      </c>
      <c r="G10" s="144">
        <f t="shared" si="1"/>
        <v>1.9348641113684486</v>
      </c>
      <c r="H10" s="143"/>
    </row>
    <row r="11" spans="1:8" ht="22.5" customHeight="1">
      <c r="A11" s="140" t="s">
        <v>274</v>
      </c>
      <c r="B11" s="142">
        <v>56979.924092</v>
      </c>
      <c r="C11" s="218">
        <f t="shared" si="2"/>
        <v>0.45302185450517785</v>
      </c>
      <c r="D11" s="142">
        <v>68149</v>
      </c>
      <c r="E11" s="218">
        <f t="shared" si="0"/>
        <v>0.8441909150593977</v>
      </c>
      <c r="F11" s="142">
        <v>836108</v>
      </c>
      <c r="G11" s="144">
        <f t="shared" si="1"/>
        <v>0.5366343636537513</v>
      </c>
      <c r="H11" s="143"/>
    </row>
    <row r="12" spans="1:8" ht="22.5" customHeight="1">
      <c r="A12" s="140" t="s">
        <v>275</v>
      </c>
      <c r="B12" s="142">
        <v>87552</v>
      </c>
      <c r="C12" s="218">
        <f t="shared" si="2"/>
        <v>1.5365411834989147</v>
      </c>
      <c r="D12" s="142">
        <v>72889</v>
      </c>
      <c r="E12" s="218">
        <f t="shared" si="0"/>
        <v>1.0695534784076068</v>
      </c>
      <c r="F12" s="142">
        <v>1201156</v>
      </c>
      <c r="G12" s="144">
        <f t="shared" si="1"/>
        <v>1.436603883708803</v>
      </c>
      <c r="H12" s="143"/>
    </row>
    <row r="13" spans="1:8" ht="22.5" customHeight="1">
      <c r="A13" s="140" t="s">
        <v>276</v>
      </c>
      <c r="B13" s="142">
        <v>111045</v>
      </c>
      <c r="C13" s="218">
        <f t="shared" si="2"/>
        <v>1.2683319627192982</v>
      </c>
      <c r="D13" s="142">
        <v>73912</v>
      </c>
      <c r="E13" s="218">
        <f t="shared" si="0"/>
        <v>1.0140350395807323</v>
      </c>
      <c r="F13" s="142">
        <v>1502410</v>
      </c>
      <c r="G13" s="144">
        <f t="shared" si="1"/>
        <v>1.2508033927316684</v>
      </c>
      <c r="H13" s="143"/>
    </row>
    <row r="14" spans="1:8" ht="22.5" customHeight="1">
      <c r="A14" s="140" t="s">
        <v>277</v>
      </c>
      <c r="B14" s="142">
        <v>147789</v>
      </c>
      <c r="C14" s="218">
        <f t="shared" si="2"/>
        <v>1.3308928812643523</v>
      </c>
      <c r="D14" s="142">
        <v>81745</v>
      </c>
      <c r="E14" s="218">
        <f t="shared" si="0"/>
        <v>1.105977378504167</v>
      </c>
      <c r="F14" s="142">
        <v>1807941</v>
      </c>
      <c r="G14" s="144">
        <f t="shared" si="1"/>
        <v>1.2033606006349797</v>
      </c>
      <c r="H14" s="143"/>
    </row>
    <row r="15" spans="1:8" ht="22.5" customHeight="1">
      <c r="A15" s="140" t="s">
        <v>278</v>
      </c>
      <c r="B15" s="142">
        <v>149521</v>
      </c>
      <c r="C15" s="218">
        <f t="shared" si="2"/>
        <v>1.0117194107815872</v>
      </c>
      <c r="D15" s="142">
        <v>82698</v>
      </c>
      <c r="E15" s="218">
        <f t="shared" si="0"/>
        <v>1.0116582053948253</v>
      </c>
      <c r="F15" s="142">
        <v>1808036</v>
      </c>
      <c r="G15" s="144">
        <f t="shared" si="1"/>
        <v>1.0000525459625065</v>
      </c>
      <c r="H15" s="143"/>
    </row>
    <row r="16" spans="1:8" ht="22.5" customHeight="1">
      <c r="A16" s="140" t="s">
        <v>279</v>
      </c>
      <c r="B16" s="142">
        <v>163467</v>
      </c>
      <c r="C16" s="218">
        <f t="shared" si="2"/>
        <v>1.093271179299229</v>
      </c>
      <c r="D16" s="142">
        <v>84697</v>
      </c>
      <c r="E16" s="218">
        <f t="shared" si="0"/>
        <v>1.024172289535418</v>
      </c>
      <c r="F16" s="142">
        <v>1930023</v>
      </c>
      <c r="G16" s="144">
        <f t="shared" si="1"/>
        <v>1.0674693424245978</v>
      </c>
      <c r="H16" s="143"/>
    </row>
    <row r="17" spans="1:8" ht="22.5" customHeight="1">
      <c r="A17" s="140" t="s">
        <v>280</v>
      </c>
      <c r="B17" s="142">
        <v>165605</v>
      </c>
      <c r="C17" s="218">
        <f t="shared" si="2"/>
        <v>1.0130790924162063</v>
      </c>
      <c r="D17" s="142">
        <v>87242</v>
      </c>
      <c r="E17" s="218">
        <f t="shared" si="0"/>
        <v>1.0300482897859429</v>
      </c>
      <c r="F17" s="142">
        <v>1898216</v>
      </c>
      <c r="G17" s="144">
        <f t="shared" si="1"/>
        <v>0.9835198855143177</v>
      </c>
      <c r="H17" s="143"/>
    </row>
    <row r="18" spans="1:8" ht="22.5" customHeight="1">
      <c r="A18" s="140" t="s">
        <v>281</v>
      </c>
      <c r="B18" s="142">
        <v>165676</v>
      </c>
      <c r="C18" s="218">
        <f t="shared" si="2"/>
        <v>1.0004287310165756</v>
      </c>
      <c r="D18" s="142">
        <v>89458</v>
      </c>
      <c r="E18" s="218">
        <f t="shared" si="0"/>
        <v>1.025400609798033</v>
      </c>
      <c r="F18" s="142">
        <v>1851994</v>
      </c>
      <c r="G18" s="144">
        <f t="shared" si="1"/>
        <v>0.9756497679926837</v>
      </c>
      <c r="H18" s="143"/>
    </row>
    <row r="19" spans="1:8" ht="22.5" customHeight="1">
      <c r="A19" s="140" t="s">
        <v>282</v>
      </c>
      <c r="B19" s="142">
        <v>188232</v>
      </c>
      <c r="C19" s="218">
        <f t="shared" si="2"/>
        <v>1.1361452473502498</v>
      </c>
      <c r="D19" s="142">
        <v>91664</v>
      </c>
      <c r="E19" s="218">
        <f t="shared" si="0"/>
        <v>1.024659616803416</v>
      </c>
      <c r="F19" s="142">
        <v>2053500</v>
      </c>
      <c r="G19" s="144">
        <f t="shared" si="1"/>
        <v>1.1088048881367867</v>
      </c>
      <c r="H19" s="143"/>
    </row>
    <row r="20" spans="1:8" ht="22.5" customHeight="1">
      <c r="A20" s="140" t="s">
        <v>283</v>
      </c>
      <c r="B20" s="142">
        <v>191006</v>
      </c>
      <c r="C20" s="218">
        <f t="shared" si="2"/>
        <v>1.0147371328998258</v>
      </c>
      <c r="D20" s="142">
        <v>91746</v>
      </c>
      <c r="E20" s="218">
        <f t="shared" si="0"/>
        <v>1.000894571478443</v>
      </c>
      <c r="F20" s="142">
        <v>2081900</v>
      </c>
      <c r="G20" s="144">
        <f t="shared" si="1"/>
        <v>1.0138300462624787</v>
      </c>
      <c r="H20" s="143"/>
    </row>
    <row r="21" spans="1:8" ht="22.5" customHeight="1">
      <c r="A21" s="140" t="s">
        <v>284</v>
      </c>
      <c r="B21" s="142">
        <v>186353</v>
      </c>
      <c r="C21" s="218">
        <f t="shared" si="2"/>
        <v>0.9756395087065328</v>
      </c>
      <c r="D21" s="142">
        <v>91854</v>
      </c>
      <c r="E21" s="218">
        <f t="shared" si="0"/>
        <v>1.0011771630370807</v>
      </c>
      <c r="F21" s="142">
        <v>2028800</v>
      </c>
      <c r="G21" s="144">
        <f t="shared" si="1"/>
        <v>0.9744944521831019</v>
      </c>
      <c r="H21" s="143"/>
    </row>
    <row r="22" spans="1:8" ht="22.5" customHeight="1">
      <c r="A22" s="140" t="s">
        <v>285</v>
      </c>
      <c r="B22" s="142">
        <v>207200</v>
      </c>
      <c r="C22" s="218">
        <f t="shared" si="2"/>
        <v>1.1118683359001464</v>
      </c>
      <c r="D22" s="142">
        <v>92060</v>
      </c>
      <c r="E22" s="218">
        <f t="shared" si="0"/>
        <v>1.002242689485488</v>
      </c>
      <c r="F22" s="142">
        <v>2250700</v>
      </c>
      <c r="G22" s="144">
        <f t="shared" si="1"/>
        <v>1.109375</v>
      </c>
      <c r="H22" s="143"/>
    </row>
    <row r="23" spans="1:8" ht="22.5" customHeight="1">
      <c r="A23" s="140" t="s">
        <v>286</v>
      </c>
      <c r="B23" s="142">
        <v>215843</v>
      </c>
      <c r="C23" s="218">
        <f t="shared" si="2"/>
        <v>1.0417133204633204</v>
      </c>
      <c r="D23" s="142">
        <v>90107</v>
      </c>
      <c r="E23" s="218">
        <f t="shared" si="0"/>
        <v>0.9787855746252444</v>
      </c>
      <c r="F23" s="142">
        <v>2395400</v>
      </c>
      <c r="G23" s="144">
        <f t="shared" si="1"/>
        <v>1.064291109432621</v>
      </c>
      <c r="H23" s="143"/>
    </row>
    <row r="24" spans="1:8" ht="22.5" customHeight="1">
      <c r="A24" s="140" t="s">
        <v>175</v>
      </c>
      <c r="B24" s="142">
        <v>240904</v>
      </c>
      <c r="C24" s="218">
        <f t="shared" si="2"/>
        <v>1.1161075411294321</v>
      </c>
      <c r="D24" s="142">
        <v>90189</v>
      </c>
      <c r="E24" s="218">
        <f t="shared" si="0"/>
        <v>1.0009100291875215</v>
      </c>
      <c r="F24" s="142">
        <v>2671100</v>
      </c>
      <c r="G24" s="144">
        <f t="shared" si="1"/>
        <v>1.115095599899808</v>
      </c>
      <c r="H24" s="143"/>
    </row>
    <row r="25" spans="1:8" ht="22.5" customHeight="1">
      <c r="A25" s="140" t="s">
        <v>176</v>
      </c>
      <c r="B25" s="142">
        <v>268892</v>
      </c>
      <c r="C25" s="218">
        <f t="shared" si="2"/>
        <v>1.1161790588782254</v>
      </c>
      <c r="D25" s="142">
        <v>90897</v>
      </c>
      <c r="E25" s="218">
        <f t="shared" si="0"/>
        <v>1.0078501812859662</v>
      </c>
      <c r="F25" s="142">
        <v>2958200</v>
      </c>
      <c r="G25" s="144">
        <f t="shared" si="1"/>
        <v>1.1074838081689191</v>
      </c>
      <c r="H25" s="143"/>
    </row>
    <row r="26" spans="1:8" ht="22.5" customHeight="1">
      <c r="A26" s="140" t="s">
        <v>287</v>
      </c>
      <c r="B26" s="142">
        <v>275292</v>
      </c>
      <c r="C26" s="218">
        <f t="shared" si="2"/>
        <v>1.023801377504723</v>
      </c>
      <c r="D26" s="142">
        <v>91323</v>
      </c>
      <c r="E26" s="218">
        <f t="shared" si="0"/>
        <v>1.0046866233209018</v>
      </c>
      <c r="F26" s="142">
        <v>3014500</v>
      </c>
      <c r="G26" s="144">
        <f t="shared" si="1"/>
        <v>1.0190318436887296</v>
      </c>
      <c r="H26" s="143"/>
    </row>
    <row r="27" spans="1:8" ht="22.5" customHeight="1">
      <c r="A27" s="140" t="s">
        <v>288</v>
      </c>
      <c r="B27" s="142">
        <v>280195</v>
      </c>
      <c r="C27" s="218">
        <f t="shared" si="2"/>
        <v>1.0178101797364254</v>
      </c>
      <c r="D27" s="142">
        <v>88897</v>
      </c>
      <c r="E27" s="218">
        <f t="shared" si="0"/>
        <v>0.9734349506696013</v>
      </c>
      <c r="F27" s="142">
        <v>3151900</v>
      </c>
      <c r="G27" s="144">
        <f t="shared" si="1"/>
        <v>1.0455796981257257</v>
      </c>
      <c r="H27" s="143"/>
    </row>
    <row r="28" spans="1:8" ht="22.5" customHeight="1">
      <c r="A28" s="140" t="s">
        <v>289</v>
      </c>
      <c r="B28" s="142">
        <v>276362</v>
      </c>
      <c r="C28" s="218">
        <f t="shared" si="2"/>
        <v>0.9863202412605507</v>
      </c>
      <c r="D28" s="142">
        <v>86721</v>
      </c>
      <c r="E28" s="218">
        <f t="shared" si="0"/>
        <v>0.9755222335961844</v>
      </c>
      <c r="F28" s="142">
        <v>3186800</v>
      </c>
      <c r="G28" s="144">
        <f t="shared" si="1"/>
        <v>1.0110726863161903</v>
      </c>
      <c r="H28" s="143"/>
    </row>
    <row r="29" spans="1:8" ht="22.5" customHeight="1">
      <c r="A29" s="140" t="s">
        <v>290</v>
      </c>
      <c r="B29" s="142">
        <v>278126</v>
      </c>
      <c r="C29" s="218">
        <f t="shared" si="2"/>
        <v>1.0063829325305216</v>
      </c>
      <c r="D29" s="142">
        <v>87491</v>
      </c>
      <c r="E29" s="218">
        <f t="shared" si="0"/>
        <v>1.0088790489039563</v>
      </c>
      <c r="F29" s="142">
        <v>3178900</v>
      </c>
      <c r="G29" s="144">
        <f t="shared" si="1"/>
        <v>0.9975210242249278</v>
      </c>
      <c r="H29" s="143"/>
    </row>
    <row r="30" spans="1:8" ht="22.5" customHeight="1">
      <c r="A30" s="140" t="s">
        <v>291</v>
      </c>
      <c r="B30" s="142">
        <v>287505</v>
      </c>
      <c r="C30" s="218">
        <f t="shared" si="2"/>
        <v>1.033722125942918</v>
      </c>
      <c r="D30" s="142">
        <v>87683</v>
      </c>
      <c r="E30" s="218">
        <f t="shared" si="0"/>
        <v>1.002194511435462</v>
      </c>
      <c r="F30" s="142">
        <v>3278900</v>
      </c>
      <c r="G30" s="144">
        <f t="shared" si="1"/>
        <v>1.0314574223788102</v>
      </c>
      <c r="H30" s="143"/>
    </row>
    <row r="31" spans="1:8" ht="22.5" customHeight="1">
      <c r="A31" s="140" t="s">
        <v>292</v>
      </c>
      <c r="B31" s="142">
        <v>303256</v>
      </c>
      <c r="C31" s="218">
        <f t="shared" si="2"/>
        <v>1.0547851341715797</v>
      </c>
      <c r="D31" s="142">
        <v>87659</v>
      </c>
      <c r="E31" s="218">
        <f t="shared" si="0"/>
        <v>0.999726286737452</v>
      </c>
      <c r="F31" s="142">
        <v>3459500</v>
      </c>
      <c r="G31" s="144">
        <f t="shared" si="1"/>
        <v>1.0550794473756442</v>
      </c>
      <c r="H31" s="143"/>
    </row>
    <row r="32" spans="1:8" ht="22.5" customHeight="1">
      <c r="A32" s="140" t="s">
        <v>293</v>
      </c>
      <c r="B32" s="142">
        <v>336951</v>
      </c>
      <c r="C32" s="218">
        <f t="shared" si="2"/>
        <v>1.1111107447173345</v>
      </c>
      <c r="D32" s="142">
        <v>87130</v>
      </c>
      <c r="E32" s="218">
        <f t="shared" si="0"/>
        <v>0.9939652517140283</v>
      </c>
      <c r="F32" s="142">
        <v>3867200</v>
      </c>
      <c r="G32" s="144">
        <f t="shared" si="1"/>
        <v>1.1178494002023414</v>
      </c>
      <c r="H32" s="143"/>
    </row>
    <row r="33" spans="1:8" ht="22.5" customHeight="1">
      <c r="A33" s="140" t="s">
        <v>470</v>
      </c>
      <c r="B33" s="142">
        <v>352655</v>
      </c>
      <c r="C33" s="218">
        <f t="shared" si="2"/>
        <v>1.0466061830948714</v>
      </c>
      <c r="D33" s="142">
        <v>85461</v>
      </c>
      <c r="E33" s="218">
        <f t="shared" si="0"/>
        <v>0.980844714793986</v>
      </c>
      <c r="F33" s="142">
        <v>4126500</v>
      </c>
      <c r="G33" s="144">
        <f t="shared" si="1"/>
        <v>1.0670510964004964</v>
      </c>
      <c r="H33" s="143"/>
    </row>
    <row r="34" spans="1:8" ht="22.5" customHeight="1">
      <c r="A34" s="140" t="s">
        <v>471</v>
      </c>
      <c r="B34" s="142">
        <v>380737</v>
      </c>
      <c r="C34" s="218">
        <f t="shared" si="2"/>
        <v>1.0796302335143413</v>
      </c>
      <c r="D34" s="142">
        <v>83519</v>
      </c>
      <c r="E34" s="218">
        <f t="shared" si="0"/>
        <v>0.9772761844584079</v>
      </c>
      <c r="F34" s="142">
        <v>4558700</v>
      </c>
      <c r="G34" s="144">
        <f t="shared" si="1"/>
        <v>1.1047376711498849</v>
      </c>
      <c r="H34" s="143"/>
    </row>
    <row r="35" spans="1:8" ht="22.5" customHeight="1">
      <c r="A35" s="140" t="s">
        <v>472</v>
      </c>
      <c r="B35" s="142">
        <v>379161</v>
      </c>
      <c r="C35" s="218">
        <f t="shared" si="2"/>
        <v>0.9958606597204894</v>
      </c>
      <c r="D35" s="142">
        <v>83863</v>
      </c>
      <c r="E35" s="218">
        <f t="shared" si="0"/>
        <v>1.0041188232617728</v>
      </c>
      <c r="F35" s="142">
        <v>4521200</v>
      </c>
      <c r="G35" s="144">
        <f t="shared" si="1"/>
        <v>0.9917739706495273</v>
      </c>
      <c r="H35" s="143"/>
    </row>
    <row r="36" spans="1:8" ht="22.5" customHeight="1">
      <c r="A36" s="140" t="s">
        <v>473</v>
      </c>
      <c r="B36" s="142">
        <v>338992</v>
      </c>
      <c r="C36" s="218">
        <f t="shared" si="2"/>
        <v>0.8940581969137121</v>
      </c>
      <c r="D36" s="142">
        <v>76463</v>
      </c>
      <c r="E36" s="218">
        <f t="shared" si="0"/>
        <v>0.9117608480497955</v>
      </c>
      <c r="F36" s="142">
        <v>4433400</v>
      </c>
      <c r="G36" s="144">
        <f t="shared" si="1"/>
        <v>0.9805803768910909</v>
      </c>
      <c r="H36" s="143"/>
    </row>
    <row r="37" spans="1:8" ht="22.5" customHeight="1">
      <c r="A37" s="140" t="s">
        <v>474</v>
      </c>
      <c r="B37" s="142">
        <v>346632</v>
      </c>
      <c r="C37" s="218">
        <f t="shared" si="2"/>
        <v>1.0225374050125076</v>
      </c>
      <c r="D37" s="142">
        <v>71704</v>
      </c>
      <c r="E37" s="218">
        <f t="shared" si="0"/>
        <v>0.9377607470279743</v>
      </c>
      <c r="F37" s="142">
        <v>4834500</v>
      </c>
      <c r="G37" s="144">
        <f t="shared" si="1"/>
        <v>1.0904723237244554</v>
      </c>
      <c r="H37" s="143"/>
    </row>
    <row r="38" spans="1:8" ht="22.5" customHeight="1">
      <c r="A38" s="140" t="s">
        <v>475</v>
      </c>
      <c r="B38" s="142">
        <v>375415</v>
      </c>
      <c r="C38" s="218">
        <f t="shared" si="2"/>
        <v>1.083036188234208</v>
      </c>
      <c r="D38" s="142">
        <v>73831</v>
      </c>
      <c r="E38" s="218">
        <f t="shared" si="0"/>
        <v>1.0296636170924913</v>
      </c>
      <c r="F38" s="142">
        <v>5084700</v>
      </c>
      <c r="G38" s="144">
        <f t="shared" si="1"/>
        <v>1.0517530251318647</v>
      </c>
      <c r="H38" s="143"/>
    </row>
    <row r="39" spans="1:8" ht="22.5" customHeight="1">
      <c r="A39" s="140" t="s">
        <v>476</v>
      </c>
      <c r="B39" s="141">
        <v>363152</v>
      </c>
      <c r="C39" s="219">
        <f t="shared" si="2"/>
        <v>0.9673348161368086</v>
      </c>
      <c r="D39" s="141">
        <v>70490</v>
      </c>
      <c r="E39" s="219">
        <f t="shared" si="0"/>
        <v>0.9547480055803118</v>
      </c>
      <c r="F39" s="142">
        <v>5153200</v>
      </c>
      <c r="G39" s="144">
        <f t="shared" si="1"/>
        <v>1.013471787912758</v>
      </c>
      <c r="H39" s="143"/>
    </row>
    <row r="40" spans="1:8" ht="22.5" customHeight="1">
      <c r="A40" s="140" t="s">
        <v>490</v>
      </c>
      <c r="B40" s="141">
        <v>398367</v>
      </c>
      <c r="C40" s="219">
        <f t="shared" si="2"/>
        <v>1.0969704145922368</v>
      </c>
      <c r="D40" s="141">
        <v>72421</v>
      </c>
      <c r="E40" s="219">
        <f t="shared" si="0"/>
        <v>1.027393956589587</v>
      </c>
      <c r="F40" s="142">
        <v>5500100</v>
      </c>
      <c r="G40" s="144">
        <f t="shared" si="1"/>
        <v>1.0673173950166888</v>
      </c>
      <c r="H40" s="143"/>
    </row>
    <row r="41" spans="1:8" ht="22.5" customHeight="1">
      <c r="A41" s="140" t="s">
        <v>491</v>
      </c>
      <c r="B41" s="141">
        <v>410408</v>
      </c>
      <c r="C41" s="219">
        <f t="shared" si="2"/>
        <v>1.0302258972254228</v>
      </c>
      <c r="D41" s="141">
        <v>72797</v>
      </c>
      <c r="E41" s="219">
        <f t="shared" si="0"/>
        <v>1.0051918642382733</v>
      </c>
      <c r="F41" s="142">
        <v>5637800</v>
      </c>
      <c r="G41" s="144">
        <f t="shared" si="1"/>
        <v>1.0250359084380285</v>
      </c>
      <c r="H41" s="143"/>
    </row>
    <row r="42" spans="1:8" ht="22.5" customHeight="1">
      <c r="A42" s="140" t="s">
        <v>492</v>
      </c>
      <c r="B42" s="141">
        <v>423984</v>
      </c>
      <c r="C42" s="219">
        <f t="shared" si="2"/>
        <v>1.033079277207072</v>
      </c>
      <c r="D42" s="141">
        <v>72239</v>
      </c>
      <c r="E42" s="219">
        <f t="shared" si="0"/>
        <v>0.9923348489635562</v>
      </c>
      <c r="F42" s="142">
        <v>5869200</v>
      </c>
      <c r="G42" s="144">
        <f t="shared" si="1"/>
        <v>1.04104437901309</v>
      </c>
      <c r="H42" s="143"/>
    </row>
    <row r="43" spans="1:8" s="145" customFormat="1" ht="22.5" customHeight="1">
      <c r="A43" s="140" t="s">
        <v>493</v>
      </c>
      <c r="B43" s="141">
        <v>436462</v>
      </c>
      <c r="C43" s="219">
        <f t="shared" si="2"/>
        <v>1.0294303558624853</v>
      </c>
      <c r="D43" s="141">
        <v>72209</v>
      </c>
      <c r="E43" s="219">
        <f t="shared" si="0"/>
        <v>0.999584711859245</v>
      </c>
      <c r="F43" s="142">
        <v>6045500</v>
      </c>
      <c r="G43" s="144">
        <f t="shared" si="1"/>
        <v>1.030038165337695</v>
      </c>
      <c r="H43" s="143"/>
    </row>
    <row r="44" spans="1:8" s="145" customFormat="1" ht="22.5" customHeight="1">
      <c r="A44" s="140" t="s">
        <v>494</v>
      </c>
      <c r="B44" s="141">
        <v>390432</v>
      </c>
      <c r="C44" s="219">
        <f t="shared" si="2"/>
        <v>0.8945383561455522</v>
      </c>
      <c r="D44" s="141">
        <v>69094</v>
      </c>
      <c r="E44" s="219">
        <f t="shared" si="0"/>
        <v>0.9568613330748245</v>
      </c>
      <c r="F44" s="142">
        <v>5650800</v>
      </c>
      <c r="G44" s="144">
        <f t="shared" si="1"/>
        <v>0.934711769084443</v>
      </c>
      <c r="H44" s="143"/>
    </row>
    <row r="45" spans="1:8" s="145" customFormat="1" ht="22.5" customHeight="1">
      <c r="A45" s="140" t="s">
        <v>495</v>
      </c>
      <c r="B45" s="146">
        <v>407016</v>
      </c>
      <c r="C45" s="220">
        <f t="shared" si="2"/>
        <v>1.0424760265552004</v>
      </c>
      <c r="D45" s="146">
        <v>69515</v>
      </c>
      <c r="E45" s="220">
        <f t="shared" si="0"/>
        <v>1.006093148464411</v>
      </c>
      <c r="F45" s="147">
        <v>5855100</v>
      </c>
      <c r="G45" s="148">
        <f t="shared" si="1"/>
        <v>1.03615417286048</v>
      </c>
      <c r="H45" s="143"/>
    </row>
    <row r="46" spans="1:8" s="145" customFormat="1" ht="22.5" customHeight="1">
      <c r="A46" s="140" t="s">
        <v>496</v>
      </c>
      <c r="B46" s="146">
        <v>373464</v>
      </c>
      <c r="C46" s="220">
        <f t="shared" si="2"/>
        <v>0.9175658942154609</v>
      </c>
      <c r="D46" s="146">
        <v>68962</v>
      </c>
      <c r="E46" s="220">
        <f t="shared" si="0"/>
        <v>0.9920448823994821</v>
      </c>
      <c r="F46" s="147">
        <v>5415500</v>
      </c>
      <c r="G46" s="148">
        <f t="shared" si="1"/>
        <v>0.9249201550784786</v>
      </c>
      <c r="H46" s="143"/>
    </row>
    <row r="47" spans="1:8" s="145" customFormat="1" ht="22.5" customHeight="1">
      <c r="A47" s="140" t="s">
        <v>497</v>
      </c>
      <c r="B47" s="146">
        <v>390555</v>
      </c>
      <c r="C47" s="220">
        <f t="shared" si="2"/>
        <v>1.0457634470792365</v>
      </c>
      <c r="D47" s="146">
        <v>66924</v>
      </c>
      <c r="E47" s="220">
        <f t="shared" si="0"/>
        <v>0.9704474928221339</v>
      </c>
      <c r="F47" s="147">
        <v>5835800</v>
      </c>
      <c r="G47" s="148">
        <f t="shared" si="1"/>
        <v>1.0776105622749514</v>
      </c>
      <c r="H47" s="143"/>
    </row>
    <row r="48" spans="1:8" s="145" customFormat="1" ht="22.5" customHeight="1">
      <c r="A48" s="140" t="s">
        <v>498</v>
      </c>
      <c r="B48" s="146">
        <v>433945</v>
      </c>
      <c r="C48" s="220">
        <f t="shared" si="2"/>
        <v>1.11109830881694</v>
      </c>
      <c r="D48" s="146">
        <v>67659</v>
      </c>
      <c r="E48" s="220">
        <f t="shared" si="0"/>
        <v>1.0109826071364534</v>
      </c>
      <c r="F48" s="147">
        <v>6413700</v>
      </c>
      <c r="G48" s="148">
        <f t="shared" si="1"/>
        <v>1.099026697282292</v>
      </c>
      <c r="H48" s="143"/>
    </row>
    <row r="49" spans="1:8" s="145" customFormat="1" ht="22.5" customHeight="1">
      <c r="A49" s="140" t="s">
        <v>499</v>
      </c>
      <c r="B49" s="264">
        <v>516936</v>
      </c>
      <c r="C49" s="220">
        <f t="shared" si="2"/>
        <v>1.191247738768738</v>
      </c>
      <c r="D49" s="146">
        <v>73238</v>
      </c>
      <c r="E49" s="220">
        <f t="shared" si="0"/>
        <v>1.0824576183508476</v>
      </c>
      <c r="F49" s="147">
        <v>7058300</v>
      </c>
      <c r="G49" s="148">
        <f t="shared" si="1"/>
        <v>1.1005036094609975</v>
      </c>
      <c r="H49" s="143"/>
    </row>
    <row r="50" spans="1:8" s="145" customFormat="1" ht="22.5" customHeight="1">
      <c r="A50" s="317" t="s">
        <v>500</v>
      </c>
      <c r="B50" s="146">
        <v>591315</v>
      </c>
      <c r="C50" s="318">
        <f t="shared" si="2"/>
        <v>1.1438843493198385</v>
      </c>
      <c r="D50" s="264">
        <v>76171</v>
      </c>
      <c r="E50" s="318">
        <f t="shared" si="0"/>
        <v>1.0400475163166663</v>
      </c>
      <c r="F50" s="319">
        <v>7763000</v>
      </c>
      <c r="G50" s="320">
        <f t="shared" si="1"/>
        <v>1.0998399047929388</v>
      </c>
      <c r="H50" s="143"/>
    </row>
    <row r="51" spans="1:7" ht="22.5" customHeight="1">
      <c r="A51" s="317" t="s">
        <v>412</v>
      </c>
      <c r="B51" s="146">
        <v>652554</v>
      </c>
      <c r="C51" s="318">
        <f t="shared" si="2"/>
        <v>1.103564090205728</v>
      </c>
      <c r="D51" s="264">
        <v>75763</v>
      </c>
      <c r="E51" s="318">
        <f t="shared" si="0"/>
        <v>0.9946436307781177</v>
      </c>
      <c r="F51" s="319">
        <v>8613100</v>
      </c>
      <c r="G51" s="320">
        <f t="shared" si="1"/>
        <v>1.1095066340332347</v>
      </c>
    </row>
    <row r="52" spans="1:7" ht="22.5" customHeight="1">
      <c r="A52" s="317" t="s">
        <v>501</v>
      </c>
      <c r="B52" s="146">
        <v>694802.009</v>
      </c>
      <c r="C52" s="318">
        <f t="shared" si="2"/>
        <v>1.0647425485093953</v>
      </c>
      <c r="D52" s="264">
        <v>73944.75515660718</v>
      </c>
      <c r="E52" s="318">
        <f t="shared" si="0"/>
        <v>0.9760008864037483</v>
      </c>
      <c r="F52" s="319">
        <v>9396200</v>
      </c>
      <c r="G52" s="320">
        <f t="shared" si="1"/>
        <v>1.0909196456560355</v>
      </c>
    </row>
    <row r="53" spans="1:7" ht="22.5" customHeight="1">
      <c r="A53" s="140" t="s">
        <v>558</v>
      </c>
      <c r="B53" s="146">
        <v>725686.8607</v>
      </c>
      <c r="C53" s="318">
        <f t="shared" si="2"/>
        <v>1.0444512987871917</v>
      </c>
      <c r="D53" s="264">
        <v>73691.28818124332</v>
      </c>
      <c r="E53" s="318">
        <f t="shared" si="0"/>
        <v>0.9965722115811048</v>
      </c>
      <c r="F53" s="319">
        <v>9847700</v>
      </c>
      <c r="G53" s="320">
        <f t="shared" si="1"/>
        <v>1.0480513399033653</v>
      </c>
    </row>
    <row r="54" spans="1:7" ht="22.5" customHeight="1">
      <c r="A54" s="140" t="s">
        <v>559</v>
      </c>
      <c r="B54" s="146">
        <v>748388.2848</v>
      </c>
      <c r="C54" s="318">
        <f>_xlfn.IFERROR(B54/B52,"-")</f>
        <v>1.0771245262763771</v>
      </c>
      <c r="D54" s="264">
        <v>73632.29888511403</v>
      </c>
      <c r="E54" s="318">
        <f>_xlfn.IFERROR(D54/D52,"-")</f>
        <v>0.9957744633702363</v>
      </c>
      <c r="F54" s="319">
        <v>10163900</v>
      </c>
      <c r="G54" s="320">
        <f>_xlfn.IFERROR(F54/F52,"-")</f>
        <v>1.0817032417360208</v>
      </c>
    </row>
    <row r="55" spans="1:7" ht="22.5" customHeight="1">
      <c r="A55" s="336" t="s">
        <v>652</v>
      </c>
      <c r="B55" s="149">
        <v>306500</v>
      </c>
      <c r="C55" s="307">
        <f>_xlfn.IFERROR(B55/B54,"-")</f>
        <v>0.4095467636587996</v>
      </c>
      <c r="D55" s="221">
        <v>79264</v>
      </c>
      <c r="E55" s="307">
        <f>_xlfn.IFERROR(D55/D54,"-")</f>
        <v>1.0764841136316132</v>
      </c>
      <c r="F55" s="321">
        <v>3736600</v>
      </c>
      <c r="G55" s="306">
        <f>_xlfn.IFERROR(F55/F54,"-")</f>
        <v>0.3676344710199825</v>
      </c>
    </row>
    <row r="56" spans="1:7" s="768" customFormat="1" ht="11.25">
      <c r="A56" s="380" t="s">
        <v>667</v>
      </c>
      <c r="B56" s="380"/>
      <c r="C56" s="380"/>
      <c r="D56" s="380"/>
      <c r="E56" s="380"/>
      <c r="F56" s="380"/>
      <c r="G56" s="380"/>
    </row>
    <row r="57" spans="1:7" s="768" customFormat="1" ht="25.5" customHeight="1">
      <c r="A57" s="381" t="s">
        <v>670</v>
      </c>
      <c r="B57" s="382"/>
      <c r="C57" s="382"/>
      <c r="D57" s="382"/>
      <c r="E57" s="382"/>
      <c r="F57" s="382"/>
      <c r="G57" s="382"/>
    </row>
    <row r="58" s="769" customFormat="1" ht="11.25">
      <c r="A58" s="769" t="s">
        <v>668</v>
      </c>
    </row>
    <row r="59" s="769" customFormat="1" ht="11.25">
      <c r="A59" s="769" t="s">
        <v>669</v>
      </c>
    </row>
    <row r="60" s="769" customFormat="1" ht="11.25">
      <c r="A60" s="769" t="s">
        <v>671</v>
      </c>
    </row>
  </sheetData>
  <sheetProtection/>
  <mergeCells count="10">
    <mergeCell ref="A2:G2"/>
    <mergeCell ref="A56:G56"/>
    <mergeCell ref="A57:G57"/>
    <mergeCell ref="A3:A6"/>
    <mergeCell ref="B3:C4"/>
    <mergeCell ref="D3:E4"/>
    <mergeCell ref="F3:G4"/>
    <mergeCell ref="B5:C5"/>
    <mergeCell ref="D5:E5"/>
    <mergeCell ref="F5:G5"/>
  </mergeCells>
  <printOptions horizontalCentered="1" verticalCentered="1"/>
  <pageMargins left="0.7874015748031497" right="0.8267716535433072" top="0.8661417322834646" bottom="0.35433070866141736" header="0.31496062992125984" footer="0.1968503937007874"/>
  <pageSetup blackAndWhite="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AR54"/>
  <sheetViews>
    <sheetView showGridLines="0" zoomScale="55" zoomScaleNormal="55" zoomScaleSheetLayoutView="5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F2" sqref="F2"/>
    </sheetView>
  </sheetViews>
  <sheetFormatPr defaultColWidth="9.00390625" defaultRowHeight="13.5"/>
  <cols>
    <col min="1" max="1" width="7.25390625" style="493" customWidth="1"/>
    <col min="2" max="2" width="4.00390625" style="493" customWidth="1"/>
    <col min="3" max="3" width="9.00390625" style="493" customWidth="1"/>
    <col min="4" max="42" width="6.50390625" style="493" customWidth="1"/>
    <col min="43" max="43" width="7.50390625" style="493" customWidth="1"/>
    <col min="44" max="44" width="0.875" style="493" customWidth="1"/>
    <col min="45" max="16384" width="9.00390625" style="493" customWidth="1"/>
  </cols>
  <sheetData>
    <row r="1" s="392" customFormat="1" ht="24">
      <c r="A1" s="593" t="s">
        <v>561</v>
      </c>
    </row>
    <row r="2" s="392" customFormat="1" ht="24" customHeight="1">
      <c r="AQ2" s="393" t="s">
        <v>589</v>
      </c>
    </row>
    <row r="3" spans="1:43" s="392" customFormat="1" ht="20.25" customHeight="1">
      <c r="A3" s="394"/>
      <c r="B3" s="395"/>
      <c r="C3" s="396"/>
      <c r="D3" s="513" t="s">
        <v>502</v>
      </c>
      <c r="E3" s="509"/>
      <c r="F3" s="509"/>
      <c r="G3" s="509"/>
      <c r="H3" s="510"/>
      <c r="I3" s="508" t="s">
        <v>503</v>
      </c>
      <c r="J3" s="509"/>
      <c r="K3" s="509"/>
      <c r="L3" s="509"/>
      <c r="M3" s="510"/>
      <c r="N3" s="508" t="s">
        <v>294</v>
      </c>
      <c r="O3" s="509"/>
      <c r="P3" s="509"/>
      <c r="Q3" s="509"/>
      <c r="R3" s="510"/>
      <c r="S3" s="508" t="s">
        <v>295</v>
      </c>
      <c r="T3" s="509"/>
      <c r="U3" s="509"/>
      <c r="V3" s="509"/>
      <c r="W3" s="510"/>
      <c r="X3" s="508" t="s">
        <v>296</v>
      </c>
      <c r="Y3" s="509"/>
      <c r="Z3" s="509"/>
      <c r="AA3" s="509"/>
      <c r="AB3" s="510"/>
      <c r="AC3" s="508" t="s">
        <v>297</v>
      </c>
      <c r="AD3" s="509"/>
      <c r="AE3" s="509"/>
      <c r="AF3" s="509"/>
      <c r="AG3" s="510"/>
      <c r="AH3" s="508" t="s">
        <v>298</v>
      </c>
      <c r="AI3" s="509"/>
      <c r="AJ3" s="509"/>
      <c r="AK3" s="509"/>
      <c r="AL3" s="510"/>
      <c r="AM3" s="508" t="s">
        <v>351</v>
      </c>
      <c r="AN3" s="509"/>
      <c r="AO3" s="509"/>
      <c r="AP3" s="509"/>
      <c r="AQ3" s="518"/>
    </row>
    <row r="4" spans="1:43" s="392" customFormat="1" ht="20.25" customHeight="1">
      <c r="A4" s="397"/>
      <c r="B4" s="398"/>
      <c r="C4" s="399"/>
      <c r="D4" s="511" t="s">
        <v>352</v>
      </c>
      <c r="E4" s="516" t="s">
        <v>353</v>
      </c>
      <c r="F4" s="517"/>
      <c r="G4" s="400"/>
      <c r="H4" s="339" t="s">
        <v>504</v>
      </c>
      <c r="I4" s="514" t="s">
        <v>352</v>
      </c>
      <c r="J4" s="516" t="s">
        <v>353</v>
      </c>
      <c r="K4" s="517"/>
      <c r="L4" s="400"/>
      <c r="M4" s="339" t="s">
        <v>504</v>
      </c>
      <c r="N4" s="514" t="s">
        <v>352</v>
      </c>
      <c r="O4" s="516" t="s">
        <v>353</v>
      </c>
      <c r="P4" s="517"/>
      <c r="Q4" s="400"/>
      <c r="R4" s="339" t="s">
        <v>504</v>
      </c>
      <c r="S4" s="514" t="s">
        <v>352</v>
      </c>
      <c r="T4" s="516" t="s">
        <v>353</v>
      </c>
      <c r="U4" s="517"/>
      <c r="V4" s="400"/>
      <c r="W4" s="339" t="s">
        <v>504</v>
      </c>
      <c r="X4" s="514" t="s">
        <v>352</v>
      </c>
      <c r="Y4" s="516" t="s">
        <v>353</v>
      </c>
      <c r="Z4" s="517"/>
      <c r="AA4" s="400"/>
      <c r="AB4" s="339" t="s">
        <v>504</v>
      </c>
      <c r="AC4" s="514" t="s">
        <v>352</v>
      </c>
      <c r="AD4" s="516" t="s">
        <v>353</v>
      </c>
      <c r="AE4" s="517"/>
      <c r="AF4" s="400"/>
      <c r="AG4" s="339" t="s">
        <v>504</v>
      </c>
      <c r="AH4" s="514" t="s">
        <v>352</v>
      </c>
      <c r="AI4" s="516" t="s">
        <v>353</v>
      </c>
      <c r="AJ4" s="517"/>
      <c r="AK4" s="400"/>
      <c r="AL4" s="339" t="s">
        <v>504</v>
      </c>
      <c r="AM4" s="514" t="s">
        <v>352</v>
      </c>
      <c r="AN4" s="516" t="s">
        <v>353</v>
      </c>
      <c r="AO4" s="517"/>
      <c r="AP4" s="400"/>
      <c r="AQ4" s="341" t="s">
        <v>504</v>
      </c>
    </row>
    <row r="5" spans="1:43" s="392" customFormat="1" ht="20.25" customHeight="1">
      <c r="A5" s="401"/>
      <c r="B5" s="402"/>
      <c r="C5" s="403"/>
      <c r="D5" s="512"/>
      <c r="E5" s="404" t="s">
        <v>505</v>
      </c>
      <c r="F5" s="404" t="s">
        <v>506</v>
      </c>
      <c r="G5" s="404" t="s">
        <v>23</v>
      </c>
      <c r="H5" s="340"/>
      <c r="I5" s="515"/>
      <c r="J5" s="404" t="s">
        <v>505</v>
      </c>
      <c r="K5" s="404" t="s">
        <v>506</v>
      </c>
      <c r="L5" s="404" t="s">
        <v>23</v>
      </c>
      <c r="M5" s="340"/>
      <c r="N5" s="515"/>
      <c r="O5" s="404" t="s">
        <v>505</v>
      </c>
      <c r="P5" s="404" t="s">
        <v>506</v>
      </c>
      <c r="Q5" s="404" t="s">
        <v>23</v>
      </c>
      <c r="R5" s="340"/>
      <c r="S5" s="515"/>
      <c r="T5" s="404" t="s">
        <v>505</v>
      </c>
      <c r="U5" s="404" t="s">
        <v>506</v>
      </c>
      <c r="V5" s="404" t="s">
        <v>23</v>
      </c>
      <c r="W5" s="340"/>
      <c r="X5" s="515"/>
      <c r="Y5" s="404" t="s">
        <v>505</v>
      </c>
      <c r="Z5" s="404" t="s">
        <v>506</v>
      </c>
      <c r="AA5" s="404" t="s">
        <v>23</v>
      </c>
      <c r="AB5" s="340"/>
      <c r="AC5" s="515"/>
      <c r="AD5" s="404" t="s">
        <v>505</v>
      </c>
      <c r="AE5" s="404" t="s">
        <v>506</v>
      </c>
      <c r="AF5" s="404" t="s">
        <v>23</v>
      </c>
      <c r="AG5" s="340"/>
      <c r="AH5" s="515"/>
      <c r="AI5" s="404" t="s">
        <v>505</v>
      </c>
      <c r="AJ5" s="404" t="s">
        <v>506</v>
      </c>
      <c r="AK5" s="404" t="s">
        <v>23</v>
      </c>
      <c r="AL5" s="340"/>
      <c r="AM5" s="515"/>
      <c r="AN5" s="404" t="s">
        <v>505</v>
      </c>
      <c r="AO5" s="404" t="s">
        <v>506</v>
      </c>
      <c r="AP5" s="404" t="s">
        <v>23</v>
      </c>
      <c r="AQ5" s="342"/>
    </row>
    <row r="6" spans="1:43" s="415" customFormat="1" ht="20.25" customHeight="1">
      <c r="A6" s="499" t="s">
        <v>299</v>
      </c>
      <c r="B6" s="405">
        <v>1</v>
      </c>
      <c r="C6" s="151" t="s">
        <v>507</v>
      </c>
      <c r="D6" s="406">
        <v>230</v>
      </c>
      <c r="E6" s="406">
        <v>160</v>
      </c>
      <c r="F6" s="407">
        <v>18450</v>
      </c>
      <c r="G6" s="406">
        <v>18610</v>
      </c>
      <c r="H6" s="408">
        <v>40100</v>
      </c>
      <c r="I6" s="409">
        <v>47</v>
      </c>
      <c r="J6" s="406">
        <v>92</v>
      </c>
      <c r="K6" s="406">
        <v>159</v>
      </c>
      <c r="L6" s="406">
        <v>251</v>
      </c>
      <c r="M6" s="410">
        <v>552</v>
      </c>
      <c r="N6" s="411">
        <v>65</v>
      </c>
      <c r="O6" s="406">
        <v>10</v>
      </c>
      <c r="P6" s="406">
        <v>253</v>
      </c>
      <c r="Q6" s="406">
        <v>263</v>
      </c>
      <c r="R6" s="412">
        <v>1050</v>
      </c>
      <c r="S6" s="409">
        <v>66</v>
      </c>
      <c r="T6" s="406">
        <v>23</v>
      </c>
      <c r="U6" s="406">
        <v>770</v>
      </c>
      <c r="V6" s="406">
        <v>793</v>
      </c>
      <c r="W6" s="410">
        <v>2449</v>
      </c>
      <c r="X6" s="409">
        <v>18</v>
      </c>
      <c r="Y6" s="406">
        <v>5</v>
      </c>
      <c r="Z6" s="406">
        <v>618</v>
      </c>
      <c r="AA6" s="406">
        <v>623</v>
      </c>
      <c r="AB6" s="410">
        <v>1202</v>
      </c>
      <c r="AC6" s="413">
        <v>2</v>
      </c>
      <c r="AD6" s="406">
        <v>8</v>
      </c>
      <c r="AE6" s="406">
        <v>8</v>
      </c>
      <c r="AF6" s="406">
        <v>16</v>
      </c>
      <c r="AG6" s="412">
        <v>92</v>
      </c>
      <c r="AH6" s="409">
        <v>2</v>
      </c>
      <c r="AI6" s="406">
        <v>8</v>
      </c>
      <c r="AJ6" s="406">
        <v>37</v>
      </c>
      <c r="AK6" s="406">
        <v>45</v>
      </c>
      <c r="AL6" s="410">
        <v>211</v>
      </c>
      <c r="AM6" s="409">
        <v>430</v>
      </c>
      <c r="AN6" s="411">
        <v>306</v>
      </c>
      <c r="AO6" s="411">
        <v>20295</v>
      </c>
      <c r="AP6" s="411">
        <v>20601</v>
      </c>
      <c r="AQ6" s="414">
        <v>45656</v>
      </c>
    </row>
    <row r="7" spans="1:43" s="415" customFormat="1" ht="20.25" customHeight="1">
      <c r="A7" s="500"/>
      <c r="B7" s="416">
        <v>2</v>
      </c>
      <c r="C7" s="416" t="s">
        <v>301</v>
      </c>
      <c r="D7" s="406">
        <v>8</v>
      </c>
      <c r="E7" s="406">
        <v>6</v>
      </c>
      <c r="F7" s="406">
        <v>590</v>
      </c>
      <c r="G7" s="406">
        <v>596</v>
      </c>
      <c r="H7" s="412">
        <v>1849</v>
      </c>
      <c r="I7" s="409">
        <v>3</v>
      </c>
      <c r="J7" s="406">
        <v>3</v>
      </c>
      <c r="K7" s="406">
        <v>7</v>
      </c>
      <c r="L7" s="406">
        <v>10</v>
      </c>
      <c r="M7" s="410">
        <v>28</v>
      </c>
      <c r="N7" s="411">
        <v>4</v>
      </c>
      <c r="O7" s="406">
        <v>4</v>
      </c>
      <c r="P7" s="406">
        <v>6</v>
      </c>
      <c r="Q7" s="406">
        <v>10</v>
      </c>
      <c r="R7" s="412">
        <v>29</v>
      </c>
      <c r="S7" s="409">
        <v>0</v>
      </c>
      <c r="T7" s="406">
        <v>0</v>
      </c>
      <c r="U7" s="406">
        <v>0</v>
      </c>
      <c r="V7" s="406">
        <v>0</v>
      </c>
      <c r="W7" s="410">
        <v>0</v>
      </c>
      <c r="X7" s="409">
        <v>0</v>
      </c>
      <c r="Y7" s="406">
        <v>0</v>
      </c>
      <c r="Z7" s="406">
        <v>0</v>
      </c>
      <c r="AA7" s="406">
        <v>0</v>
      </c>
      <c r="AB7" s="410">
        <v>0</v>
      </c>
      <c r="AC7" s="411">
        <v>1</v>
      </c>
      <c r="AD7" s="406">
        <v>33</v>
      </c>
      <c r="AE7" s="406">
        <v>0</v>
      </c>
      <c r="AF7" s="406">
        <v>33</v>
      </c>
      <c r="AG7" s="412">
        <v>306</v>
      </c>
      <c r="AH7" s="409">
        <v>0</v>
      </c>
      <c r="AI7" s="406">
        <v>0</v>
      </c>
      <c r="AJ7" s="406">
        <v>0</v>
      </c>
      <c r="AK7" s="406">
        <v>0</v>
      </c>
      <c r="AL7" s="410">
        <v>0</v>
      </c>
      <c r="AM7" s="409">
        <v>16</v>
      </c>
      <c r="AN7" s="411">
        <v>46</v>
      </c>
      <c r="AO7" s="411">
        <v>603</v>
      </c>
      <c r="AP7" s="411">
        <v>649</v>
      </c>
      <c r="AQ7" s="414">
        <v>2212</v>
      </c>
    </row>
    <row r="8" spans="1:43" s="392" customFormat="1" ht="20.25" customHeight="1">
      <c r="A8" s="500"/>
      <c r="B8" s="416">
        <v>3</v>
      </c>
      <c r="C8" s="416" t="s">
        <v>302</v>
      </c>
      <c r="D8" s="406">
        <v>6</v>
      </c>
      <c r="E8" s="406">
        <v>0</v>
      </c>
      <c r="F8" s="406">
        <v>355</v>
      </c>
      <c r="G8" s="406">
        <v>355</v>
      </c>
      <c r="H8" s="412">
        <v>921</v>
      </c>
      <c r="I8" s="409">
        <v>8</v>
      </c>
      <c r="J8" s="406">
        <v>1</v>
      </c>
      <c r="K8" s="406">
        <v>14</v>
      </c>
      <c r="L8" s="406">
        <v>15</v>
      </c>
      <c r="M8" s="410">
        <v>48</v>
      </c>
      <c r="N8" s="411">
        <v>0</v>
      </c>
      <c r="O8" s="406">
        <v>0</v>
      </c>
      <c r="P8" s="406">
        <v>0</v>
      </c>
      <c r="Q8" s="406">
        <v>0</v>
      </c>
      <c r="R8" s="412">
        <v>0</v>
      </c>
      <c r="S8" s="409">
        <v>0</v>
      </c>
      <c r="T8" s="406">
        <v>0</v>
      </c>
      <c r="U8" s="406">
        <v>0</v>
      </c>
      <c r="V8" s="406">
        <v>0</v>
      </c>
      <c r="W8" s="410">
        <v>0</v>
      </c>
      <c r="X8" s="409">
        <v>12</v>
      </c>
      <c r="Y8" s="406">
        <v>0</v>
      </c>
      <c r="Z8" s="406">
        <v>187</v>
      </c>
      <c r="AA8" s="406">
        <v>187</v>
      </c>
      <c r="AB8" s="410">
        <v>191</v>
      </c>
      <c r="AC8" s="411">
        <v>0</v>
      </c>
      <c r="AD8" s="406">
        <v>0</v>
      </c>
      <c r="AE8" s="406">
        <v>0</v>
      </c>
      <c r="AF8" s="406">
        <v>0</v>
      </c>
      <c r="AG8" s="412">
        <v>0</v>
      </c>
      <c r="AH8" s="409">
        <v>0</v>
      </c>
      <c r="AI8" s="406">
        <v>0</v>
      </c>
      <c r="AJ8" s="406">
        <v>0</v>
      </c>
      <c r="AK8" s="406">
        <v>0</v>
      </c>
      <c r="AL8" s="410">
        <v>0</v>
      </c>
      <c r="AM8" s="409">
        <v>26</v>
      </c>
      <c r="AN8" s="411">
        <v>1</v>
      </c>
      <c r="AO8" s="411">
        <v>556</v>
      </c>
      <c r="AP8" s="411">
        <v>557</v>
      </c>
      <c r="AQ8" s="414">
        <v>1160</v>
      </c>
    </row>
    <row r="9" spans="1:43" s="392" customFormat="1" ht="20.25" customHeight="1">
      <c r="A9" s="500"/>
      <c r="B9" s="416">
        <v>4</v>
      </c>
      <c r="C9" s="416" t="s">
        <v>303</v>
      </c>
      <c r="D9" s="406">
        <v>3</v>
      </c>
      <c r="E9" s="406">
        <v>0</v>
      </c>
      <c r="F9" s="406">
        <v>60</v>
      </c>
      <c r="G9" s="406">
        <v>60</v>
      </c>
      <c r="H9" s="412">
        <v>148</v>
      </c>
      <c r="I9" s="409">
        <v>1</v>
      </c>
      <c r="J9" s="406">
        <v>1</v>
      </c>
      <c r="K9" s="406">
        <v>0</v>
      </c>
      <c r="L9" s="406">
        <v>1</v>
      </c>
      <c r="M9" s="410">
        <v>4</v>
      </c>
      <c r="N9" s="411">
        <v>3</v>
      </c>
      <c r="O9" s="406">
        <v>1</v>
      </c>
      <c r="P9" s="406">
        <v>4</v>
      </c>
      <c r="Q9" s="406">
        <v>5</v>
      </c>
      <c r="R9" s="412">
        <v>25</v>
      </c>
      <c r="S9" s="409">
        <v>8</v>
      </c>
      <c r="T9" s="406">
        <v>1</v>
      </c>
      <c r="U9" s="406">
        <v>19</v>
      </c>
      <c r="V9" s="406">
        <v>20</v>
      </c>
      <c r="W9" s="410">
        <v>84</v>
      </c>
      <c r="X9" s="409">
        <v>0</v>
      </c>
      <c r="Y9" s="406">
        <v>0</v>
      </c>
      <c r="Z9" s="406">
        <v>0</v>
      </c>
      <c r="AA9" s="406">
        <v>0</v>
      </c>
      <c r="AB9" s="410">
        <v>0</v>
      </c>
      <c r="AC9" s="411">
        <v>1</v>
      </c>
      <c r="AD9" s="406">
        <v>0</v>
      </c>
      <c r="AE9" s="406">
        <v>5</v>
      </c>
      <c r="AF9" s="406">
        <v>5</v>
      </c>
      <c r="AG9" s="412">
        <v>20</v>
      </c>
      <c r="AH9" s="409">
        <v>0</v>
      </c>
      <c r="AI9" s="406">
        <v>0</v>
      </c>
      <c r="AJ9" s="406">
        <v>0</v>
      </c>
      <c r="AK9" s="406">
        <v>0</v>
      </c>
      <c r="AL9" s="410">
        <v>0</v>
      </c>
      <c r="AM9" s="409">
        <v>16</v>
      </c>
      <c r="AN9" s="411">
        <v>3</v>
      </c>
      <c r="AO9" s="411">
        <v>88</v>
      </c>
      <c r="AP9" s="411">
        <v>91</v>
      </c>
      <c r="AQ9" s="414">
        <v>281</v>
      </c>
    </row>
    <row r="10" spans="1:43" s="392" customFormat="1" ht="20.25" customHeight="1">
      <c r="A10" s="500"/>
      <c r="B10" s="416">
        <v>5</v>
      </c>
      <c r="C10" s="416" t="s">
        <v>304</v>
      </c>
      <c r="D10" s="406">
        <v>4</v>
      </c>
      <c r="E10" s="406">
        <v>45</v>
      </c>
      <c r="F10" s="406">
        <v>223</v>
      </c>
      <c r="G10" s="406">
        <v>268</v>
      </c>
      <c r="H10" s="412">
        <v>674</v>
      </c>
      <c r="I10" s="409">
        <v>14</v>
      </c>
      <c r="J10" s="406">
        <v>31</v>
      </c>
      <c r="K10" s="406">
        <v>8</v>
      </c>
      <c r="L10" s="406">
        <v>39</v>
      </c>
      <c r="M10" s="410">
        <v>127</v>
      </c>
      <c r="N10" s="411">
        <v>59</v>
      </c>
      <c r="O10" s="406">
        <v>14</v>
      </c>
      <c r="P10" s="406">
        <v>109</v>
      </c>
      <c r="Q10" s="406">
        <v>123</v>
      </c>
      <c r="R10" s="412">
        <v>674</v>
      </c>
      <c r="S10" s="409">
        <v>0</v>
      </c>
      <c r="T10" s="406">
        <v>0</v>
      </c>
      <c r="U10" s="406">
        <v>0</v>
      </c>
      <c r="V10" s="406">
        <v>0</v>
      </c>
      <c r="W10" s="410">
        <v>0</v>
      </c>
      <c r="X10" s="409">
        <v>1</v>
      </c>
      <c r="Y10" s="406">
        <v>0</v>
      </c>
      <c r="Z10" s="406">
        <v>7</v>
      </c>
      <c r="AA10" s="406">
        <v>7</v>
      </c>
      <c r="AB10" s="410">
        <v>21</v>
      </c>
      <c r="AC10" s="411">
        <v>3</v>
      </c>
      <c r="AD10" s="406">
        <v>12</v>
      </c>
      <c r="AE10" s="406">
        <v>10</v>
      </c>
      <c r="AF10" s="406">
        <v>22</v>
      </c>
      <c r="AG10" s="412">
        <v>321</v>
      </c>
      <c r="AH10" s="409">
        <v>0</v>
      </c>
      <c r="AI10" s="406">
        <v>0</v>
      </c>
      <c r="AJ10" s="406">
        <v>0</v>
      </c>
      <c r="AK10" s="406">
        <v>0</v>
      </c>
      <c r="AL10" s="410">
        <v>0</v>
      </c>
      <c r="AM10" s="409">
        <v>81</v>
      </c>
      <c r="AN10" s="411">
        <v>102</v>
      </c>
      <c r="AO10" s="411">
        <v>357</v>
      </c>
      <c r="AP10" s="411">
        <v>459</v>
      </c>
      <c r="AQ10" s="414">
        <v>1817</v>
      </c>
    </row>
    <row r="11" spans="1:43" s="392" customFormat="1" ht="20.25" customHeight="1">
      <c r="A11" s="500"/>
      <c r="B11" s="416">
        <v>6</v>
      </c>
      <c r="C11" s="416" t="s">
        <v>305</v>
      </c>
      <c r="D11" s="406">
        <v>1</v>
      </c>
      <c r="E11" s="406">
        <v>0</v>
      </c>
      <c r="F11" s="406">
        <v>24</v>
      </c>
      <c r="G11" s="406">
        <v>24</v>
      </c>
      <c r="H11" s="406">
        <v>52</v>
      </c>
      <c r="I11" s="409">
        <v>4</v>
      </c>
      <c r="J11" s="406">
        <v>4</v>
      </c>
      <c r="K11" s="406">
        <v>1</v>
      </c>
      <c r="L11" s="406">
        <v>5</v>
      </c>
      <c r="M11" s="410">
        <v>18</v>
      </c>
      <c r="N11" s="411">
        <v>1</v>
      </c>
      <c r="O11" s="406">
        <v>0</v>
      </c>
      <c r="P11" s="406">
        <v>4</v>
      </c>
      <c r="Q11" s="406">
        <v>4</v>
      </c>
      <c r="R11" s="412">
        <v>8</v>
      </c>
      <c r="S11" s="409">
        <v>2</v>
      </c>
      <c r="T11" s="406">
        <v>7</v>
      </c>
      <c r="U11" s="406">
        <v>2</v>
      </c>
      <c r="V11" s="406">
        <v>9</v>
      </c>
      <c r="W11" s="410">
        <v>23</v>
      </c>
      <c r="X11" s="409">
        <v>0</v>
      </c>
      <c r="Y11" s="406">
        <v>0</v>
      </c>
      <c r="Z11" s="406">
        <v>0</v>
      </c>
      <c r="AA11" s="406">
        <v>0</v>
      </c>
      <c r="AB11" s="410">
        <v>0</v>
      </c>
      <c r="AC11" s="411">
        <v>0</v>
      </c>
      <c r="AD11" s="406">
        <v>0</v>
      </c>
      <c r="AE11" s="406">
        <v>0</v>
      </c>
      <c r="AF11" s="406">
        <v>0</v>
      </c>
      <c r="AG11" s="412">
        <v>0</v>
      </c>
      <c r="AH11" s="409">
        <v>0</v>
      </c>
      <c r="AI11" s="406">
        <v>0</v>
      </c>
      <c r="AJ11" s="406">
        <v>0</v>
      </c>
      <c r="AK11" s="406">
        <v>0</v>
      </c>
      <c r="AL11" s="410">
        <v>0</v>
      </c>
      <c r="AM11" s="409">
        <v>8</v>
      </c>
      <c r="AN11" s="411">
        <v>11</v>
      </c>
      <c r="AO11" s="411">
        <v>31</v>
      </c>
      <c r="AP11" s="411">
        <v>42</v>
      </c>
      <c r="AQ11" s="414">
        <v>101</v>
      </c>
    </row>
    <row r="12" spans="1:44" s="392" customFormat="1" ht="20.25" customHeight="1">
      <c r="A12" s="500"/>
      <c r="B12" s="416">
        <v>7</v>
      </c>
      <c r="C12" s="416" t="s">
        <v>306</v>
      </c>
      <c r="D12" s="417">
        <v>1</v>
      </c>
      <c r="E12" s="417">
        <v>0</v>
      </c>
      <c r="F12" s="417">
        <v>36</v>
      </c>
      <c r="G12" s="417">
        <v>36</v>
      </c>
      <c r="H12" s="417">
        <v>80</v>
      </c>
      <c r="I12" s="418">
        <v>0</v>
      </c>
      <c r="J12" s="419">
        <v>0</v>
      </c>
      <c r="K12" s="419">
        <v>0</v>
      </c>
      <c r="L12" s="419">
        <v>0</v>
      </c>
      <c r="M12" s="420">
        <v>0</v>
      </c>
      <c r="N12" s="421">
        <v>0</v>
      </c>
      <c r="O12" s="419">
        <v>0</v>
      </c>
      <c r="P12" s="419">
        <v>0</v>
      </c>
      <c r="Q12" s="419">
        <v>0</v>
      </c>
      <c r="R12" s="412">
        <v>0</v>
      </c>
      <c r="S12" s="409">
        <v>3</v>
      </c>
      <c r="T12" s="422">
        <v>3</v>
      </c>
      <c r="U12" s="422">
        <v>4</v>
      </c>
      <c r="V12" s="406">
        <v>7</v>
      </c>
      <c r="W12" s="410">
        <v>18</v>
      </c>
      <c r="X12" s="409">
        <v>0</v>
      </c>
      <c r="Y12" s="419">
        <v>0</v>
      </c>
      <c r="Z12" s="423">
        <v>0</v>
      </c>
      <c r="AA12" s="423">
        <v>0</v>
      </c>
      <c r="AB12" s="420">
        <v>0</v>
      </c>
      <c r="AC12" s="421">
        <v>0</v>
      </c>
      <c r="AD12" s="419">
        <v>0</v>
      </c>
      <c r="AE12" s="419">
        <v>0</v>
      </c>
      <c r="AF12" s="419">
        <v>0</v>
      </c>
      <c r="AG12" s="424">
        <v>0</v>
      </c>
      <c r="AH12" s="418">
        <v>0</v>
      </c>
      <c r="AI12" s="419">
        <v>0</v>
      </c>
      <c r="AJ12" s="419">
        <v>0</v>
      </c>
      <c r="AK12" s="419">
        <v>0</v>
      </c>
      <c r="AL12" s="410">
        <v>0</v>
      </c>
      <c r="AM12" s="425">
        <v>4</v>
      </c>
      <c r="AN12" s="426">
        <v>3</v>
      </c>
      <c r="AO12" s="426">
        <v>40</v>
      </c>
      <c r="AP12" s="426">
        <v>43</v>
      </c>
      <c r="AQ12" s="427">
        <v>98</v>
      </c>
      <c r="AR12" s="428"/>
    </row>
    <row r="13" spans="1:44" s="392" customFormat="1" ht="20.25" customHeight="1">
      <c r="A13" s="501"/>
      <c r="B13" s="429" t="s">
        <v>354</v>
      </c>
      <c r="C13" s="430"/>
      <c r="D13" s="431">
        <v>253</v>
      </c>
      <c r="E13" s="431">
        <v>211</v>
      </c>
      <c r="F13" s="431">
        <v>19738</v>
      </c>
      <c r="G13" s="431">
        <v>19949</v>
      </c>
      <c r="H13" s="431">
        <v>43824</v>
      </c>
      <c r="I13" s="432">
        <v>77</v>
      </c>
      <c r="J13" s="433">
        <v>132</v>
      </c>
      <c r="K13" s="434">
        <v>189</v>
      </c>
      <c r="L13" s="435">
        <v>321</v>
      </c>
      <c r="M13" s="436">
        <v>777</v>
      </c>
      <c r="N13" s="437">
        <v>132</v>
      </c>
      <c r="O13" s="434">
        <v>29</v>
      </c>
      <c r="P13" s="435">
        <v>376</v>
      </c>
      <c r="Q13" s="435">
        <v>405</v>
      </c>
      <c r="R13" s="436">
        <v>1786</v>
      </c>
      <c r="S13" s="432">
        <v>79</v>
      </c>
      <c r="T13" s="438">
        <v>34</v>
      </c>
      <c r="U13" s="439">
        <v>795</v>
      </c>
      <c r="V13" s="433">
        <v>829</v>
      </c>
      <c r="W13" s="436">
        <v>2574</v>
      </c>
      <c r="X13" s="432">
        <v>31</v>
      </c>
      <c r="Y13" s="433">
        <v>5</v>
      </c>
      <c r="Z13" s="438">
        <v>812</v>
      </c>
      <c r="AA13" s="438">
        <v>817</v>
      </c>
      <c r="AB13" s="435">
        <v>1414</v>
      </c>
      <c r="AC13" s="440">
        <v>7</v>
      </c>
      <c r="AD13" s="441">
        <v>53</v>
      </c>
      <c r="AE13" s="441">
        <v>23</v>
      </c>
      <c r="AF13" s="441">
        <v>76</v>
      </c>
      <c r="AG13" s="441">
        <v>739</v>
      </c>
      <c r="AH13" s="442">
        <v>2</v>
      </c>
      <c r="AI13" s="435">
        <v>8</v>
      </c>
      <c r="AJ13" s="433">
        <v>37</v>
      </c>
      <c r="AK13" s="434">
        <v>45</v>
      </c>
      <c r="AL13" s="435">
        <v>211</v>
      </c>
      <c r="AM13" s="440">
        <v>581</v>
      </c>
      <c r="AN13" s="441">
        <v>472</v>
      </c>
      <c r="AO13" s="441">
        <v>21970</v>
      </c>
      <c r="AP13" s="441">
        <v>22442</v>
      </c>
      <c r="AQ13" s="434">
        <v>51325</v>
      </c>
      <c r="AR13" s="443"/>
    </row>
    <row r="14" spans="1:44" s="392" customFormat="1" ht="20.25" customHeight="1">
      <c r="A14" s="496" t="s">
        <v>307</v>
      </c>
      <c r="B14" s="444">
        <v>8</v>
      </c>
      <c r="C14" s="444" t="s">
        <v>308</v>
      </c>
      <c r="D14" s="445">
        <v>30</v>
      </c>
      <c r="E14" s="445">
        <v>54</v>
      </c>
      <c r="F14" s="445">
        <v>1012</v>
      </c>
      <c r="G14" s="446">
        <v>1066</v>
      </c>
      <c r="H14" s="447">
        <v>2820</v>
      </c>
      <c r="I14" s="448">
        <v>5</v>
      </c>
      <c r="J14" s="445">
        <v>32</v>
      </c>
      <c r="K14" s="445">
        <v>16</v>
      </c>
      <c r="L14" s="445">
        <v>48</v>
      </c>
      <c r="M14" s="449">
        <v>88</v>
      </c>
      <c r="N14" s="450">
        <v>20</v>
      </c>
      <c r="O14" s="445">
        <v>0</v>
      </c>
      <c r="P14" s="445">
        <v>27</v>
      </c>
      <c r="Q14" s="446">
        <v>27</v>
      </c>
      <c r="R14" s="447">
        <v>169</v>
      </c>
      <c r="S14" s="448">
        <v>22</v>
      </c>
      <c r="T14" s="445">
        <v>8</v>
      </c>
      <c r="U14" s="445">
        <v>61</v>
      </c>
      <c r="V14" s="445">
        <v>69</v>
      </c>
      <c r="W14" s="449">
        <v>231</v>
      </c>
      <c r="X14" s="448">
        <v>6</v>
      </c>
      <c r="Y14" s="445">
        <v>0</v>
      </c>
      <c r="Z14" s="445">
        <v>29</v>
      </c>
      <c r="AA14" s="445">
        <v>29</v>
      </c>
      <c r="AB14" s="449">
        <v>91</v>
      </c>
      <c r="AC14" s="450">
        <v>0</v>
      </c>
      <c r="AD14" s="445">
        <v>0</v>
      </c>
      <c r="AE14" s="445">
        <v>0</v>
      </c>
      <c r="AF14" s="445">
        <v>0</v>
      </c>
      <c r="AG14" s="447">
        <v>0</v>
      </c>
      <c r="AH14" s="448">
        <v>0</v>
      </c>
      <c r="AI14" s="445">
        <v>0</v>
      </c>
      <c r="AJ14" s="445">
        <v>0</v>
      </c>
      <c r="AK14" s="445">
        <v>0</v>
      </c>
      <c r="AL14" s="449">
        <v>0</v>
      </c>
      <c r="AM14" s="448">
        <v>83</v>
      </c>
      <c r="AN14" s="450">
        <v>94</v>
      </c>
      <c r="AO14" s="450">
        <v>1145</v>
      </c>
      <c r="AP14" s="450">
        <v>1239</v>
      </c>
      <c r="AQ14" s="451">
        <v>3399</v>
      </c>
      <c r="AR14" s="428"/>
    </row>
    <row r="15" spans="1:44" s="392" customFormat="1" ht="20.25" customHeight="1">
      <c r="A15" s="497"/>
      <c r="B15" s="416">
        <v>9</v>
      </c>
      <c r="C15" s="416" t="s">
        <v>309</v>
      </c>
      <c r="D15" s="406">
        <v>12</v>
      </c>
      <c r="E15" s="406">
        <v>4</v>
      </c>
      <c r="F15" s="406">
        <v>700</v>
      </c>
      <c r="G15" s="406">
        <v>704</v>
      </c>
      <c r="H15" s="412">
        <v>1998</v>
      </c>
      <c r="I15" s="409">
        <v>2</v>
      </c>
      <c r="J15" s="406">
        <v>0</v>
      </c>
      <c r="K15" s="406">
        <v>2</v>
      </c>
      <c r="L15" s="406">
        <v>2</v>
      </c>
      <c r="M15" s="410">
        <v>11</v>
      </c>
      <c r="N15" s="411">
        <v>10</v>
      </c>
      <c r="O15" s="406">
        <v>0</v>
      </c>
      <c r="P15" s="406">
        <v>16</v>
      </c>
      <c r="Q15" s="406">
        <v>16</v>
      </c>
      <c r="R15" s="412">
        <v>118</v>
      </c>
      <c r="S15" s="409">
        <v>13</v>
      </c>
      <c r="T15" s="406">
        <v>0</v>
      </c>
      <c r="U15" s="406">
        <v>21</v>
      </c>
      <c r="V15" s="406">
        <v>21</v>
      </c>
      <c r="W15" s="410">
        <v>93</v>
      </c>
      <c r="X15" s="409">
        <v>11</v>
      </c>
      <c r="Y15" s="406">
        <v>0</v>
      </c>
      <c r="Z15" s="406">
        <v>63</v>
      </c>
      <c r="AA15" s="406">
        <v>63</v>
      </c>
      <c r="AB15" s="410">
        <v>153</v>
      </c>
      <c r="AC15" s="411">
        <v>0</v>
      </c>
      <c r="AD15" s="406">
        <v>0</v>
      </c>
      <c r="AE15" s="406">
        <v>0</v>
      </c>
      <c r="AF15" s="406">
        <v>0</v>
      </c>
      <c r="AG15" s="412">
        <v>0</v>
      </c>
      <c r="AH15" s="409">
        <v>0</v>
      </c>
      <c r="AI15" s="406">
        <v>0</v>
      </c>
      <c r="AJ15" s="406">
        <v>0</v>
      </c>
      <c r="AK15" s="406">
        <v>0</v>
      </c>
      <c r="AL15" s="410">
        <v>0</v>
      </c>
      <c r="AM15" s="409">
        <v>48</v>
      </c>
      <c r="AN15" s="411">
        <v>4</v>
      </c>
      <c r="AO15" s="411">
        <v>802</v>
      </c>
      <c r="AP15" s="411">
        <v>806</v>
      </c>
      <c r="AQ15" s="414">
        <v>2373</v>
      </c>
      <c r="AR15" s="428"/>
    </row>
    <row r="16" spans="1:44" s="392" customFormat="1" ht="20.25" customHeight="1">
      <c r="A16" s="497"/>
      <c r="B16" s="416">
        <v>10</v>
      </c>
      <c r="C16" s="416" t="s">
        <v>310</v>
      </c>
      <c r="D16" s="406">
        <v>8</v>
      </c>
      <c r="E16" s="406">
        <v>4</v>
      </c>
      <c r="F16" s="406">
        <v>138</v>
      </c>
      <c r="G16" s="406">
        <v>142</v>
      </c>
      <c r="H16" s="412">
        <v>423</v>
      </c>
      <c r="I16" s="409">
        <v>1</v>
      </c>
      <c r="J16" s="406">
        <v>1</v>
      </c>
      <c r="K16" s="406">
        <v>0</v>
      </c>
      <c r="L16" s="406">
        <v>1</v>
      </c>
      <c r="M16" s="410">
        <v>6</v>
      </c>
      <c r="N16" s="411">
        <v>10</v>
      </c>
      <c r="O16" s="406">
        <v>0</v>
      </c>
      <c r="P16" s="406">
        <v>14</v>
      </c>
      <c r="Q16" s="406">
        <v>14</v>
      </c>
      <c r="R16" s="412">
        <v>68</v>
      </c>
      <c r="S16" s="409">
        <v>1</v>
      </c>
      <c r="T16" s="406">
        <v>0</v>
      </c>
      <c r="U16" s="406">
        <v>3</v>
      </c>
      <c r="V16" s="406">
        <v>3</v>
      </c>
      <c r="W16" s="410">
        <v>23</v>
      </c>
      <c r="X16" s="409">
        <v>6</v>
      </c>
      <c r="Y16" s="406">
        <v>0</v>
      </c>
      <c r="Z16" s="406">
        <v>25</v>
      </c>
      <c r="AA16" s="406">
        <v>25</v>
      </c>
      <c r="AB16" s="410">
        <v>61</v>
      </c>
      <c r="AC16" s="411">
        <v>0</v>
      </c>
      <c r="AD16" s="406">
        <v>0</v>
      </c>
      <c r="AE16" s="406">
        <v>0</v>
      </c>
      <c r="AF16" s="406">
        <v>0</v>
      </c>
      <c r="AG16" s="412">
        <v>0</v>
      </c>
      <c r="AH16" s="409">
        <v>0</v>
      </c>
      <c r="AI16" s="406">
        <v>0</v>
      </c>
      <c r="AJ16" s="406">
        <v>0</v>
      </c>
      <c r="AK16" s="406">
        <v>0</v>
      </c>
      <c r="AL16" s="410">
        <v>0</v>
      </c>
      <c r="AM16" s="409">
        <v>26</v>
      </c>
      <c r="AN16" s="411">
        <v>5</v>
      </c>
      <c r="AO16" s="411">
        <v>180</v>
      </c>
      <c r="AP16" s="411">
        <v>185</v>
      </c>
      <c r="AQ16" s="414">
        <v>581</v>
      </c>
      <c r="AR16" s="428"/>
    </row>
    <row r="17" spans="1:44" s="392" customFormat="1" ht="20.25" customHeight="1">
      <c r="A17" s="497"/>
      <c r="B17" s="416">
        <v>11</v>
      </c>
      <c r="C17" s="416" t="s">
        <v>311</v>
      </c>
      <c r="D17" s="406">
        <v>17</v>
      </c>
      <c r="E17" s="406">
        <v>20</v>
      </c>
      <c r="F17" s="406">
        <v>565</v>
      </c>
      <c r="G17" s="406">
        <v>585</v>
      </c>
      <c r="H17" s="412">
        <v>1701</v>
      </c>
      <c r="I17" s="409">
        <v>16</v>
      </c>
      <c r="J17" s="406">
        <v>17</v>
      </c>
      <c r="K17" s="406">
        <v>71</v>
      </c>
      <c r="L17" s="406">
        <v>88</v>
      </c>
      <c r="M17" s="410">
        <v>285</v>
      </c>
      <c r="N17" s="411">
        <v>54</v>
      </c>
      <c r="O17" s="406">
        <v>11</v>
      </c>
      <c r="P17" s="406">
        <v>116</v>
      </c>
      <c r="Q17" s="406">
        <v>127</v>
      </c>
      <c r="R17" s="412">
        <v>530</v>
      </c>
      <c r="S17" s="409">
        <v>13</v>
      </c>
      <c r="T17" s="406">
        <v>7</v>
      </c>
      <c r="U17" s="406">
        <v>27</v>
      </c>
      <c r="V17" s="406">
        <v>34</v>
      </c>
      <c r="W17" s="410">
        <v>122</v>
      </c>
      <c r="X17" s="409">
        <v>0</v>
      </c>
      <c r="Y17" s="406">
        <v>0</v>
      </c>
      <c r="Z17" s="406">
        <v>0</v>
      </c>
      <c r="AA17" s="406">
        <v>0</v>
      </c>
      <c r="AB17" s="410">
        <v>0</v>
      </c>
      <c r="AC17" s="411">
        <v>1</v>
      </c>
      <c r="AD17" s="406">
        <v>14</v>
      </c>
      <c r="AE17" s="406">
        <v>0</v>
      </c>
      <c r="AF17" s="406">
        <v>14</v>
      </c>
      <c r="AG17" s="412">
        <v>196</v>
      </c>
      <c r="AH17" s="409">
        <v>0</v>
      </c>
      <c r="AI17" s="406">
        <v>0</v>
      </c>
      <c r="AJ17" s="406">
        <v>0</v>
      </c>
      <c r="AK17" s="406">
        <v>0</v>
      </c>
      <c r="AL17" s="410">
        <v>0</v>
      </c>
      <c r="AM17" s="409">
        <v>101</v>
      </c>
      <c r="AN17" s="411">
        <v>69</v>
      </c>
      <c r="AO17" s="411">
        <v>779</v>
      </c>
      <c r="AP17" s="411">
        <v>848</v>
      </c>
      <c r="AQ17" s="414">
        <v>2834</v>
      </c>
      <c r="AR17" s="428"/>
    </row>
    <row r="18" spans="1:44" s="392" customFormat="1" ht="20.25" customHeight="1">
      <c r="A18" s="497"/>
      <c r="B18" s="416">
        <v>12</v>
      </c>
      <c r="C18" s="416" t="s">
        <v>312</v>
      </c>
      <c r="D18" s="406">
        <v>12</v>
      </c>
      <c r="E18" s="406">
        <v>38</v>
      </c>
      <c r="F18" s="406">
        <v>1207</v>
      </c>
      <c r="G18" s="406">
        <v>1245</v>
      </c>
      <c r="H18" s="412">
        <v>3707</v>
      </c>
      <c r="I18" s="409">
        <v>3</v>
      </c>
      <c r="J18" s="406">
        <v>8</v>
      </c>
      <c r="K18" s="406">
        <v>5</v>
      </c>
      <c r="L18" s="406">
        <v>13</v>
      </c>
      <c r="M18" s="410">
        <v>38</v>
      </c>
      <c r="N18" s="411">
        <v>50</v>
      </c>
      <c r="O18" s="406">
        <v>2</v>
      </c>
      <c r="P18" s="406">
        <v>144</v>
      </c>
      <c r="Q18" s="406">
        <v>146</v>
      </c>
      <c r="R18" s="412">
        <v>628</v>
      </c>
      <c r="S18" s="409">
        <v>43</v>
      </c>
      <c r="T18" s="406">
        <v>3</v>
      </c>
      <c r="U18" s="406">
        <v>118</v>
      </c>
      <c r="V18" s="406">
        <v>121</v>
      </c>
      <c r="W18" s="410">
        <v>387</v>
      </c>
      <c r="X18" s="409">
        <v>1</v>
      </c>
      <c r="Y18" s="406">
        <v>0</v>
      </c>
      <c r="Z18" s="406">
        <v>4</v>
      </c>
      <c r="AA18" s="406">
        <v>4</v>
      </c>
      <c r="AB18" s="410">
        <v>14</v>
      </c>
      <c r="AC18" s="411">
        <v>0</v>
      </c>
      <c r="AD18" s="406">
        <v>0</v>
      </c>
      <c r="AE18" s="406">
        <v>0</v>
      </c>
      <c r="AF18" s="406">
        <v>0</v>
      </c>
      <c r="AG18" s="412">
        <v>0</v>
      </c>
      <c r="AH18" s="409">
        <v>0</v>
      </c>
      <c r="AI18" s="406">
        <v>0</v>
      </c>
      <c r="AJ18" s="406">
        <v>0</v>
      </c>
      <c r="AK18" s="406">
        <v>0</v>
      </c>
      <c r="AL18" s="410">
        <v>0</v>
      </c>
      <c r="AM18" s="409">
        <v>109</v>
      </c>
      <c r="AN18" s="411">
        <v>51</v>
      </c>
      <c r="AO18" s="411">
        <v>1478</v>
      </c>
      <c r="AP18" s="411">
        <v>1529</v>
      </c>
      <c r="AQ18" s="414">
        <v>4774</v>
      </c>
      <c r="AR18" s="428"/>
    </row>
    <row r="19" spans="1:44" s="392" customFormat="1" ht="20.25" customHeight="1">
      <c r="A19" s="497"/>
      <c r="B19" s="416">
        <v>13</v>
      </c>
      <c r="C19" s="416" t="s">
        <v>313</v>
      </c>
      <c r="D19" s="406">
        <v>4</v>
      </c>
      <c r="E19" s="406">
        <v>0</v>
      </c>
      <c r="F19" s="406">
        <v>49</v>
      </c>
      <c r="G19" s="406">
        <v>49</v>
      </c>
      <c r="H19" s="412">
        <v>142</v>
      </c>
      <c r="I19" s="409">
        <v>0</v>
      </c>
      <c r="J19" s="406">
        <v>0</v>
      </c>
      <c r="K19" s="406">
        <v>0</v>
      </c>
      <c r="L19" s="406">
        <v>0</v>
      </c>
      <c r="M19" s="410">
        <v>0</v>
      </c>
      <c r="N19" s="411">
        <v>0</v>
      </c>
      <c r="O19" s="406">
        <v>0</v>
      </c>
      <c r="P19" s="406">
        <v>0</v>
      </c>
      <c r="Q19" s="406">
        <v>0</v>
      </c>
      <c r="R19" s="412">
        <v>0</v>
      </c>
      <c r="S19" s="409">
        <v>5</v>
      </c>
      <c r="T19" s="406">
        <v>0</v>
      </c>
      <c r="U19" s="406">
        <v>12</v>
      </c>
      <c r="V19" s="406">
        <v>12</v>
      </c>
      <c r="W19" s="410">
        <v>48</v>
      </c>
      <c r="X19" s="409">
        <v>0</v>
      </c>
      <c r="Y19" s="406">
        <v>0</v>
      </c>
      <c r="Z19" s="406">
        <v>0</v>
      </c>
      <c r="AA19" s="406">
        <v>0</v>
      </c>
      <c r="AB19" s="410">
        <v>0</v>
      </c>
      <c r="AC19" s="411">
        <v>0</v>
      </c>
      <c r="AD19" s="406">
        <v>0</v>
      </c>
      <c r="AE19" s="406">
        <v>0</v>
      </c>
      <c r="AF19" s="406">
        <v>0</v>
      </c>
      <c r="AG19" s="412">
        <v>0</v>
      </c>
      <c r="AH19" s="409">
        <v>0</v>
      </c>
      <c r="AI19" s="406">
        <v>0</v>
      </c>
      <c r="AJ19" s="406">
        <v>0</v>
      </c>
      <c r="AK19" s="406">
        <v>0</v>
      </c>
      <c r="AL19" s="410">
        <v>0</v>
      </c>
      <c r="AM19" s="409">
        <v>9</v>
      </c>
      <c r="AN19" s="411">
        <v>0</v>
      </c>
      <c r="AO19" s="411">
        <v>61</v>
      </c>
      <c r="AP19" s="411">
        <v>61</v>
      </c>
      <c r="AQ19" s="414">
        <v>190</v>
      </c>
      <c r="AR19" s="428"/>
    </row>
    <row r="20" spans="1:44" s="392" customFormat="1" ht="20.25" customHeight="1">
      <c r="A20" s="497"/>
      <c r="B20" s="416">
        <v>14</v>
      </c>
      <c r="C20" s="416" t="s">
        <v>314</v>
      </c>
      <c r="D20" s="406">
        <v>98</v>
      </c>
      <c r="E20" s="406">
        <v>86</v>
      </c>
      <c r="F20" s="406">
        <v>2331</v>
      </c>
      <c r="G20" s="406">
        <v>2417</v>
      </c>
      <c r="H20" s="412">
        <v>7998</v>
      </c>
      <c r="I20" s="409">
        <v>6</v>
      </c>
      <c r="J20" s="406">
        <v>0</v>
      </c>
      <c r="K20" s="406">
        <v>12</v>
      </c>
      <c r="L20" s="406">
        <v>12</v>
      </c>
      <c r="M20" s="410">
        <v>40</v>
      </c>
      <c r="N20" s="411">
        <v>45</v>
      </c>
      <c r="O20" s="406">
        <v>0</v>
      </c>
      <c r="P20" s="406">
        <v>171</v>
      </c>
      <c r="Q20" s="406">
        <v>171</v>
      </c>
      <c r="R20" s="412">
        <v>569</v>
      </c>
      <c r="S20" s="409">
        <v>7</v>
      </c>
      <c r="T20" s="406">
        <v>0</v>
      </c>
      <c r="U20" s="406">
        <v>37</v>
      </c>
      <c r="V20" s="406">
        <v>37</v>
      </c>
      <c r="W20" s="410">
        <v>145</v>
      </c>
      <c r="X20" s="409">
        <v>6</v>
      </c>
      <c r="Y20" s="406">
        <v>0</v>
      </c>
      <c r="Z20" s="406">
        <v>21</v>
      </c>
      <c r="AA20" s="406">
        <v>21</v>
      </c>
      <c r="AB20" s="410">
        <v>101</v>
      </c>
      <c r="AC20" s="411">
        <v>0</v>
      </c>
      <c r="AD20" s="406">
        <v>0</v>
      </c>
      <c r="AE20" s="406">
        <v>0</v>
      </c>
      <c r="AF20" s="406">
        <v>0</v>
      </c>
      <c r="AG20" s="412">
        <v>0</v>
      </c>
      <c r="AH20" s="409">
        <v>0</v>
      </c>
      <c r="AI20" s="406">
        <v>0</v>
      </c>
      <c r="AJ20" s="406">
        <v>0</v>
      </c>
      <c r="AK20" s="406">
        <v>0</v>
      </c>
      <c r="AL20" s="410">
        <v>0</v>
      </c>
      <c r="AM20" s="409">
        <v>162</v>
      </c>
      <c r="AN20" s="411">
        <v>86</v>
      </c>
      <c r="AO20" s="411">
        <v>2572</v>
      </c>
      <c r="AP20" s="411">
        <v>2658</v>
      </c>
      <c r="AQ20" s="414">
        <v>8853</v>
      </c>
      <c r="AR20" s="428"/>
    </row>
    <row r="21" spans="1:44" s="392" customFormat="1" ht="20.25" customHeight="1">
      <c r="A21" s="497"/>
      <c r="B21" s="416">
        <v>15</v>
      </c>
      <c r="C21" s="416" t="s">
        <v>315</v>
      </c>
      <c r="D21" s="406">
        <v>6</v>
      </c>
      <c r="E21" s="406">
        <v>16</v>
      </c>
      <c r="F21" s="406">
        <v>379</v>
      </c>
      <c r="G21" s="406">
        <v>395</v>
      </c>
      <c r="H21" s="412">
        <v>959</v>
      </c>
      <c r="I21" s="409">
        <v>0</v>
      </c>
      <c r="J21" s="406">
        <v>0</v>
      </c>
      <c r="K21" s="406">
        <v>0</v>
      </c>
      <c r="L21" s="406">
        <v>0</v>
      </c>
      <c r="M21" s="410">
        <v>0</v>
      </c>
      <c r="N21" s="411">
        <v>3</v>
      </c>
      <c r="O21" s="406">
        <v>0</v>
      </c>
      <c r="P21" s="406">
        <v>8</v>
      </c>
      <c r="Q21" s="406">
        <v>8</v>
      </c>
      <c r="R21" s="412">
        <v>18</v>
      </c>
      <c r="S21" s="409">
        <v>0</v>
      </c>
      <c r="T21" s="406">
        <v>0</v>
      </c>
      <c r="U21" s="406">
        <v>0</v>
      </c>
      <c r="V21" s="406">
        <v>0</v>
      </c>
      <c r="W21" s="410">
        <v>0</v>
      </c>
      <c r="X21" s="409">
        <v>2</v>
      </c>
      <c r="Y21" s="406">
        <v>0</v>
      </c>
      <c r="Z21" s="406">
        <v>14</v>
      </c>
      <c r="AA21" s="406">
        <v>14</v>
      </c>
      <c r="AB21" s="410">
        <v>28</v>
      </c>
      <c r="AC21" s="411">
        <v>1</v>
      </c>
      <c r="AD21" s="406">
        <v>2</v>
      </c>
      <c r="AE21" s="406">
        <v>0</v>
      </c>
      <c r="AF21" s="406">
        <v>2</v>
      </c>
      <c r="AG21" s="412">
        <v>8</v>
      </c>
      <c r="AH21" s="409">
        <v>0</v>
      </c>
      <c r="AI21" s="406">
        <v>0</v>
      </c>
      <c r="AJ21" s="406">
        <v>0</v>
      </c>
      <c r="AK21" s="406">
        <v>0</v>
      </c>
      <c r="AL21" s="410">
        <v>0</v>
      </c>
      <c r="AM21" s="409">
        <v>12</v>
      </c>
      <c r="AN21" s="411">
        <v>18</v>
      </c>
      <c r="AO21" s="411">
        <v>401</v>
      </c>
      <c r="AP21" s="411">
        <v>419</v>
      </c>
      <c r="AQ21" s="414">
        <v>1013</v>
      </c>
      <c r="AR21" s="428"/>
    </row>
    <row r="22" spans="1:44" s="392" customFormat="1" ht="20.25" customHeight="1">
      <c r="A22" s="497"/>
      <c r="B22" s="416">
        <v>16</v>
      </c>
      <c r="C22" s="416" t="s">
        <v>316</v>
      </c>
      <c r="D22" s="406">
        <v>1</v>
      </c>
      <c r="E22" s="406">
        <v>0</v>
      </c>
      <c r="F22" s="406">
        <v>24</v>
      </c>
      <c r="G22" s="406">
        <v>24</v>
      </c>
      <c r="H22" s="412">
        <v>48</v>
      </c>
      <c r="I22" s="409">
        <v>0</v>
      </c>
      <c r="J22" s="406">
        <v>0</v>
      </c>
      <c r="K22" s="406">
        <v>0</v>
      </c>
      <c r="L22" s="406">
        <v>0</v>
      </c>
      <c r="M22" s="410">
        <v>0</v>
      </c>
      <c r="N22" s="411">
        <v>0</v>
      </c>
      <c r="O22" s="406">
        <v>0</v>
      </c>
      <c r="P22" s="406">
        <v>0</v>
      </c>
      <c r="Q22" s="406">
        <v>0</v>
      </c>
      <c r="R22" s="412">
        <v>0</v>
      </c>
      <c r="S22" s="409">
        <v>0</v>
      </c>
      <c r="T22" s="406">
        <v>0</v>
      </c>
      <c r="U22" s="406">
        <v>0</v>
      </c>
      <c r="V22" s="406">
        <v>0</v>
      </c>
      <c r="W22" s="410">
        <v>0</v>
      </c>
      <c r="X22" s="409">
        <v>0</v>
      </c>
      <c r="Y22" s="406">
        <v>0</v>
      </c>
      <c r="Z22" s="406">
        <v>0</v>
      </c>
      <c r="AA22" s="406">
        <v>0</v>
      </c>
      <c r="AB22" s="410">
        <v>0</v>
      </c>
      <c r="AC22" s="411">
        <v>0</v>
      </c>
      <c r="AD22" s="406">
        <v>0</v>
      </c>
      <c r="AE22" s="406">
        <v>0</v>
      </c>
      <c r="AF22" s="406">
        <v>0</v>
      </c>
      <c r="AG22" s="412">
        <v>0</v>
      </c>
      <c r="AH22" s="409">
        <v>0</v>
      </c>
      <c r="AI22" s="406">
        <v>0</v>
      </c>
      <c r="AJ22" s="406">
        <v>0</v>
      </c>
      <c r="AK22" s="406">
        <v>0</v>
      </c>
      <c r="AL22" s="410">
        <v>0</v>
      </c>
      <c r="AM22" s="409">
        <v>1</v>
      </c>
      <c r="AN22" s="411">
        <v>0</v>
      </c>
      <c r="AO22" s="411">
        <v>24</v>
      </c>
      <c r="AP22" s="411">
        <v>24</v>
      </c>
      <c r="AQ22" s="414">
        <v>48</v>
      </c>
      <c r="AR22" s="428"/>
    </row>
    <row r="23" spans="1:44" s="392" customFormat="1" ht="20.25" customHeight="1">
      <c r="A23" s="497"/>
      <c r="B23" s="416">
        <v>17</v>
      </c>
      <c r="C23" s="416" t="s">
        <v>317</v>
      </c>
      <c r="D23" s="406">
        <v>0</v>
      </c>
      <c r="E23" s="406">
        <v>0</v>
      </c>
      <c r="F23" s="406">
        <v>0</v>
      </c>
      <c r="G23" s="406">
        <v>0</v>
      </c>
      <c r="H23" s="412">
        <v>0</v>
      </c>
      <c r="I23" s="409">
        <v>0</v>
      </c>
      <c r="J23" s="422">
        <v>0</v>
      </c>
      <c r="K23" s="422">
        <v>0</v>
      </c>
      <c r="L23" s="406">
        <v>0</v>
      </c>
      <c r="M23" s="452">
        <v>0</v>
      </c>
      <c r="N23" s="411">
        <v>0</v>
      </c>
      <c r="O23" s="406">
        <v>0</v>
      </c>
      <c r="P23" s="406">
        <v>0</v>
      </c>
      <c r="Q23" s="406">
        <v>0</v>
      </c>
      <c r="R23" s="412">
        <v>0</v>
      </c>
      <c r="S23" s="409">
        <v>1</v>
      </c>
      <c r="T23" s="406">
        <v>0</v>
      </c>
      <c r="U23" s="406">
        <v>9</v>
      </c>
      <c r="V23" s="406">
        <v>9</v>
      </c>
      <c r="W23" s="410">
        <v>15</v>
      </c>
      <c r="X23" s="453">
        <v>3</v>
      </c>
      <c r="Y23" s="406">
        <v>0</v>
      </c>
      <c r="Z23" s="406">
        <v>20</v>
      </c>
      <c r="AA23" s="406">
        <v>20</v>
      </c>
      <c r="AB23" s="410">
        <v>30</v>
      </c>
      <c r="AC23" s="411">
        <v>0</v>
      </c>
      <c r="AD23" s="406">
        <v>0</v>
      </c>
      <c r="AE23" s="406">
        <v>0</v>
      </c>
      <c r="AF23" s="406">
        <v>0</v>
      </c>
      <c r="AG23" s="412">
        <v>0</v>
      </c>
      <c r="AH23" s="409">
        <v>0</v>
      </c>
      <c r="AI23" s="406">
        <v>0</v>
      </c>
      <c r="AJ23" s="406">
        <v>0</v>
      </c>
      <c r="AK23" s="406">
        <v>0</v>
      </c>
      <c r="AL23" s="452">
        <v>0</v>
      </c>
      <c r="AM23" s="409">
        <v>4</v>
      </c>
      <c r="AN23" s="411">
        <v>0</v>
      </c>
      <c r="AO23" s="411">
        <v>29</v>
      </c>
      <c r="AP23" s="411">
        <v>29</v>
      </c>
      <c r="AQ23" s="414">
        <v>45</v>
      </c>
      <c r="AR23" s="428"/>
    </row>
    <row r="24" spans="1:44" s="392" customFormat="1" ht="20.25" customHeight="1">
      <c r="A24" s="498"/>
      <c r="B24" s="429" t="s">
        <v>354</v>
      </c>
      <c r="C24" s="430"/>
      <c r="D24" s="431">
        <v>188</v>
      </c>
      <c r="E24" s="431">
        <v>222</v>
      </c>
      <c r="F24" s="431">
        <v>6405</v>
      </c>
      <c r="G24" s="431">
        <v>6627</v>
      </c>
      <c r="H24" s="431">
        <v>19796</v>
      </c>
      <c r="I24" s="442">
        <v>33</v>
      </c>
      <c r="J24" s="438">
        <v>58</v>
      </c>
      <c r="K24" s="438">
        <v>106</v>
      </c>
      <c r="L24" s="433">
        <v>164</v>
      </c>
      <c r="M24" s="454">
        <v>468</v>
      </c>
      <c r="N24" s="455">
        <v>192</v>
      </c>
      <c r="O24" s="434">
        <v>13</v>
      </c>
      <c r="P24" s="435">
        <v>496</v>
      </c>
      <c r="Q24" s="435">
        <v>509</v>
      </c>
      <c r="R24" s="456">
        <v>2100</v>
      </c>
      <c r="S24" s="442">
        <v>105</v>
      </c>
      <c r="T24" s="435">
        <v>18</v>
      </c>
      <c r="U24" s="435">
        <v>288</v>
      </c>
      <c r="V24" s="433">
        <v>306</v>
      </c>
      <c r="W24" s="441">
        <v>1064</v>
      </c>
      <c r="X24" s="442">
        <v>35</v>
      </c>
      <c r="Y24" s="435">
        <v>0</v>
      </c>
      <c r="Z24" s="433">
        <v>176</v>
      </c>
      <c r="AA24" s="434">
        <v>176</v>
      </c>
      <c r="AB24" s="456">
        <v>478</v>
      </c>
      <c r="AC24" s="442">
        <v>2</v>
      </c>
      <c r="AD24" s="433">
        <v>16</v>
      </c>
      <c r="AE24" s="433">
        <v>0</v>
      </c>
      <c r="AF24" s="434">
        <v>16</v>
      </c>
      <c r="AG24" s="456">
        <v>204</v>
      </c>
      <c r="AH24" s="442">
        <v>0</v>
      </c>
      <c r="AI24" s="433">
        <v>0</v>
      </c>
      <c r="AJ24" s="434">
        <v>0</v>
      </c>
      <c r="AK24" s="456">
        <v>0</v>
      </c>
      <c r="AL24" s="457">
        <v>0</v>
      </c>
      <c r="AM24" s="458">
        <v>555</v>
      </c>
      <c r="AN24" s="459">
        <v>327</v>
      </c>
      <c r="AO24" s="459">
        <v>7471</v>
      </c>
      <c r="AP24" s="459">
        <v>7798</v>
      </c>
      <c r="AQ24" s="460">
        <v>24110</v>
      </c>
      <c r="AR24" s="443"/>
    </row>
    <row r="25" spans="1:44" s="392" customFormat="1" ht="20.25" customHeight="1">
      <c r="A25" s="502" t="s">
        <v>318</v>
      </c>
      <c r="B25" s="444">
        <v>18</v>
      </c>
      <c r="C25" s="444" t="s">
        <v>319</v>
      </c>
      <c r="D25" s="445">
        <v>34</v>
      </c>
      <c r="E25" s="445">
        <v>35</v>
      </c>
      <c r="F25" s="445">
        <v>2938</v>
      </c>
      <c r="G25" s="461">
        <v>2973</v>
      </c>
      <c r="H25" s="447">
        <v>8200</v>
      </c>
      <c r="I25" s="448">
        <v>6</v>
      </c>
      <c r="J25" s="445">
        <v>16</v>
      </c>
      <c r="K25" s="445">
        <v>5</v>
      </c>
      <c r="L25" s="461">
        <v>21</v>
      </c>
      <c r="M25" s="449">
        <v>64</v>
      </c>
      <c r="N25" s="450">
        <v>60</v>
      </c>
      <c r="O25" s="445">
        <v>5</v>
      </c>
      <c r="P25" s="445">
        <v>152</v>
      </c>
      <c r="Q25" s="461">
        <v>157</v>
      </c>
      <c r="R25" s="447">
        <v>765</v>
      </c>
      <c r="S25" s="448">
        <v>3</v>
      </c>
      <c r="T25" s="445">
        <v>3</v>
      </c>
      <c r="U25" s="445">
        <v>10</v>
      </c>
      <c r="V25" s="461">
        <v>13</v>
      </c>
      <c r="W25" s="449">
        <v>51</v>
      </c>
      <c r="X25" s="448">
        <v>4</v>
      </c>
      <c r="Y25" s="445">
        <v>1</v>
      </c>
      <c r="Z25" s="445">
        <v>31</v>
      </c>
      <c r="AA25" s="461">
        <v>32</v>
      </c>
      <c r="AB25" s="449">
        <v>98</v>
      </c>
      <c r="AC25" s="450">
        <v>1</v>
      </c>
      <c r="AD25" s="462">
        <v>14</v>
      </c>
      <c r="AE25" s="462">
        <v>24</v>
      </c>
      <c r="AF25" s="461">
        <v>38</v>
      </c>
      <c r="AG25" s="447">
        <v>240</v>
      </c>
      <c r="AH25" s="448">
        <v>0</v>
      </c>
      <c r="AI25" s="445">
        <v>0</v>
      </c>
      <c r="AJ25" s="445">
        <v>0</v>
      </c>
      <c r="AK25" s="461">
        <v>0</v>
      </c>
      <c r="AL25" s="449">
        <v>0</v>
      </c>
      <c r="AM25" s="409">
        <v>108</v>
      </c>
      <c r="AN25" s="411">
        <v>74</v>
      </c>
      <c r="AO25" s="411">
        <v>3160</v>
      </c>
      <c r="AP25" s="461">
        <v>3234</v>
      </c>
      <c r="AQ25" s="414">
        <v>9418</v>
      </c>
      <c r="AR25" s="428"/>
    </row>
    <row r="26" spans="1:44" s="392" customFormat="1" ht="20.25" customHeight="1">
      <c r="A26" s="503"/>
      <c r="B26" s="416">
        <v>19</v>
      </c>
      <c r="C26" s="416" t="s">
        <v>320</v>
      </c>
      <c r="D26" s="406">
        <v>8</v>
      </c>
      <c r="E26" s="406">
        <v>39</v>
      </c>
      <c r="F26" s="406">
        <v>250</v>
      </c>
      <c r="G26" s="461">
        <v>289</v>
      </c>
      <c r="H26" s="412">
        <v>958</v>
      </c>
      <c r="I26" s="409">
        <v>17</v>
      </c>
      <c r="J26" s="406">
        <v>49</v>
      </c>
      <c r="K26" s="406">
        <v>8</v>
      </c>
      <c r="L26" s="461">
        <v>57</v>
      </c>
      <c r="M26" s="410">
        <v>160</v>
      </c>
      <c r="N26" s="411">
        <v>9</v>
      </c>
      <c r="O26" s="406">
        <v>9</v>
      </c>
      <c r="P26" s="406">
        <v>10</v>
      </c>
      <c r="Q26" s="461">
        <v>19</v>
      </c>
      <c r="R26" s="412">
        <v>81</v>
      </c>
      <c r="S26" s="409">
        <v>2</v>
      </c>
      <c r="T26" s="406">
        <v>0</v>
      </c>
      <c r="U26" s="406">
        <v>22</v>
      </c>
      <c r="V26" s="461">
        <v>22</v>
      </c>
      <c r="W26" s="410">
        <v>118</v>
      </c>
      <c r="X26" s="463">
        <v>0</v>
      </c>
      <c r="Y26" s="406">
        <v>0</v>
      </c>
      <c r="Z26" s="411">
        <v>0</v>
      </c>
      <c r="AA26" s="461">
        <v>0</v>
      </c>
      <c r="AB26" s="410">
        <v>0</v>
      </c>
      <c r="AC26" s="411">
        <v>0</v>
      </c>
      <c r="AD26" s="406">
        <v>0</v>
      </c>
      <c r="AE26" s="406">
        <v>0</v>
      </c>
      <c r="AF26" s="461">
        <v>0</v>
      </c>
      <c r="AG26" s="412">
        <v>0</v>
      </c>
      <c r="AH26" s="409">
        <v>0</v>
      </c>
      <c r="AI26" s="406">
        <v>0</v>
      </c>
      <c r="AJ26" s="406">
        <v>0</v>
      </c>
      <c r="AK26" s="461">
        <v>0</v>
      </c>
      <c r="AL26" s="410">
        <v>0</v>
      </c>
      <c r="AM26" s="409">
        <v>36</v>
      </c>
      <c r="AN26" s="411">
        <v>97</v>
      </c>
      <c r="AO26" s="411">
        <v>290</v>
      </c>
      <c r="AP26" s="461">
        <v>387</v>
      </c>
      <c r="AQ26" s="414">
        <v>1317</v>
      </c>
      <c r="AR26" s="428"/>
    </row>
    <row r="27" spans="1:44" s="392" customFormat="1" ht="20.25" customHeight="1">
      <c r="A27" s="503"/>
      <c r="B27" s="416">
        <v>20</v>
      </c>
      <c r="C27" s="416" t="s">
        <v>321</v>
      </c>
      <c r="D27" s="406">
        <v>0</v>
      </c>
      <c r="E27" s="406">
        <v>0</v>
      </c>
      <c r="F27" s="406">
        <v>0</v>
      </c>
      <c r="G27" s="461">
        <v>0</v>
      </c>
      <c r="H27" s="406">
        <v>0</v>
      </c>
      <c r="I27" s="409">
        <v>7</v>
      </c>
      <c r="J27" s="406">
        <v>14</v>
      </c>
      <c r="K27" s="406">
        <v>4</v>
      </c>
      <c r="L27" s="461">
        <v>18</v>
      </c>
      <c r="M27" s="410">
        <v>49</v>
      </c>
      <c r="N27" s="411">
        <v>14</v>
      </c>
      <c r="O27" s="406">
        <v>1</v>
      </c>
      <c r="P27" s="406">
        <v>21</v>
      </c>
      <c r="Q27" s="461">
        <v>22</v>
      </c>
      <c r="R27" s="412">
        <v>92</v>
      </c>
      <c r="S27" s="409">
        <v>1</v>
      </c>
      <c r="T27" s="406">
        <v>2</v>
      </c>
      <c r="U27" s="406">
        <v>0</v>
      </c>
      <c r="V27" s="461">
        <v>2</v>
      </c>
      <c r="W27" s="410">
        <v>40</v>
      </c>
      <c r="X27" s="463">
        <v>0</v>
      </c>
      <c r="Y27" s="406">
        <v>0</v>
      </c>
      <c r="Z27" s="411">
        <v>0</v>
      </c>
      <c r="AA27" s="461">
        <v>0</v>
      </c>
      <c r="AB27" s="410">
        <v>0</v>
      </c>
      <c r="AC27" s="411">
        <v>0</v>
      </c>
      <c r="AD27" s="461">
        <v>0</v>
      </c>
      <c r="AE27" s="461">
        <v>0</v>
      </c>
      <c r="AF27" s="461">
        <v>0</v>
      </c>
      <c r="AG27" s="412">
        <v>0</v>
      </c>
      <c r="AH27" s="409">
        <v>0</v>
      </c>
      <c r="AI27" s="406">
        <v>0</v>
      </c>
      <c r="AJ27" s="406">
        <v>0</v>
      </c>
      <c r="AK27" s="461">
        <v>0</v>
      </c>
      <c r="AL27" s="410">
        <v>0</v>
      </c>
      <c r="AM27" s="409">
        <v>22</v>
      </c>
      <c r="AN27" s="411">
        <v>17</v>
      </c>
      <c r="AO27" s="411">
        <v>25</v>
      </c>
      <c r="AP27" s="461">
        <v>42</v>
      </c>
      <c r="AQ27" s="414">
        <v>181</v>
      </c>
      <c r="AR27" s="428"/>
    </row>
    <row r="28" spans="1:44" s="392" customFormat="1" ht="20.25" customHeight="1">
      <c r="A28" s="503"/>
      <c r="B28" s="416">
        <v>21</v>
      </c>
      <c r="C28" s="416" t="s">
        <v>322</v>
      </c>
      <c r="D28" s="406">
        <v>5</v>
      </c>
      <c r="E28" s="406">
        <v>5</v>
      </c>
      <c r="F28" s="406">
        <v>19</v>
      </c>
      <c r="G28" s="461">
        <v>24</v>
      </c>
      <c r="H28" s="412">
        <v>62</v>
      </c>
      <c r="I28" s="409">
        <v>31</v>
      </c>
      <c r="J28" s="406">
        <v>38</v>
      </c>
      <c r="K28" s="406">
        <v>18</v>
      </c>
      <c r="L28" s="461">
        <v>56</v>
      </c>
      <c r="M28" s="410">
        <v>252</v>
      </c>
      <c r="N28" s="411">
        <v>5</v>
      </c>
      <c r="O28" s="406">
        <v>10</v>
      </c>
      <c r="P28" s="406">
        <v>9</v>
      </c>
      <c r="Q28" s="461">
        <v>19</v>
      </c>
      <c r="R28" s="412">
        <v>64</v>
      </c>
      <c r="S28" s="409">
        <v>0</v>
      </c>
      <c r="T28" s="406">
        <v>0</v>
      </c>
      <c r="U28" s="406">
        <v>0</v>
      </c>
      <c r="V28" s="461">
        <v>0</v>
      </c>
      <c r="W28" s="410">
        <v>0</v>
      </c>
      <c r="X28" s="463">
        <v>0</v>
      </c>
      <c r="Y28" s="406">
        <v>0</v>
      </c>
      <c r="Z28" s="411">
        <v>0</v>
      </c>
      <c r="AA28" s="461">
        <v>0</v>
      </c>
      <c r="AB28" s="410">
        <v>0</v>
      </c>
      <c r="AC28" s="411">
        <v>1</v>
      </c>
      <c r="AD28" s="406">
        <v>1</v>
      </c>
      <c r="AE28" s="406">
        <v>14</v>
      </c>
      <c r="AF28" s="461">
        <v>15</v>
      </c>
      <c r="AG28" s="412">
        <v>111</v>
      </c>
      <c r="AH28" s="409">
        <v>0</v>
      </c>
      <c r="AI28" s="406">
        <v>0</v>
      </c>
      <c r="AJ28" s="406">
        <v>0</v>
      </c>
      <c r="AK28" s="461">
        <v>0</v>
      </c>
      <c r="AL28" s="410">
        <v>0</v>
      </c>
      <c r="AM28" s="409">
        <v>42</v>
      </c>
      <c r="AN28" s="411">
        <v>54</v>
      </c>
      <c r="AO28" s="411">
        <v>60</v>
      </c>
      <c r="AP28" s="461">
        <v>114</v>
      </c>
      <c r="AQ28" s="414">
        <v>489</v>
      </c>
      <c r="AR28" s="428"/>
    </row>
    <row r="29" spans="1:43" s="428" customFormat="1" ht="20.25" customHeight="1">
      <c r="A29" s="503"/>
      <c r="B29" s="416">
        <v>22</v>
      </c>
      <c r="C29" s="416" t="s">
        <v>323</v>
      </c>
      <c r="D29" s="406">
        <v>17</v>
      </c>
      <c r="E29" s="406">
        <v>19</v>
      </c>
      <c r="F29" s="406">
        <v>213</v>
      </c>
      <c r="G29" s="461">
        <v>232</v>
      </c>
      <c r="H29" s="412">
        <v>746</v>
      </c>
      <c r="I29" s="409">
        <v>16</v>
      </c>
      <c r="J29" s="406">
        <v>34</v>
      </c>
      <c r="K29" s="406">
        <v>27</v>
      </c>
      <c r="L29" s="461">
        <v>61</v>
      </c>
      <c r="M29" s="410">
        <v>173</v>
      </c>
      <c r="N29" s="411">
        <v>88</v>
      </c>
      <c r="O29" s="406">
        <v>37</v>
      </c>
      <c r="P29" s="406">
        <v>222</v>
      </c>
      <c r="Q29" s="461">
        <v>259</v>
      </c>
      <c r="R29" s="412">
        <v>1084</v>
      </c>
      <c r="S29" s="409">
        <v>13</v>
      </c>
      <c r="T29" s="406">
        <v>7</v>
      </c>
      <c r="U29" s="406">
        <v>32</v>
      </c>
      <c r="V29" s="461">
        <v>39</v>
      </c>
      <c r="W29" s="410">
        <v>131</v>
      </c>
      <c r="X29" s="463">
        <v>0</v>
      </c>
      <c r="Y29" s="406">
        <v>0</v>
      </c>
      <c r="Z29" s="411">
        <v>0</v>
      </c>
      <c r="AA29" s="461">
        <v>0</v>
      </c>
      <c r="AB29" s="410">
        <v>0</v>
      </c>
      <c r="AC29" s="411">
        <v>1</v>
      </c>
      <c r="AD29" s="406">
        <v>1</v>
      </c>
      <c r="AE29" s="406">
        <v>0</v>
      </c>
      <c r="AF29" s="461">
        <v>1</v>
      </c>
      <c r="AG29" s="412">
        <v>35</v>
      </c>
      <c r="AH29" s="409">
        <v>0</v>
      </c>
      <c r="AI29" s="406">
        <v>0</v>
      </c>
      <c r="AJ29" s="406">
        <v>0</v>
      </c>
      <c r="AK29" s="461">
        <v>0</v>
      </c>
      <c r="AL29" s="410">
        <v>0</v>
      </c>
      <c r="AM29" s="409">
        <v>135</v>
      </c>
      <c r="AN29" s="411">
        <v>98</v>
      </c>
      <c r="AO29" s="411">
        <v>494</v>
      </c>
      <c r="AP29" s="461">
        <v>592</v>
      </c>
      <c r="AQ29" s="414">
        <v>2169</v>
      </c>
    </row>
    <row r="30" spans="1:44" s="392" customFormat="1" ht="20.25" customHeight="1">
      <c r="A30" s="503"/>
      <c r="B30" s="416">
        <v>23</v>
      </c>
      <c r="C30" s="152" t="s">
        <v>560</v>
      </c>
      <c r="D30" s="406">
        <v>27</v>
      </c>
      <c r="E30" s="406">
        <v>6</v>
      </c>
      <c r="F30" s="406">
        <v>1567</v>
      </c>
      <c r="G30" s="461">
        <v>1573</v>
      </c>
      <c r="H30" s="412">
        <v>5705</v>
      </c>
      <c r="I30" s="409">
        <v>16</v>
      </c>
      <c r="J30" s="406">
        <v>68</v>
      </c>
      <c r="K30" s="406">
        <v>21</v>
      </c>
      <c r="L30" s="461">
        <v>89</v>
      </c>
      <c r="M30" s="410">
        <v>300</v>
      </c>
      <c r="N30" s="411">
        <v>248</v>
      </c>
      <c r="O30" s="406">
        <v>76</v>
      </c>
      <c r="P30" s="406">
        <v>421</v>
      </c>
      <c r="Q30" s="461">
        <v>497</v>
      </c>
      <c r="R30" s="412">
        <v>2692</v>
      </c>
      <c r="S30" s="409">
        <v>16</v>
      </c>
      <c r="T30" s="406">
        <v>24</v>
      </c>
      <c r="U30" s="406">
        <v>33</v>
      </c>
      <c r="V30" s="461">
        <v>57</v>
      </c>
      <c r="W30" s="410">
        <v>266</v>
      </c>
      <c r="X30" s="409">
        <v>4</v>
      </c>
      <c r="Y30" s="406">
        <v>0</v>
      </c>
      <c r="Z30" s="406">
        <v>35</v>
      </c>
      <c r="AA30" s="461">
        <v>35</v>
      </c>
      <c r="AB30" s="410">
        <v>123</v>
      </c>
      <c r="AC30" s="411">
        <v>0</v>
      </c>
      <c r="AD30" s="406">
        <v>0</v>
      </c>
      <c r="AE30" s="406">
        <v>0</v>
      </c>
      <c r="AF30" s="461">
        <v>0</v>
      </c>
      <c r="AG30" s="412">
        <v>0</v>
      </c>
      <c r="AH30" s="409">
        <v>0</v>
      </c>
      <c r="AI30" s="406">
        <v>0</v>
      </c>
      <c r="AJ30" s="406">
        <v>0</v>
      </c>
      <c r="AK30" s="461">
        <v>0</v>
      </c>
      <c r="AL30" s="410">
        <v>0</v>
      </c>
      <c r="AM30" s="409">
        <v>311</v>
      </c>
      <c r="AN30" s="411">
        <v>174</v>
      </c>
      <c r="AO30" s="411">
        <v>2077</v>
      </c>
      <c r="AP30" s="461">
        <v>2251</v>
      </c>
      <c r="AQ30" s="414">
        <v>9086</v>
      </c>
      <c r="AR30" s="428"/>
    </row>
    <row r="31" spans="1:44" s="392" customFormat="1" ht="20.25" customHeight="1">
      <c r="A31" s="503"/>
      <c r="B31" s="416">
        <v>24</v>
      </c>
      <c r="C31" s="416" t="s">
        <v>325</v>
      </c>
      <c r="D31" s="406">
        <v>50</v>
      </c>
      <c r="E31" s="406">
        <v>166</v>
      </c>
      <c r="F31" s="406">
        <v>4995</v>
      </c>
      <c r="G31" s="461">
        <v>5161</v>
      </c>
      <c r="H31" s="412">
        <v>17356</v>
      </c>
      <c r="I31" s="409">
        <v>12</v>
      </c>
      <c r="J31" s="406">
        <v>48</v>
      </c>
      <c r="K31" s="406">
        <v>18</v>
      </c>
      <c r="L31" s="461">
        <v>66</v>
      </c>
      <c r="M31" s="410">
        <v>233</v>
      </c>
      <c r="N31" s="411">
        <v>236</v>
      </c>
      <c r="O31" s="406">
        <v>39</v>
      </c>
      <c r="P31" s="406">
        <v>521</v>
      </c>
      <c r="Q31" s="461">
        <v>560</v>
      </c>
      <c r="R31" s="412">
        <v>3224</v>
      </c>
      <c r="S31" s="409">
        <v>0</v>
      </c>
      <c r="T31" s="406">
        <v>0</v>
      </c>
      <c r="U31" s="406">
        <v>0</v>
      </c>
      <c r="V31" s="461">
        <v>0</v>
      </c>
      <c r="W31" s="410">
        <v>0</v>
      </c>
      <c r="X31" s="409">
        <v>1</v>
      </c>
      <c r="Y31" s="406">
        <v>0</v>
      </c>
      <c r="Z31" s="406">
        <v>20</v>
      </c>
      <c r="AA31" s="461">
        <v>20</v>
      </c>
      <c r="AB31" s="410">
        <v>48</v>
      </c>
      <c r="AC31" s="411">
        <v>0</v>
      </c>
      <c r="AD31" s="406">
        <v>0</v>
      </c>
      <c r="AE31" s="406">
        <v>0</v>
      </c>
      <c r="AF31" s="461">
        <v>0</v>
      </c>
      <c r="AG31" s="412">
        <v>0</v>
      </c>
      <c r="AH31" s="409">
        <v>0</v>
      </c>
      <c r="AI31" s="406">
        <v>0</v>
      </c>
      <c r="AJ31" s="406">
        <v>0</v>
      </c>
      <c r="AK31" s="461">
        <v>0</v>
      </c>
      <c r="AL31" s="410">
        <v>0</v>
      </c>
      <c r="AM31" s="409">
        <v>299</v>
      </c>
      <c r="AN31" s="411">
        <v>253</v>
      </c>
      <c r="AO31" s="411">
        <v>5554</v>
      </c>
      <c r="AP31" s="461">
        <v>5807</v>
      </c>
      <c r="AQ31" s="414">
        <v>20861</v>
      </c>
      <c r="AR31" s="428"/>
    </row>
    <row r="32" spans="1:44" s="392" customFormat="1" ht="20.25" customHeight="1">
      <c r="A32" s="503"/>
      <c r="B32" s="416">
        <v>25</v>
      </c>
      <c r="C32" s="416" t="s">
        <v>326</v>
      </c>
      <c r="D32" s="406">
        <v>2</v>
      </c>
      <c r="E32" s="406">
        <v>0</v>
      </c>
      <c r="F32" s="406">
        <v>49</v>
      </c>
      <c r="G32" s="461">
        <v>49</v>
      </c>
      <c r="H32" s="412">
        <v>139</v>
      </c>
      <c r="I32" s="409">
        <v>2</v>
      </c>
      <c r="J32" s="406">
        <v>5</v>
      </c>
      <c r="K32" s="406">
        <v>1</v>
      </c>
      <c r="L32" s="461">
        <v>6</v>
      </c>
      <c r="M32" s="410">
        <v>16</v>
      </c>
      <c r="N32" s="411">
        <v>26</v>
      </c>
      <c r="O32" s="406">
        <v>25</v>
      </c>
      <c r="P32" s="406">
        <v>37</v>
      </c>
      <c r="Q32" s="461">
        <v>62</v>
      </c>
      <c r="R32" s="412">
        <v>333</v>
      </c>
      <c r="S32" s="409">
        <v>1</v>
      </c>
      <c r="T32" s="406">
        <v>0</v>
      </c>
      <c r="U32" s="406">
        <v>1</v>
      </c>
      <c r="V32" s="461">
        <v>1</v>
      </c>
      <c r="W32" s="410">
        <v>10</v>
      </c>
      <c r="X32" s="409">
        <v>1</v>
      </c>
      <c r="Y32" s="406">
        <v>0</v>
      </c>
      <c r="Z32" s="406">
        <v>11</v>
      </c>
      <c r="AA32" s="461">
        <v>11</v>
      </c>
      <c r="AB32" s="410">
        <v>22</v>
      </c>
      <c r="AC32" s="411">
        <v>1</v>
      </c>
      <c r="AD32" s="406">
        <v>13</v>
      </c>
      <c r="AE32" s="406">
        <v>20</v>
      </c>
      <c r="AF32" s="461">
        <v>33</v>
      </c>
      <c r="AG32" s="412">
        <v>142</v>
      </c>
      <c r="AH32" s="409">
        <v>0</v>
      </c>
      <c r="AI32" s="406">
        <v>0</v>
      </c>
      <c r="AJ32" s="406">
        <v>0</v>
      </c>
      <c r="AK32" s="461">
        <v>0</v>
      </c>
      <c r="AL32" s="410">
        <v>0</v>
      </c>
      <c r="AM32" s="409">
        <v>33</v>
      </c>
      <c r="AN32" s="411">
        <v>43</v>
      </c>
      <c r="AO32" s="411">
        <v>119</v>
      </c>
      <c r="AP32" s="461">
        <v>162</v>
      </c>
      <c r="AQ32" s="414">
        <v>662</v>
      </c>
      <c r="AR32" s="428"/>
    </row>
    <row r="33" spans="1:44" s="392" customFormat="1" ht="20.25" customHeight="1">
      <c r="A33" s="503"/>
      <c r="B33" s="416">
        <v>26</v>
      </c>
      <c r="C33" s="416" t="s">
        <v>327</v>
      </c>
      <c r="D33" s="406">
        <v>3</v>
      </c>
      <c r="E33" s="406">
        <v>1</v>
      </c>
      <c r="F33" s="406">
        <v>24</v>
      </c>
      <c r="G33" s="461">
        <v>25</v>
      </c>
      <c r="H33" s="412">
        <v>92</v>
      </c>
      <c r="I33" s="409">
        <v>4</v>
      </c>
      <c r="J33" s="406">
        <v>5</v>
      </c>
      <c r="K33" s="406">
        <v>28</v>
      </c>
      <c r="L33" s="461">
        <v>33</v>
      </c>
      <c r="M33" s="410">
        <v>81</v>
      </c>
      <c r="N33" s="411">
        <v>31</v>
      </c>
      <c r="O33" s="406">
        <v>23</v>
      </c>
      <c r="P33" s="406">
        <v>62</v>
      </c>
      <c r="Q33" s="461">
        <v>85</v>
      </c>
      <c r="R33" s="412">
        <v>423</v>
      </c>
      <c r="S33" s="409">
        <v>2</v>
      </c>
      <c r="T33" s="406">
        <v>0</v>
      </c>
      <c r="U33" s="406">
        <v>5</v>
      </c>
      <c r="V33" s="461">
        <v>5</v>
      </c>
      <c r="W33" s="410">
        <v>17</v>
      </c>
      <c r="X33" s="409">
        <v>0</v>
      </c>
      <c r="Y33" s="406">
        <v>0</v>
      </c>
      <c r="Z33" s="406">
        <v>0</v>
      </c>
      <c r="AA33" s="461">
        <v>0</v>
      </c>
      <c r="AB33" s="410">
        <v>0</v>
      </c>
      <c r="AC33" s="411">
        <v>0</v>
      </c>
      <c r="AD33" s="406">
        <v>0</v>
      </c>
      <c r="AE33" s="406">
        <v>0</v>
      </c>
      <c r="AF33" s="461">
        <v>0</v>
      </c>
      <c r="AG33" s="464">
        <v>0</v>
      </c>
      <c r="AH33" s="409">
        <v>0</v>
      </c>
      <c r="AI33" s="406">
        <v>0</v>
      </c>
      <c r="AJ33" s="406">
        <v>0</v>
      </c>
      <c r="AK33" s="461">
        <v>0</v>
      </c>
      <c r="AL33" s="410">
        <v>0</v>
      </c>
      <c r="AM33" s="409">
        <v>40</v>
      </c>
      <c r="AN33" s="411">
        <v>29</v>
      </c>
      <c r="AO33" s="411">
        <v>119</v>
      </c>
      <c r="AP33" s="461">
        <v>148</v>
      </c>
      <c r="AQ33" s="414">
        <v>613</v>
      </c>
      <c r="AR33" s="428"/>
    </row>
    <row r="34" spans="1:44" s="392" customFormat="1" ht="20.25" customHeight="1">
      <c r="A34" s="504"/>
      <c r="B34" s="429" t="s">
        <v>354</v>
      </c>
      <c r="C34" s="430"/>
      <c r="D34" s="431">
        <v>146</v>
      </c>
      <c r="E34" s="431">
        <v>271</v>
      </c>
      <c r="F34" s="431">
        <v>10055</v>
      </c>
      <c r="G34" s="431">
        <v>10326</v>
      </c>
      <c r="H34" s="465">
        <v>33258</v>
      </c>
      <c r="I34" s="441">
        <v>111</v>
      </c>
      <c r="J34" s="431">
        <v>277</v>
      </c>
      <c r="K34" s="431">
        <v>130</v>
      </c>
      <c r="L34" s="431">
        <v>407</v>
      </c>
      <c r="M34" s="465">
        <v>1328</v>
      </c>
      <c r="N34" s="441">
        <v>717</v>
      </c>
      <c r="O34" s="431">
        <v>225</v>
      </c>
      <c r="P34" s="431">
        <v>1455</v>
      </c>
      <c r="Q34" s="431">
        <v>1680</v>
      </c>
      <c r="R34" s="465">
        <v>8758</v>
      </c>
      <c r="S34" s="441">
        <v>38</v>
      </c>
      <c r="T34" s="431">
        <v>36</v>
      </c>
      <c r="U34" s="431">
        <v>103</v>
      </c>
      <c r="V34" s="431">
        <v>139</v>
      </c>
      <c r="W34" s="465">
        <v>633</v>
      </c>
      <c r="X34" s="441">
        <v>10</v>
      </c>
      <c r="Y34" s="431">
        <v>1</v>
      </c>
      <c r="Z34" s="431">
        <v>97</v>
      </c>
      <c r="AA34" s="431">
        <v>98</v>
      </c>
      <c r="AB34" s="465">
        <v>291</v>
      </c>
      <c r="AC34" s="441">
        <v>4</v>
      </c>
      <c r="AD34" s="431">
        <v>29</v>
      </c>
      <c r="AE34" s="431">
        <v>58</v>
      </c>
      <c r="AF34" s="431">
        <v>87</v>
      </c>
      <c r="AG34" s="465">
        <v>528</v>
      </c>
      <c r="AH34" s="441">
        <v>0</v>
      </c>
      <c r="AI34" s="431">
        <v>0</v>
      </c>
      <c r="AJ34" s="431">
        <v>0</v>
      </c>
      <c r="AK34" s="431">
        <v>0</v>
      </c>
      <c r="AL34" s="465">
        <v>0</v>
      </c>
      <c r="AM34" s="441">
        <v>1026</v>
      </c>
      <c r="AN34" s="431">
        <v>839</v>
      </c>
      <c r="AO34" s="431">
        <v>11898</v>
      </c>
      <c r="AP34" s="431">
        <v>12737</v>
      </c>
      <c r="AQ34" s="431">
        <v>44796</v>
      </c>
      <c r="AR34" s="443"/>
    </row>
    <row r="35" spans="1:44" s="392" customFormat="1" ht="20.25" customHeight="1">
      <c r="A35" s="505" t="s">
        <v>328</v>
      </c>
      <c r="B35" s="466">
        <v>27</v>
      </c>
      <c r="C35" s="444" t="s">
        <v>329</v>
      </c>
      <c r="D35" s="445">
        <v>76</v>
      </c>
      <c r="E35" s="445">
        <v>97</v>
      </c>
      <c r="F35" s="445">
        <v>3330</v>
      </c>
      <c r="G35" s="467">
        <v>3427</v>
      </c>
      <c r="H35" s="468">
        <v>8404</v>
      </c>
      <c r="I35" s="448">
        <v>50</v>
      </c>
      <c r="J35" s="445">
        <v>136</v>
      </c>
      <c r="K35" s="445">
        <v>87</v>
      </c>
      <c r="L35" s="445">
        <v>223</v>
      </c>
      <c r="M35" s="449">
        <v>612</v>
      </c>
      <c r="N35" s="450">
        <v>192</v>
      </c>
      <c r="O35" s="445">
        <v>39</v>
      </c>
      <c r="P35" s="445">
        <v>667</v>
      </c>
      <c r="Q35" s="445">
        <v>706</v>
      </c>
      <c r="R35" s="447">
        <v>2523</v>
      </c>
      <c r="S35" s="469">
        <v>53</v>
      </c>
      <c r="T35" s="445">
        <v>61</v>
      </c>
      <c r="U35" s="445">
        <v>197</v>
      </c>
      <c r="V35" s="445">
        <v>258</v>
      </c>
      <c r="W35" s="449">
        <v>676</v>
      </c>
      <c r="X35" s="448">
        <v>15</v>
      </c>
      <c r="Y35" s="445">
        <v>10</v>
      </c>
      <c r="Z35" s="445">
        <v>134</v>
      </c>
      <c r="AA35" s="445">
        <v>144</v>
      </c>
      <c r="AB35" s="449">
        <v>338</v>
      </c>
      <c r="AC35" s="450">
        <v>3</v>
      </c>
      <c r="AD35" s="445">
        <v>9</v>
      </c>
      <c r="AE35" s="445">
        <v>8</v>
      </c>
      <c r="AF35" s="445">
        <v>17</v>
      </c>
      <c r="AG35" s="447">
        <v>186</v>
      </c>
      <c r="AH35" s="448">
        <v>0</v>
      </c>
      <c r="AI35" s="445">
        <v>0</v>
      </c>
      <c r="AJ35" s="445">
        <v>0</v>
      </c>
      <c r="AK35" s="445">
        <v>0</v>
      </c>
      <c r="AL35" s="449">
        <v>0</v>
      </c>
      <c r="AM35" s="470">
        <v>389</v>
      </c>
      <c r="AN35" s="450">
        <v>352</v>
      </c>
      <c r="AO35" s="450">
        <v>4423</v>
      </c>
      <c r="AP35" s="450">
        <v>4775</v>
      </c>
      <c r="AQ35" s="451">
        <v>12739</v>
      </c>
      <c r="AR35" s="428"/>
    </row>
    <row r="36" spans="1:44" s="392" customFormat="1" ht="20.25" customHeight="1">
      <c r="A36" s="506"/>
      <c r="B36" s="471">
        <v>28</v>
      </c>
      <c r="C36" s="416" t="s">
        <v>330</v>
      </c>
      <c r="D36" s="406">
        <v>0</v>
      </c>
      <c r="E36" s="406">
        <v>0</v>
      </c>
      <c r="F36" s="406">
        <v>0</v>
      </c>
      <c r="G36" s="406">
        <v>0</v>
      </c>
      <c r="H36" s="406">
        <v>0</v>
      </c>
      <c r="I36" s="409">
        <v>5</v>
      </c>
      <c r="J36" s="406">
        <v>29</v>
      </c>
      <c r="K36" s="406">
        <v>4</v>
      </c>
      <c r="L36" s="406">
        <v>33</v>
      </c>
      <c r="M36" s="410">
        <v>81</v>
      </c>
      <c r="N36" s="411">
        <v>3</v>
      </c>
      <c r="O36" s="406">
        <v>10</v>
      </c>
      <c r="P36" s="406">
        <v>0</v>
      </c>
      <c r="Q36" s="406">
        <v>10</v>
      </c>
      <c r="R36" s="412">
        <v>26</v>
      </c>
      <c r="S36" s="409">
        <v>5</v>
      </c>
      <c r="T36" s="406">
        <v>10</v>
      </c>
      <c r="U36" s="406">
        <v>20</v>
      </c>
      <c r="V36" s="406">
        <v>30</v>
      </c>
      <c r="W36" s="410">
        <v>82</v>
      </c>
      <c r="X36" s="409">
        <v>0</v>
      </c>
      <c r="Y36" s="406">
        <v>0</v>
      </c>
      <c r="Z36" s="406">
        <v>0</v>
      </c>
      <c r="AA36" s="406">
        <v>0</v>
      </c>
      <c r="AB36" s="410">
        <v>0</v>
      </c>
      <c r="AC36" s="411">
        <v>0</v>
      </c>
      <c r="AD36" s="406">
        <v>0</v>
      </c>
      <c r="AE36" s="406">
        <v>0</v>
      </c>
      <c r="AF36" s="406">
        <v>0</v>
      </c>
      <c r="AG36" s="412">
        <v>0</v>
      </c>
      <c r="AH36" s="409">
        <v>0</v>
      </c>
      <c r="AI36" s="406">
        <v>0</v>
      </c>
      <c r="AJ36" s="406">
        <v>0</v>
      </c>
      <c r="AK36" s="406">
        <v>0</v>
      </c>
      <c r="AL36" s="410">
        <v>0</v>
      </c>
      <c r="AM36" s="409">
        <v>13</v>
      </c>
      <c r="AN36" s="411">
        <v>49</v>
      </c>
      <c r="AO36" s="411">
        <v>24</v>
      </c>
      <c r="AP36" s="411">
        <v>73</v>
      </c>
      <c r="AQ36" s="414">
        <v>189</v>
      </c>
      <c r="AR36" s="428"/>
    </row>
    <row r="37" spans="1:44" s="392" customFormat="1" ht="20.25" customHeight="1">
      <c r="A37" s="507"/>
      <c r="B37" s="429" t="s">
        <v>354</v>
      </c>
      <c r="C37" s="430"/>
      <c r="D37" s="431">
        <v>76</v>
      </c>
      <c r="E37" s="431">
        <v>97</v>
      </c>
      <c r="F37" s="431">
        <v>3330</v>
      </c>
      <c r="G37" s="431">
        <v>3427</v>
      </c>
      <c r="H37" s="431">
        <v>8404</v>
      </c>
      <c r="I37" s="442">
        <v>55</v>
      </c>
      <c r="J37" s="435">
        <v>165</v>
      </c>
      <c r="K37" s="435">
        <v>91</v>
      </c>
      <c r="L37" s="435">
        <v>256</v>
      </c>
      <c r="M37" s="456">
        <v>693</v>
      </c>
      <c r="N37" s="442">
        <v>195</v>
      </c>
      <c r="O37" s="433">
        <v>49</v>
      </c>
      <c r="P37" s="433">
        <v>667</v>
      </c>
      <c r="Q37" s="434">
        <v>716</v>
      </c>
      <c r="R37" s="435">
        <v>2549</v>
      </c>
      <c r="S37" s="440">
        <v>58</v>
      </c>
      <c r="T37" s="431">
        <v>71</v>
      </c>
      <c r="U37" s="431">
        <v>217</v>
      </c>
      <c r="V37" s="431">
        <v>288</v>
      </c>
      <c r="W37" s="431">
        <v>758</v>
      </c>
      <c r="X37" s="442">
        <v>15</v>
      </c>
      <c r="Y37" s="433">
        <v>10</v>
      </c>
      <c r="Z37" s="433">
        <v>134</v>
      </c>
      <c r="AA37" s="433">
        <v>144</v>
      </c>
      <c r="AB37" s="456">
        <v>338</v>
      </c>
      <c r="AC37" s="442">
        <v>3</v>
      </c>
      <c r="AD37" s="435">
        <v>9</v>
      </c>
      <c r="AE37" s="435">
        <v>8</v>
      </c>
      <c r="AF37" s="433">
        <v>17</v>
      </c>
      <c r="AG37" s="441">
        <v>186</v>
      </c>
      <c r="AH37" s="442">
        <v>0</v>
      </c>
      <c r="AI37" s="433">
        <v>0</v>
      </c>
      <c r="AJ37" s="434">
        <v>0</v>
      </c>
      <c r="AK37" s="433">
        <v>0</v>
      </c>
      <c r="AL37" s="435">
        <v>0</v>
      </c>
      <c r="AM37" s="440">
        <v>402</v>
      </c>
      <c r="AN37" s="431">
        <v>401</v>
      </c>
      <c r="AO37" s="431">
        <v>4447</v>
      </c>
      <c r="AP37" s="431">
        <v>4848</v>
      </c>
      <c r="AQ37" s="472">
        <v>12928</v>
      </c>
      <c r="AR37" s="428"/>
    </row>
    <row r="38" spans="1:44" s="392" customFormat="1" ht="20.25" customHeight="1">
      <c r="A38" s="505" t="s">
        <v>331</v>
      </c>
      <c r="B38" s="473">
        <v>29</v>
      </c>
      <c r="C38" s="444" t="s">
        <v>332</v>
      </c>
      <c r="D38" s="445">
        <v>74</v>
      </c>
      <c r="E38" s="445">
        <v>92</v>
      </c>
      <c r="F38" s="445">
        <v>4324</v>
      </c>
      <c r="G38" s="461">
        <v>4416</v>
      </c>
      <c r="H38" s="447">
        <v>11328</v>
      </c>
      <c r="I38" s="448">
        <v>59</v>
      </c>
      <c r="J38" s="445">
        <v>233</v>
      </c>
      <c r="K38" s="445">
        <v>134</v>
      </c>
      <c r="L38" s="445">
        <v>367</v>
      </c>
      <c r="M38" s="449">
        <v>978</v>
      </c>
      <c r="N38" s="450">
        <v>184</v>
      </c>
      <c r="O38" s="445">
        <v>68</v>
      </c>
      <c r="P38" s="445">
        <v>489</v>
      </c>
      <c r="Q38" s="462">
        <v>557</v>
      </c>
      <c r="R38" s="447">
        <v>1684</v>
      </c>
      <c r="S38" s="448">
        <v>55</v>
      </c>
      <c r="T38" s="445">
        <v>60</v>
      </c>
      <c r="U38" s="445">
        <v>436</v>
      </c>
      <c r="V38" s="445">
        <v>496</v>
      </c>
      <c r="W38" s="449">
        <v>982</v>
      </c>
      <c r="X38" s="448">
        <v>11</v>
      </c>
      <c r="Y38" s="445">
        <v>3</v>
      </c>
      <c r="Z38" s="445">
        <v>148</v>
      </c>
      <c r="AA38" s="445">
        <v>151</v>
      </c>
      <c r="AB38" s="449">
        <v>312</v>
      </c>
      <c r="AC38" s="450">
        <v>1</v>
      </c>
      <c r="AD38" s="445">
        <v>0</v>
      </c>
      <c r="AE38" s="445">
        <v>9</v>
      </c>
      <c r="AF38" s="445">
        <v>9</v>
      </c>
      <c r="AG38" s="447">
        <v>135</v>
      </c>
      <c r="AH38" s="448">
        <v>0</v>
      </c>
      <c r="AI38" s="445">
        <v>0</v>
      </c>
      <c r="AJ38" s="445">
        <v>0</v>
      </c>
      <c r="AK38" s="445">
        <v>0</v>
      </c>
      <c r="AL38" s="449">
        <v>0</v>
      </c>
      <c r="AM38" s="448">
        <v>384</v>
      </c>
      <c r="AN38" s="445">
        <v>456</v>
      </c>
      <c r="AO38" s="445">
        <v>5540</v>
      </c>
      <c r="AP38" s="445">
        <v>5996</v>
      </c>
      <c r="AQ38" s="451">
        <v>15419</v>
      </c>
      <c r="AR38" s="428"/>
    </row>
    <row r="39" spans="1:44" s="392" customFormat="1" ht="20.25" customHeight="1">
      <c r="A39" s="506"/>
      <c r="B39" s="474">
        <v>30</v>
      </c>
      <c r="C39" s="416" t="s">
        <v>333</v>
      </c>
      <c r="D39" s="406">
        <v>24</v>
      </c>
      <c r="E39" s="406">
        <v>58</v>
      </c>
      <c r="F39" s="406">
        <v>638</v>
      </c>
      <c r="G39" s="406">
        <v>696</v>
      </c>
      <c r="H39" s="412">
        <v>2251</v>
      </c>
      <c r="I39" s="409">
        <v>70</v>
      </c>
      <c r="J39" s="406">
        <v>394</v>
      </c>
      <c r="K39" s="406">
        <v>89</v>
      </c>
      <c r="L39" s="406">
        <v>483</v>
      </c>
      <c r="M39" s="410">
        <v>1194</v>
      </c>
      <c r="N39" s="411">
        <v>34</v>
      </c>
      <c r="O39" s="406">
        <v>41</v>
      </c>
      <c r="P39" s="406">
        <v>100</v>
      </c>
      <c r="Q39" s="406">
        <v>141</v>
      </c>
      <c r="R39" s="412">
        <v>397</v>
      </c>
      <c r="S39" s="409">
        <v>15</v>
      </c>
      <c r="T39" s="406">
        <v>32</v>
      </c>
      <c r="U39" s="406">
        <v>45</v>
      </c>
      <c r="V39" s="406">
        <v>77</v>
      </c>
      <c r="W39" s="410">
        <v>189</v>
      </c>
      <c r="X39" s="409">
        <v>0</v>
      </c>
      <c r="Y39" s="406">
        <v>0</v>
      </c>
      <c r="Z39" s="406">
        <v>0</v>
      </c>
      <c r="AA39" s="406">
        <v>0</v>
      </c>
      <c r="AB39" s="410">
        <v>0</v>
      </c>
      <c r="AC39" s="411">
        <v>3</v>
      </c>
      <c r="AD39" s="406">
        <v>12</v>
      </c>
      <c r="AE39" s="406">
        <v>9</v>
      </c>
      <c r="AF39" s="406">
        <v>21</v>
      </c>
      <c r="AG39" s="412">
        <v>163</v>
      </c>
      <c r="AH39" s="409">
        <v>2</v>
      </c>
      <c r="AI39" s="406">
        <v>12</v>
      </c>
      <c r="AJ39" s="406">
        <v>4</v>
      </c>
      <c r="AK39" s="406">
        <v>16</v>
      </c>
      <c r="AL39" s="410">
        <v>35</v>
      </c>
      <c r="AM39" s="409">
        <v>148</v>
      </c>
      <c r="AN39" s="411">
        <v>549</v>
      </c>
      <c r="AO39" s="411">
        <v>885</v>
      </c>
      <c r="AP39" s="411">
        <v>1434</v>
      </c>
      <c r="AQ39" s="414">
        <v>4229</v>
      </c>
      <c r="AR39" s="428"/>
    </row>
    <row r="40" spans="1:44" s="392" customFormat="1" ht="20.25" customHeight="1">
      <c r="A40" s="506"/>
      <c r="B40" s="474">
        <v>31</v>
      </c>
      <c r="C40" s="416" t="s">
        <v>334</v>
      </c>
      <c r="D40" s="406">
        <v>8</v>
      </c>
      <c r="E40" s="406">
        <v>41</v>
      </c>
      <c r="F40" s="406">
        <v>107</v>
      </c>
      <c r="G40" s="406">
        <v>148</v>
      </c>
      <c r="H40" s="412">
        <v>402</v>
      </c>
      <c r="I40" s="409">
        <v>14</v>
      </c>
      <c r="J40" s="406">
        <v>68</v>
      </c>
      <c r="K40" s="406">
        <v>65</v>
      </c>
      <c r="L40" s="406">
        <v>133</v>
      </c>
      <c r="M40" s="410">
        <v>324</v>
      </c>
      <c r="N40" s="411">
        <v>3</v>
      </c>
      <c r="O40" s="406">
        <v>2</v>
      </c>
      <c r="P40" s="406">
        <v>15</v>
      </c>
      <c r="Q40" s="406">
        <v>17</v>
      </c>
      <c r="R40" s="412">
        <v>46</v>
      </c>
      <c r="S40" s="409">
        <v>2</v>
      </c>
      <c r="T40" s="406">
        <v>3</v>
      </c>
      <c r="U40" s="406">
        <v>3</v>
      </c>
      <c r="V40" s="406">
        <v>6</v>
      </c>
      <c r="W40" s="410">
        <v>21</v>
      </c>
      <c r="X40" s="409">
        <v>0</v>
      </c>
      <c r="Y40" s="406">
        <v>0</v>
      </c>
      <c r="Z40" s="406">
        <v>0</v>
      </c>
      <c r="AA40" s="406">
        <v>0</v>
      </c>
      <c r="AB40" s="410">
        <v>0</v>
      </c>
      <c r="AC40" s="411">
        <v>0</v>
      </c>
      <c r="AD40" s="406">
        <v>0</v>
      </c>
      <c r="AE40" s="406">
        <v>0</v>
      </c>
      <c r="AF40" s="406">
        <v>0</v>
      </c>
      <c r="AG40" s="412">
        <v>0</v>
      </c>
      <c r="AH40" s="409">
        <v>0</v>
      </c>
      <c r="AI40" s="406">
        <v>0</v>
      </c>
      <c r="AJ40" s="406">
        <v>0</v>
      </c>
      <c r="AK40" s="406">
        <v>0</v>
      </c>
      <c r="AL40" s="410">
        <v>0</v>
      </c>
      <c r="AM40" s="409">
        <v>27</v>
      </c>
      <c r="AN40" s="411">
        <v>114</v>
      </c>
      <c r="AO40" s="411">
        <v>190</v>
      </c>
      <c r="AP40" s="411">
        <v>304</v>
      </c>
      <c r="AQ40" s="414">
        <v>793</v>
      </c>
      <c r="AR40" s="428"/>
    </row>
    <row r="41" spans="1:44" s="392" customFormat="1" ht="20.25" customHeight="1">
      <c r="A41" s="507"/>
      <c r="B41" s="429" t="s">
        <v>354</v>
      </c>
      <c r="C41" s="430"/>
      <c r="D41" s="431">
        <v>106</v>
      </c>
      <c r="E41" s="431">
        <v>191</v>
      </c>
      <c r="F41" s="431">
        <v>5069</v>
      </c>
      <c r="G41" s="431">
        <v>5260</v>
      </c>
      <c r="H41" s="472">
        <v>13981</v>
      </c>
      <c r="I41" s="441">
        <v>143</v>
      </c>
      <c r="J41" s="441">
        <v>695</v>
      </c>
      <c r="K41" s="441">
        <v>288</v>
      </c>
      <c r="L41" s="441">
        <v>983</v>
      </c>
      <c r="M41" s="441">
        <v>2496</v>
      </c>
      <c r="N41" s="442">
        <v>221</v>
      </c>
      <c r="O41" s="433">
        <v>111</v>
      </c>
      <c r="P41" s="434">
        <v>604</v>
      </c>
      <c r="Q41" s="433">
        <v>715</v>
      </c>
      <c r="R41" s="441">
        <v>2127</v>
      </c>
      <c r="S41" s="442">
        <v>72</v>
      </c>
      <c r="T41" s="433">
        <v>95</v>
      </c>
      <c r="U41" s="434">
        <v>484</v>
      </c>
      <c r="V41" s="435">
        <v>579</v>
      </c>
      <c r="W41" s="456">
        <v>1192</v>
      </c>
      <c r="X41" s="442">
        <v>11</v>
      </c>
      <c r="Y41" s="433">
        <v>3</v>
      </c>
      <c r="Z41" s="435">
        <v>148</v>
      </c>
      <c r="AA41" s="433">
        <v>151</v>
      </c>
      <c r="AB41" s="434">
        <v>312</v>
      </c>
      <c r="AC41" s="440">
        <v>4</v>
      </c>
      <c r="AD41" s="431">
        <v>12</v>
      </c>
      <c r="AE41" s="431">
        <v>18</v>
      </c>
      <c r="AF41" s="431">
        <v>30</v>
      </c>
      <c r="AG41" s="475">
        <v>298</v>
      </c>
      <c r="AH41" s="440">
        <v>2</v>
      </c>
      <c r="AI41" s="441">
        <v>12</v>
      </c>
      <c r="AJ41" s="441">
        <v>4</v>
      </c>
      <c r="AK41" s="441">
        <v>16</v>
      </c>
      <c r="AL41" s="441">
        <v>35</v>
      </c>
      <c r="AM41" s="442">
        <v>559</v>
      </c>
      <c r="AN41" s="459">
        <v>1119</v>
      </c>
      <c r="AO41" s="435">
        <v>6615</v>
      </c>
      <c r="AP41" s="433">
        <v>7734</v>
      </c>
      <c r="AQ41" s="434">
        <v>20441</v>
      </c>
      <c r="AR41" s="443"/>
    </row>
    <row r="42" spans="1:44" s="392" customFormat="1" ht="20.25" customHeight="1">
      <c r="A42" s="502" t="s">
        <v>335</v>
      </c>
      <c r="B42" s="476">
        <v>32</v>
      </c>
      <c r="C42" s="405" t="s">
        <v>336</v>
      </c>
      <c r="D42" s="461">
        <v>6</v>
      </c>
      <c r="E42" s="461">
        <v>2</v>
      </c>
      <c r="F42" s="477">
        <v>448</v>
      </c>
      <c r="G42" s="446">
        <v>450</v>
      </c>
      <c r="H42" s="478">
        <v>1118</v>
      </c>
      <c r="I42" s="470">
        <v>18</v>
      </c>
      <c r="J42" s="461">
        <v>98</v>
      </c>
      <c r="K42" s="461">
        <v>58</v>
      </c>
      <c r="L42" s="461">
        <v>156</v>
      </c>
      <c r="M42" s="479">
        <v>369</v>
      </c>
      <c r="N42" s="480">
        <v>2</v>
      </c>
      <c r="O42" s="461">
        <v>0</v>
      </c>
      <c r="P42" s="461">
        <v>4</v>
      </c>
      <c r="Q42" s="461">
        <v>4</v>
      </c>
      <c r="R42" s="478">
        <v>13</v>
      </c>
      <c r="S42" s="470">
        <v>5</v>
      </c>
      <c r="T42" s="461">
        <v>3</v>
      </c>
      <c r="U42" s="461">
        <v>8</v>
      </c>
      <c r="V42" s="461">
        <v>11</v>
      </c>
      <c r="W42" s="479">
        <v>60</v>
      </c>
      <c r="X42" s="470">
        <v>3</v>
      </c>
      <c r="Y42" s="461">
        <v>0</v>
      </c>
      <c r="Z42" s="461">
        <v>40</v>
      </c>
      <c r="AA42" s="461">
        <v>40</v>
      </c>
      <c r="AB42" s="479">
        <v>73</v>
      </c>
      <c r="AC42" s="480">
        <v>0</v>
      </c>
      <c r="AD42" s="461">
        <v>0</v>
      </c>
      <c r="AE42" s="461">
        <v>0</v>
      </c>
      <c r="AF42" s="461">
        <v>0</v>
      </c>
      <c r="AG42" s="478">
        <v>0</v>
      </c>
      <c r="AH42" s="470">
        <v>0</v>
      </c>
      <c r="AI42" s="461">
        <v>0</v>
      </c>
      <c r="AJ42" s="461">
        <v>0</v>
      </c>
      <c r="AK42" s="461">
        <v>0</v>
      </c>
      <c r="AL42" s="479">
        <v>0</v>
      </c>
      <c r="AM42" s="448">
        <v>34</v>
      </c>
      <c r="AN42" s="480">
        <v>103</v>
      </c>
      <c r="AO42" s="450">
        <v>558</v>
      </c>
      <c r="AP42" s="450">
        <v>661</v>
      </c>
      <c r="AQ42" s="451">
        <v>1633</v>
      </c>
      <c r="AR42" s="428"/>
    </row>
    <row r="43" spans="1:44" s="392" customFormat="1" ht="20.25" customHeight="1">
      <c r="A43" s="503"/>
      <c r="B43" s="416">
        <v>33</v>
      </c>
      <c r="C43" s="416" t="s">
        <v>337</v>
      </c>
      <c r="D43" s="406">
        <v>3</v>
      </c>
      <c r="E43" s="406">
        <v>34</v>
      </c>
      <c r="F43" s="477">
        <v>36</v>
      </c>
      <c r="G43" s="406">
        <v>70</v>
      </c>
      <c r="H43" s="412">
        <v>161</v>
      </c>
      <c r="I43" s="409">
        <v>15</v>
      </c>
      <c r="J43" s="406">
        <v>96</v>
      </c>
      <c r="K43" s="406">
        <v>22</v>
      </c>
      <c r="L43" s="406">
        <v>118</v>
      </c>
      <c r="M43" s="410">
        <v>355</v>
      </c>
      <c r="N43" s="411">
        <v>10</v>
      </c>
      <c r="O43" s="406">
        <v>19</v>
      </c>
      <c r="P43" s="406">
        <v>50</v>
      </c>
      <c r="Q43" s="406">
        <v>69</v>
      </c>
      <c r="R43" s="412">
        <v>190</v>
      </c>
      <c r="S43" s="409">
        <v>5</v>
      </c>
      <c r="T43" s="406">
        <v>0</v>
      </c>
      <c r="U43" s="406">
        <v>17</v>
      </c>
      <c r="V43" s="406">
        <v>17</v>
      </c>
      <c r="W43" s="410">
        <v>65</v>
      </c>
      <c r="X43" s="470">
        <v>0</v>
      </c>
      <c r="Y43" s="461">
        <v>0</v>
      </c>
      <c r="Z43" s="461">
        <v>0</v>
      </c>
      <c r="AA43" s="461">
        <v>0</v>
      </c>
      <c r="AB43" s="479">
        <v>0</v>
      </c>
      <c r="AC43" s="411">
        <v>1</v>
      </c>
      <c r="AD43" s="406">
        <v>29</v>
      </c>
      <c r="AE43" s="406">
        <v>11</v>
      </c>
      <c r="AF43" s="406">
        <v>40</v>
      </c>
      <c r="AG43" s="412">
        <v>346</v>
      </c>
      <c r="AH43" s="470">
        <v>0</v>
      </c>
      <c r="AI43" s="461">
        <v>0</v>
      </c>
      <c r="AJ43" s="461">
        <v>0</v>
      </c>
      <c r="AK43" s="461">
        <v>0</v>
      </c>
      <c r="AL43" s="479">
        <v>0</v>
      </c>
      <c r="AM43" s="409">
        <v>34</v>
      </c>
      <c r="AN43" s="411">
        <v>178</v>
      </c>
      <c r="AO43" s="411">
        <v>136</v>
      </c>
      <c r="AP43" s="411">
        <v>314</v>
      </c>
      <c r="AQ43" s="414">
        <v>1117</v>
      </c>
      <c r="AR43" s="428"/>
    </row>
    <row r="44" spans="1:44" s="392" customFormat="1" ht="20.25" customHeight="1">
      <c r="A44" s="503"/>
      <c r="B44" s="416">
        <v>34</v>
      </c>
      <c r="C44" s="416" t="s">
        <v>338</v>
      </c>
      <c r="D44" s="406">
        <v>7</v>
      </c>
      <c r="E44" s="406">
        <v>9</v>
      </c>
      <c r="F44" s="477">
        <v>91</v>
      </c>
      <c r="G44" s="406">
        <v>100</v>
      </c>
      <c r="H44" s="412">
        <v>307</v>
      </c>
      <c r="I44" s="409">
        <v>55</v>
      </c>
      <c r="J44" s="406">
        <v>250</v>
      </c>
      <c r="K44" s="406">
        <v>94</v>
      </c>
      <c r="L44" s="406">
        <v>344</v>
      </c>
      <c r="M44" s="410">
        <v>1057</v>
      </c>
      <c r="N44" s="411">
        <v>7</v>
      </c>
      <c r="O44" s="406">
        <v>30</v>
      </c>
      <c r="P44" s="406">
        <v>43</v>
      </c>
      <c r="Q44" s="406">
        <v>73</v>
      </c>
      <c r="R44" s="412">
        <v>206</v>
      </c>
      <c r="S44" s="409">
        <v>2</v>
      </c>
      <c r="T44" s="406">
        <v>0</v>
      </c>
      <c r="U44" s="406">
        <v>3</v>
      </c>
      <c r="V44" s="406">
        <v>3</v>
      </c>
      <c r="W44" s="410">
        <v>16</v>
      </c>
      <c r="X44" s="470">
        <v>0</v>
      </c>
      <c r="Y44" s="461">
        <v>0</v>
      </c>
      <c r="Z44" s="461">
        <v>0</v>
      </c>
      <c r="AA44" s="461">
        <v>0</v>
      </c>
      <c r="AB44" s="479">
        <v>0</v>
      </c>
      <c r="AC44" s="411">
        <v>2</v>
      </c>
      <c r="AD44" s="406">
        <v>14</v>
      </c>
      <c r="AE44" s="406">
        <v>0</v>
      </c>
      <c r="AF44" s="406">
        <v>14</v>
      </c>
      <c r="AG44" s="412">
        <v>96</v>
      </c>
      <c r="AH44" s="470">
        <v>0</v>
      </c>
      <c r="AI44" s="461">
        <v>0</v>
      </c>
      <c r="AJ44" s="461">
        <v>0</v>
      </c>
      <c r="AK44" s="461">
        <v>0</v>
      </c>
      <c r="AL44" s="479">
        <v>0</v>
      </c>
      <c r="AM44" s="409">
        <v>73</v>
      </c>
      <c r="AN44" s="411">
        <v>303</v>
      </c>
      <c r="AO44" s="411">
        <v>231</v>
      </c>
      <c r="AP44" s="411">
        <v>534</v>
      </c>
      <c r="AQ44" s="414">
        <v>1682</v>
      </c>
      <c r="AR44" s="428"/>
    </row>
    <row r="45" spans="1:44" s="392" customFormat="1" ht="20.25" customHeight="1">
      <c r="A45" s="503"/>
      <c r="B45" s="416">
        <v>35</v>
      </c>
      <c r="C45" s="416" t="s">
        <v>339</v>
      </c>
      <c r="D45" s="406">
        <v>0</v>
      </c>
      <c r="E45" s="406">
        <v>0</v>
      </c>
      <c r="F45" s="406">
        <v>0</v>
      </c>
      <c r="G45" s="406">
        <v>0</v>
      </c>
      <c r="H45" s="412">
        <v>0</v>
      </c>
      <c r="I45" s="409">
        <v>8</v>
      </c>
      <c r="J45" s="406">
        <v>53</v>
      </c>
      <c r="K45" s="406">
        <v>9</v>
      </c>
      <c r="L45" s="406">
        <v>62</v>
      </c>
      <c r="M45" s="410">
        <v>196</v>
      </c>
      <c r="N45" s="411">
        <v>2</v>
      </c>
      <c r="O45" s="406">
        <v>8</v>
      </c>
      <c r="P45" s="406">
        <v>11</v>
      </c>
      <c r="Q45" s="406">
        <v>19</v>
      </c>
      <c r="R45" s="412">
        <v>70</v>
      </c>
      <c r="S45" s="409">
        <v>0</v>
      </c>
      <c r="T45" s="406">
        <v>0</v>
      </c>
      <c r="U45" s="406">
        <v>0</v>
      </c>
      <c r="V45" s="406">
        <v>0</v>
      </c>
      <c r="W45" s="410">
        <v>0</v>
      </c>
      <c r="X45" s="470">
        <v>0</v>
      </c>
      <c r="Y45" s="461">
        <v>0</v>
      </c>
      <c r="Z45" s="461">
        <v>0</v>
      </c>
      <c r="AA45" s="461">
        <v>0</v>
      </c>
      <c r="AB45" s="479">
        <v>0</v>
      </c>
      <c r="AC45" s="411">
        <v>0</v>
      </c>
      <c r="AD45" s="406">
        <v>0</v>
      </c>
      <c r="AE45" s="406">
        <v>0</v>
      </c>
      <c r="AF45" s="406">
        <v>0</v>
      </c>
      <c r="AG45" s="412">
        <v>0</v>
      </c>
      <c r="AH45" s="470">
        <v>0</v>
      </c>
      <c r="AI45" s="461">
        <v>0</v>
      </c>
      <c r="AJ45" s="461">
        <v>0</v>
      </c>
      <c r="AK45" s="461">
        <v>0</v>
      </c>
      <c r="AL45" s="479">
        <v>0</v>
      </c>
      <c r="AM45" s="409">
        <v>10</v>
      </c>
      <c r="AN45" s="411">
        <v>61</v>
      </c>
      <c r="AO45" s="411">
        <v>20</v>
      </c>
      <c r="AP45" s="411">
        <v>81</v>
      </c>
      <c r="AQ45" s="414">
        <v>266</v>
      </c>
      <c r="AR45" s="428"/>
    </row>
    <row r="46" spans="1:44" s="392" customFormat="1" ht="20.25" customHeight="1">
      <c r="A46" s="503"/>
      <c r="B46" s="416">
        <v>36</v>
      </c>
      <c r="C46" s="416" t="s">
        <v>340</v>
      </c>
      <c r="D46" s="406">
        <v>0</v>
      </c>
      <c r="E46" s="406">
        <v>0</v>
      </c>
      <c r="F46" s="406">
        <v>0</v>
      </c>
      <c r="G46" s="406">
        <v>0</v>
      </c>
      <c r="H46" s="406">
        <v>0</v>
      </c>
      <c r="I46" s="409">
        <v>3</v>
      </c>
      <c r="J46" s="406">
        <v>18</v>
      </c>
      <c r="K46" s="406">
        <v>0</v>
      </c>
      <c r="L46" s="406">
        <v>18</v>
      </c>
      <c r="M46" s="410">
        <v>44</v>
      </c>
      <c r="N46" s="411">
        <v>6</v>
      </c>
      <c r="O46" s="406">
        <v>11</v>
      </c>
      <c r="P46" s="406">
        <v>0</v>
      </c>
      <c r="Q46" s="406">
        <v>11</v>
      </c>
      <c r="R46" s="412">
        <v>30</v>
      </c>
      <c r="S46" s="409">
        <v>0</v>
      </c>
      <c r="T46" s="406">
        <v>0</v>
      </c>
      <c r="U46" s="406">
        <v>0</v>
      </c>
      <c r="V46" s="406">
        <v>0</v>
      </c>
      <c r="W46" s="410">
        <v>0</v>
      </c>
      <c r="X46" s="470">
        <v>0</v>
      </c>
      <c r="Y46" s="461">
        <v>0</v>
      </c>
      <c r="Z46" s="461">
        <v>0</v>
      </c>
      <c r="AA46" s="461">
        <v>0</v>
      </c>
      <c r="AB46" s="479">
        <v>0</v>
      </c>
      <c r="AC46" s="411">
        <v>0</v>
      </c>
      <c r="AD46" s="406">
        <v>0</v>
      </c>
      <c r="AE46" s="406">
        <v>0</v>
      </c>
      <c r="AF46" s="406">
        <v>0</v>
      </c>
      <c r="AG46" s="412">
        <v>0</v>
      </c>
      <c r="AH46" s="470">
        <v>0</v>
      </c>
      <c r="AI46" s="461">
        <v>0</v>
      </c>
      <c r="AJ46" s="461">
        <v>0</v>
      </c>
      <c r="AK46" s="461">
        <v>0</v>
      </c>
      <c r="AL46" s="479">
        <v>0</v>
      </c>
      <c r="AM46" s="409">
        <v>9</v>
      </c>
      <c r="AN46" s="411">
        <v>29</v>
      </c>
      <c r="AO46" s="411">
        <v>0</v>
      </c>
      <c r="AP46" s="411">
        <v>29</v>
      </c>
      <c r="AQ46" s="414">
        <v>74</v>
      </c>
      <c r="AR46" s="428"/>
    </row>
    <row r="47" spans="1:44" s="392" customFormat="1" ht="20.25" customHeight="1">
      <c r="A47" s="503"/>
      <c r="B47" s="416">
        <v>37</v>
      </c>
      <c r="C47" s="416" t="s">
        <v>341</v>
      </c>
      <c r="D47" s="406">
        <v>2</v>
      </c>
      <c r="E47" s="406">
        <v>21</v>
      </c>
      <c r="F47" s="406">
        <v>51</v>
      </c>
      <c r="G47" s="406">
        <v>72</v>
      </c>
      <c r="H47" s="412">
        <v>122</v>
      </c>
      <c r="I47" s="409">
        <v>2</v>
      </c>
      <c r="J47" s="406">
        <v>0</v>
      </c>
      <c r="K47" s="406">
        <v>15</v>
      </c>
      <c r="L47" s="406">
        <v>15</v>
      </c>
      <c r="M47" s="410">
        <v>32</v>
      </c>
      <c r="N47" s="411">
        <v>1</v>
      </c>
      <c r="O47" s="406">
        <v>0</v>
      </c>
      <c r="P47" s="406">
        <v>7</v>
      </c>
      <c r="Q47" s="406">
        <v>7</v>
      </c>
      <c r="R47" s="412">
        <v>14</v>
      </c>
      <c r="S47" s="409">
        <v>0</v>
      </c>
      <c r="T47" s="406">
        <v>0</v>
      </c>
      <c r="U47" s="406">
        <v>0</v>
      </c>
      <c r="V47" s="406">
        <v>0</v>
      </c>
      <c r="W47" s="410">
        <v>0</v>
      </c>
      <c r="X47" s="470">
        <v>0</v>
      </c>
      <c r="Y47" s="461">
        <v>0</v>
      </c>
      <c r="Z47" s="461">
        <v>0</v>
      </c>
      <c r="AA47" s="461">
        <v>0</v>
      </c>
      <c r="AB47" s="479">
        <v>0</v>
      </c>
      <c r="AC47" s="411">
        <v>0</v>
      </c>
      <c r="AD47" s="406">
        <v>0</v>
      </c>
      <c r="AE47" s="406">
        <v>0</v>
      </c>
      <c r="AF47" s="406">
        <v>0</v>
      </c>
      <c r="AG47" s="412">
        <v>0</v>
      </c>
      <c r="AH47" s="470">
        <v>0</v>
      </c>
      <c r="AI47" s="461">
        <v>0</v>
      </c>
      <c r="AJ47" s="461">
        <v>0</v>
      </c>
      <c r="AK47" s="461">
        <v>0</v>
      </c>
      <c r="AL47" s="479">
        <v>0</v>
      </c>
      <c r="AM47" s="409">
        <v>5</v>
      </c>
      <c r="AN47" s="411">
        <v>21</v>
      </c>
      <c r="AO47" s="411">
        <v>73</v>
      </c>
      <c r="AP47" s="411">
        <v>94</v>
      </c>
      <c r="AQ47" s="414">
        <v>168</v>
      </c>
      <c r="AR47" s="428"/>
    </row>
    <row r="48" spans="1:44" s="392" customFormat="1" ht="20.25" customHeight="1">
      <c r="A48" s="503"/>
      <c r="B48" s="416">
        <v>38</v>
      </c>
      <c r="C48" s="416" t="s">
        <v>342</v>
      </c>
      <c r="D48" s="406">
        <v>1</v>
      </c>
      <c r="E48" s="406">
        <v>4</v>
      </c>
      <c r="F48" s="406">
        <v>19</v>
      </c>
      <c r="G48" s="406">
        <v>23</v>
      </c>
      <c r="H48" s="412">
        <v>50</v>
      </c>
      <c r="I48" s="409">
        <v>1</v>
      </c>
      <c r="J48" s="406">
        <v>22</v>
      </c>
      <c r="K48" s="406">
        <v>0</v>
      </c>
      <c r="L48" s="406">
        <v>22</v>
      </c>
      <c r="M48" s="410">
        <v>50</v>
      </c>
      <c r="N48" s="411">
        <v>0</v>
      </c>
      <c r="O48" s="406">
        <v>0</v>
      </c>
      <c r="P48" s="406">
        <v>0</v>
      </c>
      <c r="Q48" s="406">
        <v>0</v>
      </c>
      <c r="R48" s="412">
        <v>0</v>
      </c>
      <c r="S48" s="409">
        <v>0</v>
      </c>
      <c r="T48" s="406">
        <v>0</v>
      </c>
      <c r="U48" s="406">
        <v>0</v>
      </c>
      <c r="V48" s="406">
        <v>0</v>
      </c>
      <c r="W48" s="410">
        <v>0</v>
      </c>
      <c r="X48" s="470">
        <v>0</v>
      </c>
      <c r="Y48" s="461">
        <v>0</v>
      </c>
      <c r="Z48" s="461">
        <v>0</v>
      </c>
      <c r="AA48" s="461">
        <v>0</v>
      </c>
      <c r="AB48" s="479">
        <v>0</v>
      </c>
      <c r="AC48" s="411">
        <v>0</v>
      </c>
      <c r="AD48" s="406">
        <v>0</v>
      </c>
      <c r="AE48" s="406">
        <v>0</v>
      </c>
      <c r="AF48" s="406">
        <v>0</v>
      </c>
      <c r="AG48" s="412">
        <v>0</v>
      </c>
      <c r="AH48" s="470">
        <v>0</v>
      </c>
      <c r="AI48" s="461">
        <v>0</v>
      </c>
      <c r="AJ48" s="461">
        <v>0</v>
      </c>
      <c r="AK48" s="461">
        <v>0</v>
      </c>
      <c r="AL48" s="479">
        <v>0</v>
      </c>
      <c r="AM48" s="409">
        <v>2</v>
      </c>
      <c r="AN48" s="411">
        <v>26</v>
      </c>
      <c r="AO48" s="411">
        <v>19</v>
      </c>
      <c r="AP48" s="411">
        <v>45</v>
      </c>
      <c r="AQ48" s="414">
        <v>100</v>
      </c>
      <c r="AR48" s="428"/>
    </row>
    <row r="49" spans="1:44" s="392" customFormat="1" ht="20.25" customHeight="1">
      <c r="A49" s="503"/>
      <c r="B49" s="416">
        <v>39</v>
      </c>
      <c r="C49" s="416" t="s">
        <v>343</v>
      </c>
      <c r="D49" s="406">
        <v>4</v>
      </c>
      <c r="E49" s="406">
        <v>9</v>
      </c>
      <c r="F49" s="406">
        <v>84</v>
      </c>
      <c r="G49" s="406">
        <v>93</v>
      </c>
      <c r="H49" s="412">
        <v>248</v>
      </c>
      <c r="I49" s="409">
        <v>9</v>
      </c>
      <c r="J49" s="406">
        <v>50</v>
      </c>
      <c r="K49" s="406">
        <v>34</v>
      </c>
      <c r="L49" s="406">
        <v>84</v>
      </c>
      <c r="M49" s="410">
        <v>183</v>
      </c>
      <c r="N49" s="411">
        <v>2</v>
      </c>
      <c r="O49" s="406">
        <v>2</v>
      </c>
      <c r="P49" s="406">
        <v>0</v>
      </c>
      <c r="Q49" s="406">
        <v>2</v>
      </c>
      <c r="R49" s="412">
        <v>12</v>
      </c>
      <c r="S49" s="409">
        <v>1</v>
      </c>
      <c r="T49" s="406">
        <v>2</v>
      </c>
      <c r="U49" s="406">
        <v>1</v>
      </c>
      <c r="V49" s="406">
        <v>3</v>
      </c>
      <c r="W49" s="410">
        <v>8</v>
      </c>
      <c r="X49" s="470">
        <v>0</v>
      </c>
      <c r="Y49" s="461">
        <v>0</v>
      </c>
      <c r="Z49" s="461">
        <v>0</v>
      </c>
      <c r="AA49" s="461">
        <v>0</v>
      </c>
      <c r="AB49" s="479">
        <v>0</v>
      </c>
      <c r="AC49" s="411">
        <v>0</v>
      </c>
      <c r="AD49" s="406">
        <v>0</v>
      </c>
      <c r="AE49" s="406">
        <v>0</v>
      </c>
      <c r="AF49" s="406">
        <v>0</v>
      </c>
      <c r="AG49" s="412">
        <v>0</v>
      </c>
      <c r="AH49" s="470">
        <v>0</v>
      </c>
      <c r="AI49" s="461">
        <v>0</v>
      </c>
      <c r="AJ49" s="461">
        <v>0</v>
      </c>
      <c r="AK49" s="461">
        <v>0</v>
      </c>
      <c r="AL49" s="479">
        <v>0</v>
      </c>
      <c r="AM49" s="409">
        <v>16</v>
      </c>
      <c r="AN49" s="411">
        <v>63</v>
      </c>
      <c r="AO49" s="411">
        <v>119</v>
      </c>
      <c r="AP49" s="411">
        <v>182</v>
      </c>
      <c r="AQ49" s="414">
        <v>451</v>
      </c>
      <c r="AR49" s="428"/>
    </row>
    <row r="50" spans="1:44" s="392" customFormat="1" ht="20.25" customHeight="1">
      <c r="A50" s="503"/>
      <c r="B50" s="416">
        <v>40</v>
      </c>
      <c r="C50" s="416" t="s">
        <v>344</v>
      </c>
      <c r="D50" s="406">
        <v>1</v>
      </c>
      <c r="E50" s="406">
        <v>6</v>
      </c>
      <c r="F50" s="406">
        <v>11</v>
      </c>
      <c r="G50" s="406">
        <v>17</v>
      </c>
      <c r="H50" s="412">
        <v>51</v>
      </c>
      <c r="I50" s="409">
        <v>8</v>
      </c>
      <c r="J50" s="406">
        <v>44</v>
      </c>
      <c r="K50" s="406">
        <v>25</v>
      </c>
      <c r="L50" s="406">
        <v>69</v>
      </c>
      <c r="M50" s="410">
        <v>184</v>
      </c>
      <c r="N50" s="411">
        <v>0</v>
      </c>
      <c r="O50" s="406">
        <v>0</v>
      </c>
      <c r="P50" s="406">
        <v>0</v>
      </c>
      <c r="Q50" s="406">
        <v>0</v>
      </c>
      <c r="R50" s="412">
        <v>0</v>
      </c>
      <c r="S50" s="409">
        <v>0</v>
      </c>
      <c r="T50" s="406">
        <v>0</v>
      </c>
      <c r="U50" s="406">
        <v>0</v>
      </c>
      <c r="V50" s="406">
        <v>0</v>
      </c>
      <c r="W50" s="410">
        <v>0</v>
      </c>
      <c r="X50" s="470">
        <v>1</v>
      </c>
      <c r="Y50" s="461">
        <v>0</v>
      </c>
      <c r="Z50" s="461">
        <v>9</v>
      </c>
      <c r="AA50" s="406">
        <v>9</v>
      </c>
      <c r="AB50" s="410">
        <v>30</v>
      </c>
      <c r="AC50" s="411">
        <v>5</v>
      </c>
      <c r="AD50" s="406">
        <v>10</v>
      </c>
      <c r="AE50" s="406">
        <v>0</v>
      </c>
      <c r="AF50" s="406">
        <v>10</v>
      </c>
      <c r="AG50" s="412">
        <v>354</v>
      </c>
      <c r="AH50" s="470">
        <v>0</v>
      </c>
      <c r="AI50" s="461">
        <v>0</v>
      </c>
      <c r="AJ50" s="461">
        <v>0</v>
      </c>
      <c r="AK50" s="461">
        <v>0</v>
      </c>
      <c r="AL50" s="479">
        <v>0</v>
      </c>
      <c r="AM50" s="409">
        <v>15</v>
      </c>
      <c r="AN50" s="411">
        <v>60</v>
      </c>
      <c r="AO50" s="411">
        <v>45</v>
      </c>
      <c r="AP50" s="411">
        <v>105</v>
      </c>
      <c r="AQ50" s="414">
        <v>619</v>
      </c>
      <c r="AR50" s="428"/>
    </row>
    <row r="51" spans="1:44" s="392" customFormat="1" ht="20.25" customHeight="1">
      <c r="A51" s="503"/>
      <c r="B51" s="416">
        <v>41</v>
      </c>
      <c r="C51" s="416" t="s">
        <v>345</v>
      </c>
      <c r="D51" s="406">
        <v>4</v>
      </c>
      <c r="E51" s="406">
        <v>20</v>
      </c>
      <c r="F51" s="406">
        <v>20</v>
      </c>
      <c r="G51" s="406">
        <v>40</v>
      </c>
      <c r="H51" s="412">
        <v>112</v>
      </c>
      <c r="I51" s="409">
        <v>10</v>
      </c>
      <c r="J51" s="406">
        <v>55</v>
      </c>
      <c r="K51" s="406">
        <v>41</v>
      </c>
      <c r="L51" s="406">
        <v>96</v>
      </c>
      <c r="M51" s="410">
        <v>260</v>
      </c>
      <c r="N51" s="411">
        <v>3</v>
      </c>
      <c r="O51" s="406">
        <v>1</v>
      </c>
      <c r="P51" s="406">
        <v>4</v>
      </c>
      <c r="Q51" s="406">
        <v>5</v>
      </c>
      <c r="R51" s="412">
        <v>38</v>
      </c>
      <c r="S51" s="409">
        <v>1</v>
      </c>
      <c r="T51" s="406">
        <v>4</v>
      </c>
      <c r="U51" s="406">
        <v>0</v>
      </c>
      <c r="V51" s="406">
        <v>4</v>
      </c>
      <c r="W51" s="410">
        <v>8</v>
      </c>
      <c r="X51" s="409">
        <v>0</v>
      </c>
      <c r="Y51" s="406">
        <v>0</v>
      </c>
      <c r="Z51" s="406">
        <v>0</v>
      </c>
      <c r="AA51" s="406">
        <v>0</v>
      </c>
      <c r="AB51" s="410">
        <v>0</v>
      </c>
      <c r="AC51" s="411">
        <v>3</v>
      </c>
      <c r="AD51" s="406">
        <v>10</v>
      </c>
      <c r="AE51" s="406">
        <v>0</v>
      </c>
      <c r="AF51" s="406">
        <v>10</v>
      </c>
      <c r="AG51" s="412">
        <v>85</v>
      </c>
      <c r="AH51" s="470">
        <v>0</v>
      </c>
      <c r="AI51" s="461">
        <v>0</v>
      </c>
      <c r="AJ51" s="461">
        <v>0</v>
      </c>
      <c r="AK51" s="461">
        <v>0</v>
      </c>
      <c r="AL51" s="479">
        <v>0</v>
      </c>
      <c r="AM51" s="409">
        <v>21</v>
      </c>
      <c r="AN51" s="411">
        <v>90</v>
      </c>
      <c r="AO51" s="411">
        <v>65</v>
      </c>
      <c r="AP51" s="411">
        <v>155</v>
      </c>
      <c r="AQ51" s="414">
        <v>503</v>
      </c>
      <c r="AR51" s="428"/>
    </row>
    <row r="52" spans="1:44" s="392" customFormat="1" ht="20.25" customHeight="1">
      <c r="A52" s="504"/>
      <c r="B52" s="429" t="s">
        <v>354</v>
      </c>
      <c r="C52" s="430"/>
      <c r="D52" s="481">
        <v>28</v>
      </c>
      <c r="E52" s="481">
        <v>105</v>
      </c>
      <c r="F52" s="481">
        <v>760</v>
      </c>
      <c r="G52" s="481">
        <v>865</v>
      </c>
      <c r="H52" s="472">
        <v>2169</v>
      </c>
      <c r="I52" s="482">
        <v>129</v>
      </c>
      <c r="J52" s="482">
        <v>686</v>
      </c>
      <c r="K52" s="482">
        <v>298</v>
      </c>
      <c r="L52" s="482">
        <v>984</v>
      </c>
      <c r="M52" s="472">
        <v>2730</v>
      </c>
      <c r="N52" s="482">
        <v>33</v>
      </c>
      <c r="O52" s="482">
        <v>71</v>
      </c>
      <c r="P52" s="482">
        <v>119</v>
      </c>
      <c r="Q52" s="482">
        <v>190</v>
      </c>
      <c r="R52" s="483">
        <v>573</v>
      </c>
      <c r="S52" s="440">
        <v>14</v>
      </c>
      <c r="T52" s="482">
        <v>9</v>
      </c>
      <c r="U52" s="482">
        <v>29</v>
      </c>
      <c r="V52" s="482">
        <v>38</v>
      </c>
      <c r="W52" s="483">
        <v>157</v>
      </c>
      <c r="X52" s="440">
        <v>4</v>
      </c>
      <c r="Y52" s="482">
        <v>0</v>
      </c>
      <c r="Z52" s="482">
        <v>49</v>
      </c>
      <c r="AA52" s="482">
        <v>49</v>
      </c>
      <c r="AB52" s="482">
        <v>103</v>
      </c>
      <c r="AC52" s="484">
        <v>11</v>
      </c>
      <c r="AD52" s="435">
        <v>63</v>
      </c>
      <c r="AE52" s="435">
        <v>11</v>
      </c>
      <c r="AF52" s="435">
        <v>74</v>
      </c>
      <c r="AG52" s="435">
        <v>881</v>
      </c>
      <c r="AH52" s="440">
        <v>0</v>
      </c>
      <c r="AI52" s="482">
        <v>0</v>
      </c>
      <c r="AJ52" s="482">
        <v>0</v>
      </c>
      <c r="AK52" s="482">
        <v>0</v>
      </c>
      <c r="AL52" s="482">
        <v>0</v>
      </c>
      <c r="AM52" s="484">
        <v>219</v>
      </c>
      <c r="AN52" s="433">
        <v>934</v>
      </c>
      <c r="AO52" s="483">
        <v>1266</v>
      </c>
      <c r="AP52" s="433">
        <v>2200</v>
      </c>
      <c r="AQ52" s="483">
        <v>6613</v>
      </c>
      <c r="AR52" s="443"/>
    </row>
    <row r="53" spans="1:44" s="392" customFormat="1" ht="20.25" customHeight="1">
      <c r="A53" s="485"/>
      <c r="B53" s="486" t="s">
        <v>351</v>
      </c>
      <c r="C53" s="487"/>
      <c r="D53" s="488">
        <v>797</v>
      </c>
      <c r="E53" s="488">
        <v>1097</v>
      </c>
      <c r="F53" s="488">
        <v>45357</v>
      </c>
      <c r="G53" s="488">
        <v>46454</v>
      </c>
      <c r="H53" s="489">
        <v>121432</v>
      </c>
      <c r="I53" s="490">
        <v>548</v>
      </c>
      <c r="J53" s="488">
        <v>2013</v>
      </c>
      <c r="K53" s="488">
        <v>1102</v>
      </c>
      <c r="L53" s="488">
        <v>3115</v>
      </c>
      <c r="M53" s="489">
        <v>8492</v>
      </c>
      <c r="N53" s="490">
        <v>1490</v>
      </c>
      <c r="O53" s="488">
        <v>498</v>
      </c>
      <c r="P53" s="488">
        <v>3717</v>
      </c>
      <c r="Q53" s="488">
        <v>4215</v>
      </c>
      <c r="R53" s="489">
        <v>17893</v>
      </c>
      <c r="S53" s="490">
        <v>366</v>
      </c>
      <c r="T53" s="488">
        <v>263</v>
      </c>
      <c r="U53" s="488">
        <v>1916</v>
      </c>
      <c r="V53" s="488">
        <v>2179</v>
      </c>
      <c r="W53" s="489">
        <v>6378</v>
      </c>
      <c r="X53" s="490">
        <v>106</v>
      </c>
      <c r="Y53" s="488">
        <v>19</v>
      </c>
      <c r="Z53" s="488">
        <v>1416</v>
      </c>
      <c r="AA53" s="488">
        <v>1435</v>
      </c>
      <c r="AB53" s="488">
        <v>2936</v>
      </c>
      <c r="AC53" s="491">
        <v>31</v>
      </c>
      <c r="AD53" s="488">
        <v>182</v>
      </c>
      <c r="AE53" s="488">
        <v>118</v>
      </c>
      <c r="AF53" s="488">
        <v>300</v>
      </c>
      <c r="AG53" s="489">
        <v>2836</v>
      </c>
      <c r="AH53" s="490">
        <v>4</v>
      </c>
      <c r="AI53" s="488">
        <v>20</v>
      </c>
      <c r="AJ53" s="488">
        <v>41</v>
      </c>
      <c r="AK53" s="488">
        <v>61</v>
      </c>
      <c r="AL53" s="488">
        <v>246</v>
      </c>
      <c r="AM53" s="492">
        <v>3342</v>
      </c>
      <c r="AN53" s="488">
        <v>4092</v>
      </c>
      <c r="AO53" s="488">
        <v>53667</v>
      </c>
      <c r="AP53" s="488">
        <v>57759</v>
      </c>
      <c r="AQ53" s="489">
        <v>160213</v>
      </c>
      <c r="AR53" s="428"/>
    </row>
    <row r="54" spans="43:44" ht="6" customHeight="1">
      <c r="AQ54" s="494"/>
      <c r="AR54" s="495"/>
    </row>
  </sheetData>
  <sheetProtection/>
  <mergeCells count="46">
    <mergeCell ref="B53:C53"/>
    <mergeCell ref="B13:C13"/>
    <mergeCell ref="B24:C24"/>
    <mergeCell ref="B34:C34"/>
    <mergeCell ref="B37:C37"/>
    <mergeCell ref="B41:C41"/>
    <mergeCell ref="B52:C52"/>
    <mergeCell ref="AD4:AF4"/>
    <mergeCell ref="AH4:AH5"/>
    <mergeCell ref="AI4:AK4"/>
    <mergeCell ref="AM4:AM5"/>
    <mergeCell ref="AN4:AP4"/>
    <mergeCell ref="AQ4:AQ5"/>
    <mergeCell ref="AG4:AG5"/>
    <mergeCell ref="AL4:AL5"/>
    <mergeCell ref="S3:W3"/>
    <mergeCell ref="X3:AB3"/>
    <mergeCell ref="AC3:AG3"/>
    <mergeCell ref="AH3:AL3"/>
    <mergeCell ref="AM3:AQ3"/>
    <mergeCell ref="E4:G4"/>
    <mergeCell ref="I4:I5"/>
    <mergeCell ref="J4:L4"/>
    <mergeCell ref="N4:N5"/>
    <mergeCell ref="O4:Q4"/>
    <mergeCell ref="W4:W5"/>
    <mergeCell ref="T4:V4"/>
    <mergeCell ref="X4:X5"/>
    <mergeCell ref="Y4:AA4"/>
    <mergeCell ref="AC4:AC5"/>
    <mergeCell ref="H4:H5"/>
    <mergeCell ref="AB4:AB5"/>
    <mergeCell ref="S4:S5"/>
    <mergeCell ref="A3:C5"/>
    <mergeCell ref="D3:H3"/>
    <mergeCell ref="I3:M3"/>
    <mergeCell ref="D4:D5"/>
    <mergeCell ref="M4:M5"/>
    <mergeCell ref="R4:R5"/>
    <mergeCell ref="N3:R3"/>
    <mergeCell ref="A25:A34"/>
    <mergeCell ref="A35:A37"/>
    <mergeCell ref="A38:A41"/>
    <mergeCell ref="A42:A52"/>
    <mergeCell ref="A6:A13"/>
    <mergeCell ref="A14:A24"/>
  </mergeCells>
  <printOptions horizontalCentered="1" verticalCentered="1"/>
  <pageMargins left="0.7874015748031497" right="0" top="0.45" bottom="0.26" header="0.28" footer="0.2"/>
  <pageSetup blackAndWhite="1"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X53"/>
  <sheetViews>
    <sheetView showGridLines="0" zoomScale="85" zoomScaleNormal="85" zoomScalePageLayoutView="0" workbookViewId="0" topLeftCell="A1">
      <pane xSplit="3" ySplit="5" topLeftCell="M6" activePane="bottomRight" state="frozen"/>
      <selection pane="topLeft" activeCell="A1" sqref="A1"/>
      <selection pane="topRight" activeCell="D1" sqref="D1"/>
      <selection pane="bottomLeft" activeCell="A6" sqref="A6"/>
      <selection pane="bottomRight" activeCell="M9" sqref="M9"/>
    </sheetView>
  </sheetViews>
  <sheetFormatPr defaultColWidth="9.00390625" defaultRowHeight="13.5"/>
  <cols>
    <col min="1" max="1" width="10.375" style="493" customWidth="1"/>
    <col min="2" max="2" width="4.50390625" style="493" customWidth="1"/>
    <col min="3" max="22" width="12.00390625" style="493" customWidth="1"/>
    <col min="23" max="23" width="13.50390625" style="493" customWidth="1"/>
    <col min="24" max="16384" width="9.00390625" style="493" customWidth="1"/>
  </cols>
  <sheetData>
    <row r="1" ht="24">
      <c r="A1" s="594" t="s">
        <v>569</v>
      </c>
    </row>
    <row r="2" ht="21">
      <c r="W2" s="393" t="s">
        <v>589</v>
      </c>
    </row>
    <row r="3" spans="1:23" ht="19.5" customHeight="1">
      <c r="A3" s="519"/>
      <c r="B3" s="520"/>
      <c r="C3" s="521"/>
      <c r="D3" s="592" t="s">
        <v>562</v>
      </c>
      <c r="E3" s="589"/>
      <c r="F3" s="589"/>
      <c r="G3" s="589"/>
      <c r="H3" s="591"/>
      <c r="I3" s="588" t="s">
        <v>355</v>
      </c>
      <c r="J3" s="589"/>
      <c r="K3" s="589"/>
      <c r="L3" s="589"/>
      <c r="M3" s="591"/>
      <c r="N3" s="588" t="s">
        <v>356</v>
      </c>
      <c r="O3" s="589"/>
      <c r="P3" s="589"/>
      <c r="Q3" s="589"/>
      <c r="R3" s="591"/>
      <c r="S3" s="588" t="s">
        <v>351</v>
      </c>
      <c r="T3" s="589"/>
      <c r="U3" s="589"/>
      <c r="V3" s="589"/>
      <c r="W3" s="590"/>
    </row>
    <row r="4" spans="1:23" ht="19.5" customHeight="1">
      <c r="A4" s="522"/>
      <c r="B4" s="523"/>
      <c r="C4" s="524"/>
      <c r="D4" s="576" t="s">
        <v>352</v>
      </c>
      <c r="E4" s="574" t="s">
        <v>353</v>
      </c>
      <c r="F4" s="575"/>
      <c r="G4" s="343"/>
      <c r="H4" s="578" t="s">
        <v>504</v>
      </c>
      <c r="I4" s="580" t="s">
        <v>352</v>
      </c>
      <c r="J4" s="574" t="s">
        <v>353</v>
      </c>
      <c r="K4" s="575"/>
      <c r="L4" s="343"/>
      <c r="M4" s="578" t="s">
        <v>504</v>
      </c>
      <c r="N4" s="580" t="s">
        <v>352</v>
      </c>
      <c r="O4" s="574" t="s">
        <v>353</v>
      </c>
      <c r="P4" s="575"/>
      <c r="Q4" s="343"/>
      <c r="R4" s="578" t="s">
        <v>504</v>
      </c>
      <c r="S4" s="580" t="s">
        <v>352</v>
      </c>
      <c r="T4" s="574" t="s">
        <v>353</v>
      </c>
      <c r="U4" s="575"/>
      <c r="V4" s="343"/>
      <c r="W4" s="344" t="s">
        <v>504</v>
      </c>
    </row>
    <row r="5" spans="1:23" ht="19.5" customHeight="1">
      <c r="A5" s="525"/>
      <c r="B5" s="526"/>
      <c r="C5" s="527"/>
      <c r="D5" s="577"/>
      <c r="E5" s="82" t="s">
        <v>505</v>
      </c>
      <c r="F5" s="82" t="s">
        <v>506</v>
      </c>
      <c r="G5" s="82" t="s">
        <v>23</v>
      </c>
      <c r="H5" s="579"/>
      <c r="I5" s="581"/>
      <c r="J5" s="82" t="s">
        <v>505</v>
      </c>
      <c r="K5" s="82" t="s">
        <v>506</v>
      </c>
      <c r="L5" s="82" t="s">
        <v>23</v>
      </c>
      <c r="M5" s="579"/>
      <c r="N5" s="581"/>
      <c r="O5" s="82" t="s">
        <v>505</v>
      </c>
      <c r="P5" s="82" t="s">
        <v>506</v>
      </c>
      <c r="Q5" s="82" t="s">
        <v>23</v>
      </c>
      <c r="R5" s="579"/>
      <c r="S5" s="581"/>
      <c r="T5" s="82" t="s">
        <v>505</v>
      </c>
      <c r="U5" s="82" t="s">
        <v>506</v>
      </c>
      <c r="V5" s="82" t="s">
        <v>23</v>
      </c>
      <c r="W5" s="345"/>
    </row>
    <row r="6" spans="1:23" ht="19.5" customHeight="1">
      <c r="A6" s="585" t="s">
        <v>563</v>
      </c>
      <c r="B6" s="153">
        <v>1</v>
      </c>
      <c r="C6" s="153" t="s">
        <v>300</v>
      </c>
      <c r="D6" s="528">
        <v>41</v>
      </c>
      <c r="E6" s="528">
        <v>37</v>
      </c>
      <c r="F6" s="528">
        <v>9691</v>
      </c>
      <c r="G6" s="528">
        <v>9728</v>
      </c>
      <c r="H6" s="529">
        <v>22565</v>
      </c>
      <c r="I6" s="530">
        <v>69</v>
      </c>
      <c r="J6" s="528">
        <v>80</v>
      </c>
      <c r="K6" s="528">
        <v>6439</v>
      </c>
      <c r="L6" s="528">
        <v>6519</v>
      </c>
      <c r="M6" s="531">
        <v>12282</v>
      </c>
      <c r="N6" s="528">
        <v>120</v>
      </c>
      <c r="O6" s="528">
        <v>43</v>
      </c>
      <c r="P6" s="528">
        <v>2320</v>
      </c>
      <c r="Q6" s="528">
        <v>2363</v>
      </c>
      <c r="R6" s="529">
        <v>5253</v>
      </c>
      <c r="S6" s="530">
        <v>230</v>
      </c>
      <c r="T6" s="528">
        <v>160</v>
      </c>
      <c r="U6" s="528">
        <v>18450</v>
      </c>
      <c r="V6" s="528">
        <v>18610</v>
      </c>
      <c r="W6" s="532">
        <v>40100</v>
      </c>
    </row>
    <row r="7" spans="1:23" ht="19.5" customHeight="1">
      <c r="A7" s="586"/>
      <c r="B7" s="154">
        <v>2</v>
      </c>
      <c r="C7" s="154" t="s">
        <v>301</v>
      </c>
      <c r="D7" s="528">
        <v>1</v>
      </c>
      <c r="E7" s="528">
        <v>0</v>
      </c>
      <c r="F7" s="528">
        <v>448</v>
      </c>
      <c r="G7" s="528">
        <v>448</v>
      </c>
      <c r="H7" s="529">
        <v>1398</v>
      </c>
      <c r="I7" s="530">
        <v>1</v>
      </c>
      <c r="J7" s="528">
        <v>4</v>
      </c>
      <c r="K7" s="528">
        <v>23</v>
      </c>
      <c r="L7" s="528">
        <v>27</v>
      </c>
      <c r="M7" s="531">
        <v>108</v>
      </c>
      <c r="N7" s="533">
        <v>6</v>
      </c>
      <c r="O7" s="528">
        <v>2</v>
      </c>
      <c r="P7" s="528">
        <v>119</v>
      </c>
      <c r="Q7" s="528">
        <v>121</v>
      </c>
      <c r="R7" s="529">
        <v>343</v>
      </c>
      <c r="S7" s="530">
        <v>8</v>
      </c>
      <c r="T7" s="528">
        <v>6</v>
      </c>
      <c r="U7" s="528">
        <v>590</v>
      </c>
      <c r="V7" s="528">
        <v>596</v>
      </c>
      <c r="W7" s="532">
        <v>1849</v>
      </c>
    </row>
    <row r="8" spans="1:23" ht="19.5" customHeight="1">
      <c r="A8" s="586"/>
      <c r="B8" s="154">
        <v>3</v>
      </c>
      <c r="C8" s="154" t="s">
        <v>302</v>
      </c>
      <c r="D8" s="528">
        <v>2</v>
      </c>
      <c r="E8" s="528">
        <v>0</v>
      </c>
      <c r="F8" s="528">
        <v>285</v>
      </c>
      <c r="G8" s="528">
        <v>285</v>
      </c>
      <c r="H8" s="529">
        <v>741</v>
      </c>
      <c r="I8" s="530">
        <v>0</v>
      </c>
      <c r="J8" s="528">
        <v>0</v>
      </c>
      <c r="K8" s="528">
        <v>0</v>
      </c>
      <c r="L8" s="528">
        <v>0</v>
      </c>
      <c r="M8" s="531">
        <v>0</v>
      </c>
      <c r="N8" s="533">
        <v>4</v>
      </c>
      <c r="O8" s="528">
        <v>0</v>
      </c>
      <c r="P8" s="528">
        <v>70</v>
      </c>
      <c r="Q8" s="528">
        <v>70</v>
      </c>
      <c r="R8" s="529">
        <v>180</v>
      </c>
      <c r="S8" s="530">
        <v>6</v>
      </c>
      <c r="T8" s="528">
        <v>0</v>
      </c>
      <c r="U8" s="528">
        <v>355</v>
      </c>
      <c r="V8" s="528">
        <v>355</v>
      </c>
      <c r="W8" s="532">
        <v>921</v>
      </c>
    </row>
    <row r="9" spans="1:23" ht="19.5" customHeight="1">
      <c r="A9" s="586"/>
      <c r="B9" s="154">
        <v>4</v>
      </c>
      <c r="C9" s="154" t="s">
        <v>303</v>
      </c>
      <c r="D9" s="528">
        <v>0</v>
      </c>
      <c r="E9" s="528">
        <v>0</v>
      </c>
      <c r="F9" s="528">
        <v>0</v>
      </c>
      <c r="G9" s="528">
        <v>0</v>
      </c>
      <c r="H9" s="529">
        <v>0</v>
      </c>
      <c r="I9" s="530">
        <v>1</v>
      </c>
      <c r="J9" s="528">
        <v>0</v>
      </c>
      <c r="K9" s="528">
        <v>50</v>
      </c>
      <c r="L9" s="528">
        <v>50</v>
      </c>
      <c r="M9" s="531">
        <v>100</v>
      </c>
      <c r="N9" s="533">
        <v>2</v>
      </c>
      <c r="O9" s="528">
        <v>0</v>
      </c>
      <c r="P9" s="528">
        <v>10</v>
      </c>
      <c r="Q9" s="528">
        <v>10</v>
      </c>
      <c r="R9" s="529">
        <v>48</v>
      </c>
      <c r="S9" s="530">
        <v>3</v>
      </c>
      <c r="T9" s="528">
        <v>0</v>
      </c>
      <c r="U9" s="528">
        <v>60</v>
      </c>
      <c r="V9" s="528">
        <v>60</v>
      </c>
      <c r="W9" s="532">
        <v>148</v>
      </c>
    </row>
    <row r="10" spans="1:23" ht="19.5" customHeight="1">
      <c r="A10" s="586"/>
      <c r="B10" s="154">
        <v>5</v>
      </c>
      <c r="C10" s="154" t="s">
        <v>304</v>
      </c>
      <c r="D10" s="528">
        <v>1</v>
      </c>
      <c r="E10" s="528">
        <v>0</v>
      </c>
      <c r="F10" s="528">
        <v>94</v>
      </c>
      <c r="G10" s="528">
        <v>94</v>
      </c>
      <c r="H10" s="529">
        <v>376</v>
      </c>
      <c r="I10" s="530">
        <v>1</v>
      </c>
      <c r="J10" s="528">
        <v>44</v>
      </c>
      <c r="K10" s="528">
        <v>100</v>
      </c>
      <c r="L10" s="528">
        <v>144</v>
      </c>
      <c r="M10" s="531">
        <v>226</v>
      </c>
      <c r="N10" s="533">
        <v>2</v>
      </c>
      <c r="O10" s="528">
        <v>1</v>
      </c>
      <c r="P10" s="528">
        <v>29</v>
      </c>
      <c r="Q10" s="528">
        <v>30</v>
      </c>
      <c r="R10" s="529">
        <v>72</v>
      </c>
      <c r="S10" s="530">
        <v>4</v>
      </c>
      <c r="T10" s="528">
        <v>45</v>
      </c>
      <c r="U10" s="528">
        <v>223</v>
      </c>
      <c r="V10" s="528">
        <v>268</v>
      </c>
      <c r="W10" s="532">
        <v>674</v>
      </c>
    </row>
    <row r="11" spans="1:23" ht="19.5" customHeight="1">
      <c r="A11" s="586"/>
      <c r="B11" s="154">
        <v>6</v>
      </c>
      <c r="C11" s="154" t="s">
        <v>305</v>
      </c>
      <c r="D11" s="528">
        <v>0</v>
      </c>
      <c r="E11" s="528">
        <v>0</v>
      </c>
      <c r="F11" s="528">
        <v>0</v>
      </c>
      <c r="G11" s="528">
        <v>0</v>
      </c>
      <c r="H11" s="529">
        <v>0</v>
      </c>
      <c r="I11" s="530">
        <v>0</v>
      </c>
      <c r="J11" s="528">
        <v>0</v>
      </c>
      <c r="K11" s="528">
        <v>0</v>
      </c>
      <c r="L11" s="528">
        <v>0</v>
      </c>
      <c r="M11" s="531">
        <v>0</v>
      </c>
      <c r="N11" s="533">
        <v>1</v>
      </c>
      <c r="O11" s="528">
        <v>0</v>
      </c>
      <c r="P11" s="528">
        <v>24</v>
      </c>
      <c r="Q11" s="528">
        <v>24</v>
      </c>
      <c r="R11" s="529">
        <v>52</v>
      </c>
      <c r="S11" s="530">
        <v>1</v>
      </c>
      <c r="T11" s="528">
        <v>0</v>
      </c>
      <c r="U11" s="528">
        <v>24</v>
      </c>
      <c r="V11" s="528">
        <v>24</v>
      </c>
      <c r="W11" s="532">
        <v>52</v>
      </c>
    </row>
    <row r="12" spans="1:23" ht="19.5" customHeight="1">
      <c r="A12" s="586"/>
      <c r="B12" s="154">
        <v>7</v>
      </c>
      <c r="C12" s="154" t="s">
        <v>306</v>
      </c>
      <c r="D12" s="528">
        <v>0</v>
      </c>
      <c r="E12" s="528">
        <v>0</v>
      </c>
      <c r="F12" s="528">
        <v>0</v>
      </c>
      <c r="G12" s="528">
        <v>0</v>
      </c>
      <c r="H12" s="529">
        <v>0</v>
      </c>
      <c r="I12" s="534">
        <v>0</v>
      </c>
      <c r="J12" s="529">
        <v>0</v>
      </c>
      <c r="K12" s="529">
        <v>0</v>
      </c>
      <c r="L12" s="528">
        <v>0</v>
      </c>
      <c r="M12" s="531">
        <v>0</v>
      </c>
      <c r="N12" s="529">
        <v>1</v>
      </c>
      <c r="O12" s="535">
        <v>0</v>
      </c>
      <c r="P12" s="535">
        <v>36</v>
      </c>
      <c r="Q12" s="536">
        <v>36</v>
      </c>
      <c r="R12" s="529">
        <v>80</v>
      </c>
      <c r="S12" s="530">
        <v>1</v>
      </c>
      <c r="T12" s="528">
        <v>0</v>
      </c>
      <c r="U12" s="528">
        <v>36</v>
      </c>
      <c r="V12" s="528">
        <v>36</v>
      </c>
      <c r="W12" s="532">
        <v>80</v>
      </c>
    </row>
    <row r="13" spans="1:23" ht="19.5" customHeight="1">
      <c r="A13" s="587"/>
      <c r="B13" s="537" t="s">
        <v>354</v>
      </c>
      <c r="C13" s="538"/>
      <c r="D13" s="539">
        <v>45</v>
      </c>
      <c r="E13" s="539">
        <v>37</v>
      </c>
      <c r="F13" s="539">
        <v>10518</v>
      </c>
      <c r="G13" s="539">
        <v>10555</v>
      </c>
      <c r="H13" s="540">
        <v>25080</v>
      </c>
      <c r="I13" s="541">
        <v>72</v>
      </c>
      <c r="J13" s="542">
        <v>128</v>
      </c>
      <c r="K13" s="543">
        <v>6612</v>
      </c>
      <c r="L13" s="543">
        <v>6740</v>
      </c>
      <c r="M13" s="544">
        <v>12716</v>
      </c>
      <c r="N13" s="545">
        <v>136</v>
      </c>
      <c r="O13" s="542">
        <v>46</v>
      </c>
      <c r="P13" s="542">
        <v>2608</v>
      </c>
      <c r="Q13" s="542">
        <v>2654</v>
      </c>
      <c r="R13" s="544">
        <v>6028</v>
      </c>
      <c r="S13" s="546">
        <v>253</v>
      </c>
      <c r="T13" s="539">
        <v>211</v>
      </c>
      <c r="U13" s="539">
        <v>19738</v>
      </c>
      <c r="V13" s="539">
        <v>19949</v>
      </c>
      <c r="W13" s="540">
        <v>43824</v>
      </c>
    </row>
    <row r="14" spans="1:23" ht="19.5" customHeight="1">
      <c r="A14" s="582" t="s">
        <v>564</v>
      </c>
      <c r="B14" s="155">
        <v>8</v>
      </c>
      <c r="C14" s="155" t="s">
        <v>308</v>
      </c>
      <c r="D14" s="547">
        <v>1</v>
      </c>
      <c r="E14" s="547">
        <v>40</v>
      </c>
      <c r="F14" s="547">
        <v>260</v>
      </c>
      <c r="G14" s="547">
        <v>300</v>
      </c>
      <c r="H14" s="548">
        <v>900</v>
      </c>
      <c r="I14" s="549">
        <v>7</v>
      </c>
      <c r="J14" s="547">
        <v>3</v>
      </c>
      <c r="K14" s="547">
        <v>344</v>
      </c>
      <c r="L14" s="550">
        <v>347</v>
      </c>
      <c r="M14" s="551">
        <v>1053</v>
      </c>
      <c r="N14" s="552">
        <v>22</v>
      </c>
      <c r="O14" s="547">
        <v>11</v>
      </c>
      <c r="P14" s="547">
        <v>408</v>
      </c>
      <c r="Q14" s="547">
        <v>419</v>
      </c>
      <c r="R14" s="548">
        <v>867</v>
      </c>
      <c r="S14" s="549">
        <v>30</v>
      </c>
      <c r="T14" s="547">
        <v>54</v>
      </c>
      <c r="U14" s="547">
        <v>1012</v>
      </c>
      <c r="V14" s="547">
        <v>1066</v>
      </c>
      <c r="W14" s="553">
        <v>2820</v>
      </c>
    </row>
    <row r="15" spans="1:23" ht="19.5" customHeight="1">
      <c r="A15" s="583"/>
      <c r="B15" s="154">
        <v>9</v>
      </c>
      <c r="C15" s="154" t="s">
        <v>309</v>
      </c>
      <c r="D15" s="528">
        <v>2</v>
      </c>
      <c r="E15" s="528">
        <v>4</v>
      </c>
      <c r="F15" s="528">
        <v>476</v>
      </c>
      <c r="G15" s="528">
        <v>480</v>
      </c>
      <c r="H15" s="529">
        <v>1401</v>
      </c>
      <c r="I15" s="530">
        <v>1</v>
      </c>
      <c r="J15" s="528">
        <v>0</v>
      </c>
      <c r="K15" s="528">
        <v>28</v>
      </c>
      <c r="L15" s="528">
        <v>28</v>
      </c>
      <c r="M15" s="531">
        <v>154</v>
      </c>
      <c r="N15" s="533">
        <v>9</v>
      </c>
      <c r="O15" s="528">
        <v>0</v>
      </c>
      <c r="P15" s="528">
        <v>196</v>
      </c>
      <c r="Q15" s="528">
        <v>196</v>
      </c>
      <c r="R15" s="529">
        <v>443</v>
      </c>
      <c r="S15" s="530">
        <v>12</v>
      </c>
      <c r="T15" s="528">
        <v>4</v>
      </c>
      <c r="U15" s="528">
        <v>700</v>
      </c>
      <c r="V15" s="528">
        <v>704</v>
      </c>
      <c r="W15" s="532">
        <v>1998</v>
      </c>
    </row>
    <row r="16" spans="1:23" ht="19.5" customHeight="1">
      <c r="A16" s="583"/>
      <c r="B16" s="154">
        <v>10</v>
      </c>
      <c r="C16" s="154" t="s">
        <v>310</v>
      </c>
      <c r="D16" s="528">
        <v>0</v>
      </c>
      <c r="E16" s="528">
        <v>0</v>
      </c>
      <c r="F16" s="528">
        <v>0</v>
      </c>
      <c r="G16" s="528">
        <v>0</v>
      </c>
      <c r="H16" s="529">
        <v>0</v>
      </c>
      <c r="I16" s="530">
        <v>2</v>
      </c>
      <c r="J16" s="528">
        <v>0</v>
      </c>
      <c r="K16" s="528">
        <v>73</v>
      </c>
      <c r="L16" s="528">
        <v>73</v>
      </c>
      <c r="M16" s="531">
        <v>244</v>
      </c>
      <c r="N16" s="533">
        <v>6</v>
      </c>
      <c r="O16" s="528">
        <v>4</v>
      </c>
      <c r="P16" s="528">
        <v>65</v>
      </c>
      <c r="Q16" s="528">
        <v>69</v>
      </c>
      <c r="R16" s="529">
        <v>179</v>
      </c>
      <c r="S16" s="530">
        <v>8</v>
      </c>
      <c r="T16" s="528">
        <v>4</v>
      </c>
      <c r="U16" s="528">
        <v>138</v>
      </c>
      <c r="V16" s="528">
        <v>142</v>
      </c>
      <c r="W16" s="532">
        <v>423</v>
      </c>
    </row>
    <row r="17" spans="1:23" ht="19.5" customHeight="1">
      <c r="A17" s="583"/>
      <c r="B17" s="154">
        <v>11</v>
      </c>
      <c r="C17" s="154" t="s">
        <v>311</v>
      </c>
      <c r="D17" s="528">
        <v>2</v>
      </c>
      <c r="E17" s="528">
        <v>0</v>
      </c>
      <c r="F17" s="528">
        <v>188</v>
      </c>
      <c r="G17" s="528">
        <v>188</v>
      </c>
      <c r="H17" s="529">
        <v>692</v>
      </c>
      <c r="I17" s="530">
        <v>3</v>
      </c>
      <c r="J17" s="528">
        <v>1</v>
      </c>
      <c r="K17" s="528">
        <v>202</v>
      </c>
      <c r="L17" s="528">
        <v>203</v>
      </c>
      <c r="M17" s="531">
        <v>498</v>
      </c>
      <c r="N17" s="533">
        <v>12</v>
      </c>
      <c r="O17" s="528">
        <v>19</v>
      </c>
      <c r="P17" s="528">
        <v>175</v>
      </c>
      <c r="Q17" s="528">
        <v>194</v>
      </c>
      <c r="R17" s="529">
        <v>511</v>
      </c>
      <c r="S17" s="530">
        <v>17</v>
      </c>
      <c r="T17" s="528">
        <v>20</v>
      </c>
      <c r="U17" s="528">
        <v>565</v>
      </c>
      <c r="V17" s="528">
        <v>585</v>
      </c>
      <c r="W17" s="532">
        <v>1701</v>
      </c>
    </row>
    <row r="18" spans="1:23" ht="19.5" customHeight="1">
      <c r="A18" s="583"/>
      <c r="B18" s="154">
        <v>12</v>
      </c>
      <c r="C18" s="154" t="s">
        <v>312</v>
      </c>
      <c r="D18" s="528">
        <v>3</v>
      </c>
      <c r="E18" s="528">
        <v>38</v>
      </c>
      <c r="F18" s="528">
        <v>924</v>
      </c>
      <c r="G18" s="528">
        <v>962</v>
      </c>
      <c r="H18" s="529">
        <v>2730</v>
      </c>
      <c r="I18" s="530">
        <v>5</v>
      </c>
      <c r="J18" s="528">
        <v>0</v>
      </c>
      <c r="K18" s="528">
        <v>226</v>
      </c>
      <c r="L18" s="528">
        <v>226</v>
      </c>
      <c r="M18" s="531">
        <v>831</v>
      </c>
      <c r="N18" s="533">
        <v>4</v>
      </c>
      <c r="O18" s="528">
        <v>0</v>
      </c>
      <c r="P18" s="528">
        <v>57</v>
      </c>
      <c r="Q18" s="528">
        <v>57</v>
      </c>
      <c r="R18" s="529">
        <v>146</v>
      </c>
      <c r="S18" s="530">
        <v>12</v>
      </c>
      <c r="T18" s="528">
        <v>38</v>
      </c>
      <c r="U18" s="528">
        <v>1207</v>
      </c>
      <c r="V18" s="528">
        <v>1245</v>
      </c>
      <c r="W18" s="532">
        <v>3707</v>
      </c>
    </row>
    <row r="19" spans="1:23" ht="19.5" customHeight="1">
      <c r="A19" s="583"/>
      <c r="B19" s="154">
        <v>13</v>
      </c>
      <c r="C19" s="154" t="s">
        <v>313</v>
      </c>
      <c r="D19" s="554">
        <v>0</v>
      </c>
      <c r="E19" s="528">
        <v>0</v>
      </c>
      <c r="F19" s="528">
        <v>0</v>
      </c>
      <c r="G19" s="528">
        <v>0</v>
      </c>
      <c r="H19" s="529">
        <v>0</v>
      </c>
      <c r="I19" s="530">
        <v>1</v>
      </c>
      <c r="J19" s="528">
        <v>0</v>
      </c>
      <c r="K19" s="528">
        <v>34</v>
      </c>
      <c r="L19" s="528">
        <v>34</v>
      </c>
      <c r="M19" s="531">
        <v>102</v>
      </c>
      <c r="N19" s="533">
        <v>3</v>
      </c>
      <c r="O19" s="528">
        <v>0</v>
      </c>
      <c r="P19" s="528">
        <v>15</v>
      </c>
      <c r="Q19" s="528">
        <v>15</v>
      </c>
      <c r="R19" s="529">
        <v>40</v>
      </c>
      <c r="S19" s="530">
        <v>4</v>
      </c>
      <c r="T19" s="528">
        <v>0</v>
      </c>
      <c r="U19" s="528">
        <v>49</v>
      </c>
      <c r="V19" s="528">
        <v>49</v>
      </c>
      <c r="W19" s="532">
        <v>142</v>
      </c>
    </row>
    <row r="20" spans="1:23" ht="19.5" customHeight="1">
      <c r="A20" s="583"/>
      <c r="B20" s="154">
        <v>14</v>
      </c>
      <c r="C20" s="154" t="s">
        <v>314</v>
      </c>
      <c r="D20" s="528">
        <v>7</v>
      </c>
      <c r="E20" s="528">
        <v>84</v>
      </c>
      <c r="F20" s="528">
        <v>1443</v>
      </c>
      <c r="G20" s="528">
        <v>1527</v>
      </c>
      <c r="H20" s="529">
        <v>4627</v>
      </c>
      <c r="I20" s="530">
        <v>10</v>
      </c>
      <c r="J20" s="528">
        <v>0</v>
      </c>
      <c r="K20" s="528">
        <v>412</v>
      </c>
      <c r="L20" s="528">
        <v>412</v>
      </c>
      <c r="M20" s="531">
        <v>1566</v>
      </c>
      <c r="N20" s="533">
        <v>81</v>
      </c>
      <c r="O20" s="528">
        <v>2</v>
      </c>
      <c r="P20" s="528">
        <v>476</v>
      </c>
      <c r="Q20" s="528">
        <v>478</v>
      </c>
      <c r="R20" s="529">
        <v>1805</v>
      </c>
      <c r="S20" s="530">
        <v>98</v>
      </c>
      <c r="T20" s="528">
        <v>86</v>
      </c>
      <c r="U20" s="528">
        <v>2331</v>
      </c>
      <c r="V20" s="528">
        <v>2417</v>
      </c>
      <c r="W20" s="532">
        <v>7998</v>
      </c>
    </row>
    <row r="21" spans="1:23" ht="19.5" customHeight="1">
      <c r="A21" s="583"/>
      <c r="B21" s="154">
        <v>15</v>
      </c>
      <c r="C21" s="154" t="s">
        <v>315</v>
      </c>
      <c r="D21" s="528">
        <v>1</v>
      </c>
      <c r="E21" s="528">
        <v>2</v>
      </c>
      <c r="F21" s="528">
        <v>222</v>
      </c>
      <c r="G21" s="528">
        <v>224</v>
      </c>
      <c r="H21" s="529">
        <v>449</v>
      </c>
      <c r="I21" s="530">
        <v>2</v>
      </c>
      <c r="J21" s="528">
        <v>14</v>
      </c>
      <c r="K21" s="528">
        <v>99</v>
      </c>
      <c r="L21" s="528">
        <v>113</v>
      </c>
      <c r="M21" s="531">
        <v>340</v>
      </c>
      <c r="N21" s="533">
        <v>3</v>
      </c>
      <c r="O21" s="528">
        <v>0</v>
      </c>
      <c r="P21" s="528">
        <v>58</v>
      </c>
      <c r="Q21" s="528">
        <v>58</v>
      </c>
      <c r="R21" s="529">
        <v>170</v>
      </c>
      <c r="S21" s="530">
        <v>6</v>
      </c>
      <c r="T21" s="528">
        <v>16</v>
      </c>
      <c r="U21" s="528">
        <v>379</v>
      </c>
      <c r="V21" s="528">
        <v>395</v>
      </c>
      <c r="W21" s="532">
        <v>959</v>
      </c>
    </row>
    <row r="22" spans="1:24" ht="19.5" customHeight="1">
      <c r="A22" s="583"/>
      <c r="B22" s="154">
        <v>16</v>
      </c>
      <c r="C22" s="154" t="s">
        <v>316</v>
      </c>
      <c r="D22" s="528">
        <v>0</v>
      </c>
      <c r="E22" s="528">
        <v>0</v>
      </c>
      <c r="F22" s="528">
        <v>0</v>
      </c>
      <c r="G22" s="528">
        <v>0</v>
      </c>
      <c r="H22" s="529">
        <v>0</v>
      </c>
      <c r="I22" s="530">
        <v>0</v>
      </c>
      <c r="J22" s="528">
        <v>0</v>
      </c>
      <c r="K22" s="528">
        <v>0</v>
      </c>
      <c r="L22" s="528">
        <v>0</v>
      </c>
      <c r="M22" s="531">
        <v>0</v>
      </c>
      <c r="N22" s="533">
        <v>1</v>
      </c>
      <c r="O22" s="528">
        <v>0</v>
      </c>
      <c r="P22" s="528">
        <v>24</v>
      </c>
      <c r="Q22" s="528">
        <v>24</v>
      </c>
      <c r="R22" s="529">
        <v>48</v>
      </c>
      <c r="S22" s="530">
        <v>1</v>
      </c>
      <c r="T22" s="528">
        <v>0</v>
      </c>
      <c r="U22" s="528">
        <v>24</v>
      </c>
      <c r="V22" s="528">
        <v>24</v>
      </c>
      <c r="W22" s="532">
        <v>48</v>
      </c>
      <c r="X22" s="555"/>
    </row>
    <row r="23" spans="1:23" ht="19.5" customHeight="1">
      <c r="A23" s="583"/>
      <c r="B23" s="154">
        <v>17</v>
      </c>
      <c r="C23" s="154" t="s">
        <v>317</v>
      </c>
      <c r="D23" s="528">
        <v>0</v>
      </c>
      <c r="E23" s="528">
        <v>0</v>
      </c>
      <c r="F23" s="528">
        <v>0</v>
      </c>
      <c r="G23" s="528">
        <v>0</v>
      </c>
      <c r="H23" s="529">
        <v>0</v>
      </c>
      <c r="I23" s="530">
        <v>0</v>
      </c>
      <c r="J23" s="528">
        <v>0</v>
      </c>
      <c r="K23" s="556">
        <v>0</v>
      </c>
      <c r="L23" s="528">
        <v>0</v>
      </c>
      <c r="M23" s="531">
        <v>0</v>
      </c>
      <c r="N23" s="533">
        <v>0</v>
      </c>
      <c r="O23" s="528">
        <v>0</v>
      </c>
      <c r="P23" s="528">
        <v>0</v>
      </c>
      <c r="Q23" s="528">
        <v>0</v>
      </c>
      <c r="R23" s="529">
        <v>0</v>
      </c>
      <c r="S23" s="530">
        <v>0</v>
      </c>
      <c r="T23" s="528">
        <v>0</v>
      </c>
      <c r="U23" s="528">
        <v>0</v>
      </c>
      <c r="V23" s="528">
        <v>0</v>
      </c>
      <c r="W23" s="532">
        <v>0</v>
      </c>
    </row>
    <row r="24" spans="1:23" ht="19.5" customHeight="1">
      <c r="A24" s="584"/>
      <c r="B24" s="537" t="s">
        <v>354</v>
      </c>
      <c r="C24" s="538"/>
      <c r="D24" s="539">
        <v>16</v>
      </c>
      <c r="E24" s="539">
        <v>168</v>
      </c>
      <c r="F24" s="539">
        <v>3513</v>
      </c>
      <c r="G24" s="539">
        <v>3681</v>
      </c>
      <c r="H24" s="540">
        <v>10799</v>
      </c>
      <c r="I24" s="557">
        <v>31</v>
      </c>
      <c r="J24" s="539">
        <v>18</v>
      </c>
      <c r="K24" s="539">
        <v>1418</v>
      </c>
      <c r="L24" s="539">
        <v>1436</v>
      </c>
      <c r="M24" s="540">
        <v>4788</v>
      </c>
      <c r="N24" s="557">
        <v>141</v>
      </c>
      <c r="O24" s="539">
        <v>36</v>
      </c>
      <c r="P24" s="539">
        <v>1474</v>
      </c>
      <c r="Q24" s="539">
        <v>1510</v>
      </c>
      <c r="R24" s="540">
        <v>4209</v>
      </c>
      <c r="S24" s="546">
        <v>188</v>
      </c>
      <c r="T24" s="539">
        <v>222</v>
      </c>
      <c r="U24" s="539">
        <v>6405</v>
      </c>
      <c r="V24" s="539">
        <v>6627</v>
      </c>
      <c r="W24" s="540">
        <v>19796</v>
      </c>
    </row>
    <row r="25" spans="1:23" ht="19.5" customHeight="1">
      <c r="A25" s="582" t="s">
        <v>565</v>
      </c>
      <c r="B25" s="153">
        <v>18</v>
      </c>
      <c r="C25" s="153" t="s">
        <v>319</v>
      </c>
      <c r="D25" s="550">
        <v>9</v>
      </c>
      <c r="E25" s="550">
        <v>21</v>
      </c>
      <c r="F25" s="550">
        <v>1741</v>
      </c>
      <c r="G25" s="550">
        <v>1762</v>
      </c>
      <c r="H25" s="558">
        <v>5744</v>
      </c>
      <c r="I25" s="559">
        <v>8</v>
      </c>
      <c r="J25" s="550">
        <v>4</v>
      </c>
      <c r="K25" s="550">
        <v>773</v>
      </c>
      <c r="L25" s="560">
        <v>777</v>
      </c>
      <c r="M25" s="561">
        <v>1586</v>
      </c>
      <c r="N25" s="562">
        <v>17</v>
      </c>
      <c r="O25" s="550">
        <v>10</v>
      </c>
      <c r="P25" s="550">
        <v>424</v>
      </c>
      <c r="Q25" s="550">
        <v>434</v>
      </c>
      <c r="R25" s="558">
        <v>870</v>
      </c>
      <c r="S25" s="549">
        <v>34</v>
      </c>
      <c r="T25" s="547">
        <v>35</v>
      </c>
      <c r="U25" s="547">
        <v>2938</v>
      </c>
      <c r="V25" s="547">
        <v>2973</v>
      </c>
      <c r="W25" s="553">
        <v>8200</v>
      </c>
    </row>
    <row r="26" spans="1:23" ht="19.5" customHeight="1">
      <c r="A26" s="583"/>
      <c r="B26" s="154">
        <v>19</v>
      </c>
      <c r="C26" s="154" t="s">
        <v>320</v>
      </c>
      <c r="D26" s="528">
        <v>1</v>
      </c>
      <c r="E26" s="528">
        <v>0</v>
      </c>
      <c r="F26" s="528">
        <v>184</v>
      </c>
      <c r="G26" s="528">
        <v>184</v>
      </c>
      <c r="H26" s="529">
        <v>600</v>
      </c>
      <c r="I26" s="530">
        <v>0</v>
      </c>
      <c r="J26" s="528">
        <v>0</v>
      </c>
      <c r="K26" s="528">
        <v>0</v>
      </c>
      <c r="L26" s="528">
        <v>0</v>
      </c>
      <c r="M26" s="531">
        <v>0</v>
      </c>
      <c r="N26" s="533">
        <v>7</v>
      </c>
      <c r="O26" s="528">
        <v>39</v>
      </c>
      <c r="P26" s="528">
        <v>66</v>
      </c>
      <c r="Q26" s="528">
        <v>105</v>
      </c>
      <c r="R26" s="529">
        <v>358</v>
      </c>
      <c r="S26" s="530">
        <v>8</v>
      </c>
      <c r="T26" s="528">
        <v>39</v>
      </c>
      <c r="U26" s="528">
        <v>250</v>
      </c>
      <c r="V26" s="528">
        <v>289</v>
      </c>
      <c r="W26" s="532">
        <v>958</v>
      </c>
    </row>
    <row r="27" spans="1:23" ht="19.5" customHeight="1">
      <c r="A27" s="583"/>
      <c r="B27" s="154">
        <v>20</v>
      </c>
      <c r="C27" s="154" t="s">
        <v>321</v>
      </c>
      <c r="D27" s="528">
        <v>0</v>
      </c>
      <c r="E27" s="528">
        <v>0</v>
      </c>
      <c r="F27" s="528">
        <v>0</v>
      </c>
      <c r="G27" s="528">
        <v>0</v>
      </c>
      <c r="H27" s="529">
        <v>0</v>
      </c>
      <c r="I27" s="530">
        <v>0</v>
      </c>
      <c r="J27" s="528">
        <v>0</v>
      </c>
      <c r="K27" s="528">
        <v>0</v>
      </c>
      <c r="L27" s="528">
        <v>0</v>
      </c>
      <c r="M27" s="531">
        <v>0</v>
      </c>
      <c r="N27" s="533">
        <v>0</v>
      </c>
      <c r="O27" s="528">
        <v>0</v>
      </c>
      <c r="P27" s="528">
        <v>0</v>
      </c>
      <c r="Q27" s="528">
        <v>0</v>
      </c>
      <c r="R27" s="529">
        <v>0</v>
      </c>
      <c r="S27" s="530">
        <v>0</v>
      </c>
      <c r="T27" s="528">
        <v>0</v>
      </c>
      <c r="U27" s="528">
        <v>0</v>
      </c>
      <c r="V27" s="528">
        <v>0</v>
      </c>
      <c r="W27" s="532">
        <v>0</v>
      </c>
    </row>
    <row r="28" spans="1:23" ht="19.5" customHeight="1">
      <c r="A28" s="583"/>
      <c r="B28" s="154">
        <v>21</v>
      </c>
      <c r="C28" s="154" t="s">
        <v>322</v>
      </c>
      <c r="D28" s="528">
        <v>0</v>
      </c>
      <c r="E28" s="528">
        <v>0</v>
      </c>
      <c r="F28" s="528">
        <v>0</v>
      </c>
      <c r="G28" s="528">
        <v>0</v>
      </c>
      <c r="H28" s="529">
        <v>0</v>
      </c>
      <c r="I28" s="530">
        <v>0</v>
      </c>
      <c r="J28" s="528">
        <v>0</v>
      </c>
      <c r="K28" s="528">
        <v>0</v>
      </c>
      <c r="L28" s="528">
        <v>0</v>
      </c>
      <c r="M28" s="531">
        <v>0</v>
      </c>
      <c r="N28" s="533">
        <v>5</v>
      </c>
      <c r="O28" s="528">
        <v>5</v>
      </c>
      <c r="P28" s="528">
        <v>19</v>
      </c>
      <c r="Q28" s="528">
        <v>24</v>
      </c>
      <c r="R28" s="529">
        <v>62</v>
      </c>
      <c r="S28" s="530">
        <v>5</v>
      </c>
      <c r="T28" s="528">
        <v>5</v>
      </c>
      <c r="U28" s="528">
        <v>19</v>
      </c>
      <c r="V28" s="528">
        <v>24</v>
      </c>
      <c r="W28" s="532">
        <v>62</v>
      </c>
    </row>
    <row r="29" spans="1:23" ht="19.5" customHeight="1">
      <c r="A29" s="583"/>
      <c r="B29" s="154">
        <v>22</v>
      </c>
      <c r="C29" s="154" t="s">
        <v>323</v>
      </c>
      <c r="D29" s="528">
        <v>0</v>
      </c>
      <c r="E29" s="528">
        <v>0</v>
      </c>
      <c r="F29" s="528">
        <v>0</v>
      </c>
      <c r="G29" s="528">
        <v>0</v>
      </c>
      <c r="H29" s="529">
        <v>0</v>
      </c>
      <c r="I29" s="530">
        <v>2</v>
      </c>
      <c r="J29" s="528">
        <v>12</v>
      </c>
      <c r="K29" s="528">
        <v>124</v>
      </c>
      <c r="L29" s="528">
        <v>136</v>
      </c>
      <c r="M29" s="531">
        <v>420</v>
      </c>
      <c r="N29" s="533">
        <v>15</v>
      </c>
      <c r="O29" s="528">
        <v>7</v>
      </c>
      <c r="P29" s="528">
        <v>89</v>
      </c>
      <c r="Q29" s="528">
        <v>96</v>
      </c>
      <c r="R29" s="529">
        <v>326</v>
      </c>
      <c r="S29" s="530">
        <v>17</v>
      </c>
      <c r="T29" s="528">
        <v>19</v>
      </c>
      <c r="U29" s="528">
        <v>213</v>
      </c>
      <c r="V29" s="528">
        <v>232</v>
      </c>
      <c r="W29" s="532">
        <v>746</v>
      </c>
    </row>
    <row r="30" spans="1:23" ht="19.5" customHeight="1">
      <c r="A30" s="583"/>
      <c r="B30" s="154">
        <v>23</v>
      </c>
      <c r="C30" s="154" t="s">
        <v>324</v>
      </c>
      <c r="D30" s="528">
        <v>5</v>
      </c>
      <c r="E30" s="528">
        <v>0</v>
      </c>
      <c r="F30" s="528">
        <v>1042</v>
      </c>
      <c r="G30" s="528">
        <v>1042</v>
      </c>
      <c r="H30" s="529">
        <v>3624</v>
      </c>
      <c r="I30" s="530">
        <v>7</v>
      </c>
      <c r="J30" s="528">
        <v>6</v>
      </c>
      <c r="K30" s="528">
        <v>315</v>
      </c>
      <c r="L30" s="528">
        <v>321</v>
      </c>
      <c r="M30" s="531">
        <v>1489</v>
      </c>
      <c r="N30" s="533">
        <v>15</v>
      </c>
      <c r="O30" s="528">
        <v>0</v>
      </c>
      <c r="P30" s="528">
        <v>210</v>
      </c>
      <c r="Q30" s="528">
        <v>210</v>
      </c>
      <c r="R30" s="529">
        <v>592</v>
      </c>
      <c r="S30" s="530">
        <v>27</v>
      </c>
      <c r="T30" s="528">
        <v>6</v>
      </c>
      <c r="U30" s="528">
        <v>1567</v>
      </c>
      <c r="V30" s="528">
        <v>1573</v>
      </c>
      <c r="W30" s="532">
        <v>5705</v>
      </c>
    </row>
    <row r="31" spans="1:23" ht="19.5" customHeight="1">
      <c r="A31" s="583"/>
      <c r="B31" s="154">
        <v>24</v>
      </c>
      <c r="C31" s="154" t="s">
        <v>325</v>
      </c>
      <c r="D31" s="528">
        <v>16</v>
      </c>
      <c r="E31" s="528">
        <v>134</v>
      </c>
      <c r="F31" s="528">
        <v>4394</v>
      </c>
      <c r="G31" s="528">
        <v>4528</v>
      </c>
      <c r="H31" s="529">
        <v>15451</v>
      </c>
      <c r="I31" s="530">
        <v>4</v>
      </c>
      <c r="J31" s="528">
        <v>0</v>
      </c>
      <c r="K31" s="528">
        <v>214</v>
      </c>
      <c r="L31" s="528">
        <v>214</v>
      </c>
      <c r="M31" s="531">
        <v>669</v>
      </c>
      <c r="N31" s="533">
        <v>30</v>
      </c>
      <c r="O31" s="528">
        <v>32</v>
      </c>
      <c r="P31" s="528">
        <v>387</v>
      </c>
      <c r="Q31" s="528">
        <v>419</v>
      </c>
      <c r="R31" s="529">
        <v>1236</v>
      </c>
      <c r="S31" s="530">
        <v>50</v>
      </c>
      <c r="T31" s="528">
        <v>166</v>
      </c>
      <c r="U31" s="528">
        <v>4995</v>
      </c>
      <c r="V31" s="528">
        <v>5161</v>
      </c>
      <c r="W31" s="532">
        <v>17356</v>
      </c>
    </row>
    <row r="32" spans="1:23" ht="19.5" customHeight="1">
      <c r="A32" s="583"/>
      <c r="B32" s="154">
        <v>25</v>
      </c>
      <c r="C32" s="154" t="s">
        <v>326</v>
      </c>
      <c r="D32" s="528">
        <v>0</v>
      </c>
      <c r="E32" s="528">
        <v>0</v>
      </c>
      <c r="F32" s="528">
        <v>0</v>
      </c>
      <c r="G32" s="528">
        <v>0</v>
      </c>
      <c r="H32" s="529">
        <v>0</v>
      </c>
      <c r="I32" s="530">
        <v>0</v>
      </c>
      <c r="J32" s="528">
        <v>0</v>
      </c>
      <c r="K32" s="528">
        <v>0</v>
      </c>
      <c r="L32" s="528">
        <v>0</v>
      </c>
      <c r="M32" s="531">
        <v>0</v>
      </c>
      <c r="N32" s="533">
        <v>2</v>
      </c>
      <c r="O32" s="528">
        <v>0</v>
      </c>
      <c r="P32" s="528">
        <v>49</v>
      </c>
      <c r="Q32" s="528">
        <v>49</v>
      </c>
      <c r="R32" s="529">
        <v>139</v>
      </c>
      <c r="S32" s="530">
        <v>2</v>
      </c>
      <c r="T32" s="528">
        <v>0</v>
      </c>
      <c r="U32" s="528">
        <v>49</v>
      </c>
      <c r="V32" s="528">
        <v>49</v>
      </c>
      <c r="W32" s="532">
        <v>139</v>
      </c>
    </row>
    <row r="33" spans="1:23" ht="19.5" customHeight="1">
      <c r="A33" s="583"/>
      <c r="B33" s="154">
        <v>26</v>
      </c>
      <c r="C33" s="154" t="s">
        <v>327</v>
      </c>
      <c r="D33" s="528">
        <v>0</v>
      </c>
      <c r="E33" s="528">
        <v>0</v>
      </c>
      <c r="F33" s="528">
        <v>0</v>
      </c>
      <c r="G33" s="528">
        <v>0</v>
      </c>
      <c r="H33" s="529">
        <v>0</v>
      </c>
      <c r="I33" s="530">
        <v>0</v>
      </c>
      <c r="J33" s="528">
        <v>0</v>
      </c>
      <c r="K33" s="556">
        <v>0</v>
      </c>
      <c r="L33" s="528">
        <v>0</v>
      </c>
      <c r="M33" s="531">
        <v>0</v>
      </c>
      <c r="N33" s="533">
        <v>3</v>
      </c>
      <c r="O33" s="528">
        <v>1</v>
      </c>
      <c r="P33" s="528">
        <v>24</v>
      </c>
      <c r="Q33" s="528">
        <v>25</v>
      </c>
      <c r="R33" s="529">
        <v>92</v>
      </c>
      <c r="S33" s="530">
        <v>3</v>
      </c>
      <c r="T33" s="528">
        <v>1</v>
      </c>
      <c r="U33" s="528">
        <v>24</v>
      </c>
      <c r="V33" s="528">
        <v>25</v>
      </c>
      <c r="W33" s="532">
        <v>92</v>
      </c>
    </row>
    <row r="34" spans="1:23" ht="19.5" customHeight="1">
      <c r="A34" s="584"/>
      <c r="B34" s="537" t="s">
        <v>354</v>
      </c>
      <c r="C34" s="538"/>
      <c r="D34" s="563">
        <v>31</v>
      </c>
      <c r="E34" s="563">
        <v>155</v>
      </c>
      <c r="F34" s="563">
        <v>7361</v>
      </c>
      <c r="G34" s="563">
        <v>7516</v>
      </c>
      <c r="H34" s="564">
        <v>25419</v>
      </c>
      <c r="I34" s="565">
        <v>21</v>
      </c>
      <c r="J34" s="563">
        <v>22</v>
      </c>
      <c r="K34" s="563">
        <v>1426</v>
      </c>
      <c r="L34" s="563">
        <v>1448</v>
      </c>
      <c r="M34" s="564">
        <v>4164</v>
      </c>
      <c r="N34" s="565">
        <v>94</v>
      </c>
      <c r="O34" s="563">
        <v>94</v>
      </c>
      <c r="P34" s="563">
        <v>1268</v>
      </c>
      <c r="Q34" s="563">
        <v>1362</v>
      </c>
      <c r="R34" s="564">
        <v>3675</v>
      </c>
      <c r="S34" s="566">
        <v>146</v>
      </c>
      <c r="T34" s="563">
        <v>271</v>
      </c>
      <c r="U34" s="563">
        <v>10055</v>
      </c>
      <c r="V34" s="563">
        <v>10326</v>
      </c>
      <c r="W34" s="564">
        <v>33258</v>
      </c>
    </row>
    <row r="35" spans="1:23" ht="19.5" customHeight="1">
      <c r="A35" s="582" t="s">
        <v>566</v>
      </c>
      <c r="B35" s="155">
        <v>27</v>
      </c>
      <c r="C35" s="155" t="s">
        <v>329</v>
      </c>
      <c r="D35" s="547">
        <v>7</v>
      </c>
      <c r="E35" s="547">
        <v>20</v>
      </c>
      <c r="F35" s="547">
        <v>1288</v>
      </c>
      <c r="G35" s="547">
        <v>1308</v>
      </c>
      <c r="H35" s="548">
        <v>3620</v>
      </c>
      <c r="I35" s="549">
        <v>16</v>
      </c>
      <c r="J35" s="547">
        <v>33</v>
      </c>
      <c r="K35" s="547">
        <v>1235</v>
      </c>
      <c r="L35" s="560">
        <v>1268</v>
      </c>
      <c r="M35" s="551">
        <v>2864</v>
      </c>
      <c r="N35" s="552">
        <v>53</v>
      </c>
      <c r="O35" s="547">
        <v>44</v>
      </c>
      <c r="P35" s="547">
        <v>807</v>
      </c>
      <c r="Q35" s="547">
        <v>851</v>
      </c>
      <c r="R35" s="548">
        <v>1920</v>
      </c>
      <c r="S35" s="567">
        <v>76</v>
      </c>
      <c r="T35" s="560">
        <v>97</v>
      </c>
      <c r="U35" s="560">
        <v>3330</v>
      </c>
      <c r="V35" s="560">
        <v>3427</v>
      </c>
      <c r="W35" s="568">
        <v>8404</v>
      </c>
    </row>
    <row r="36" spans="1:23" ht="19.5" customHeight="1">
      <c r="A36" s="583"/>
      <c r="B36" s="154">
        <v>28</v>
      </c>
      <c r="C36" s="154" t="s">
        <v>330</v>
      </c>
      <c r="D36" s="528">
        <v>0</v>
      </c>
      <c r="E36" s="528">
        <v>0</v>
      </c>
      <c r="F36" s="528">
        <v>0</v>
      </c>
      <c r="G36" s="528">
        <v>0</v>
      </c>
      <c r="H36" s="529">
        <v>0</v>
      </c>
      <c r="I36" s="530">
        <v>0</v>
      </c>
      <c r="J36" s="528">
        <v>0</v>
      </c>
      <c r="K36" s="528">
        <v>0</v>
      </c>
      <c r="L36" s="528">
        <v>0</v>
      </c>
      <c r="M36" s="569">
        <v>0</v>
      </c>
      <c r="N36" s="533">
        <v>0</v>
      </c>
      <c r="O36" s="528">
        <v>0</v>
      </c>
      <c r="P36" s="528">
        <v>0</v>
      </c>
      <c r="Q36" s="528">
        <v>0</v>
      </c>
      <c r="R36" s="529">
        <v>0</v>
      </c>
      <c r="S36" s="530">
        <v>0</v>
      </c>
      <c r="T36" s="528">
        <v>0</v>
      </c>
      <c r="U36" s="528">
        <v>0</v>
      </c>
      <c r="V36" s="528">
        <v>0</v>
      </c>
      <c r="W36" s="532">
        <v>0</v>
      </c>
    </row>
    <row r="37" spans="1:23" ht="19.5" customHeight="1">
      <c r="A37" s="584"/>
      <c r="B37" s="537" t="s">
        <v>354</v>
      </c>
      <c r="C37" s="538"/>
      <c r="D37" s="539">
        <v>7</v>
      </c>
      <c r="E37" s="539">
        <v>20</v>
      </c>
      <c r="F37" s="539">
        <v>1288</v>
      </c>
      <c r="G37" s="539">
        <v>1308</v>
      </c>
      <c r="H37" s="540">
        <v>3620</v>
      </c>
      <c r="I37" s="557">
        <v>16</v>
      </c>
      <c r="J37" s="539">
        <v>33</v>
      </c>
      <c r="K37" s="539">
        <v>1235</v>
      </c>
      <c r="L37" s="539">
        <v>1268</v>
      </c>
      <c r="M37" s="540">
        <v>2864</v>
      </c>
      <c r="N37" s="557">
        <v>53</v>
      </c>
      <c r="O37" s="539">
        <v>44</v>
      </c>
      <c r="P37" s="539">
        <v>807</v>
      </c>
      <c r="Q37" s="539">
        <v>851</v>
      </c>
      <c r="R37" s="540">
        <v>1920</v>
      </c>
      <c r="S37" s="546">
        <v>76</v>
      </c>
      <c r="T37" s="539">
        <v>97</v>
      </c>
      <c r="U37" s="539">
        <v>3330</v>
      </c>
      <c r="V37" s="539">
        <v>3427</v>
      </c>
      <c r="W37" s="540">
        <v>8404</v>
      </c>
    </row>
    <row r="38" spans="1:23" ht="19.5" customHeight="1">
      <c r="A38" s="582" t="s">
        <v>567</v>
      </c>
      <c r="B38" s="155">
        <v>29</v>
      </c>
      <c r="C38" s="155" t="s">
        <v>332</v>
      </c>
      <c r="D38" s="547">
        <v>10</v>
      </c>
      <c r="E38" s="547">
        <v>61</v>
      </c>
      <c r="F38" s="547">
        <v>2146</v>
      </c>
      <c r="G38" s="547">
        <v>2207</v>
      </c>
      <c r="H38" s="548">
        <v>6277</v>
      </c>
      <c r="I38" s="549">
        <v>20</v>
      </c>
      <c r="J38" s="547">
        <v>18</v>
      </c>
      <c r="K38" s="547">
        <v>1392</v>
      </c>
      <c r="L38" s="560">
        <v>1410</v>
      </c>
      <c r="M38" s="551">
        <v>3228</v>
      </c>
      <c r="N38" s="552">
        <v>44</v>
      </c>
      <c r="O38" s="547">
        <v>13</v>
      </c>
      <c r="P38" s="547">
        <v>786</v>
      </c>
      <c r="Q38" s="547">
        <v>799</v>
      </c>
      <c r="R38" s="548">
        <v>1823</v>
      </c>
      <c r="S38" s="530">
        <v>74</v>
      </c>
      <c r="T38" s="528">
        <v>92</v>
      </c>
      <c r="U38" s="528">
        <v>4324</v>
      </c>
      <c r="V38" s="528">
        <v>4416</v>
      </c>
      <c r="W38" s="532">
        <v>11328</v>
      </c>
    </row>
    <row r="39" spans="1:23" ht="19.5" customHeight="1">
      <c r="A39" s="583"/>
      <c r="B39" s="154">
        <v>30</v>
      </c>
      <c r="C39" s="154" t="s">
        <v>333</v>
      </c>
      <c r="D39" s="528">
        <v>2</v>
      </c>
      <c r="E39" s="528">
        <v>0</v>
      </c>
      <c r="F39" s="528">
        <v>288</v>
      </c>
      <c r="G39" s="528">
        <v>288</v>
      </c>
      <c r="H39" s="529">
        <v>1110</v>
      </c>
      <c r="I39" s="530">
        <v>3</v>
      </c>
      <c r="J39" s="528">
        <v>20</v>
      </c>
      <c r="K39" s="528">
        <v>122</v>
      </c>
      <c r="L39" s="528">
        <v>142</v>
      </c>
      <c r="M39" s="531">
        <v>500</v>
      </c>
      <c r="N39" s="533">
        <v>19</v>
      </c>
      <c r="O39" s="528">
        <v>38</v>
      </c>
      <c r="P39" s="528">
        <v>228</v>
      </c>
      <c r="Q39" s="528">
        <v>266</v>
      </c>
      <c r="R39" s="529">
        <v>641</v>
      </c>
      <c r="S39" s="530">
        <v>24</v>
      </c>
      <c r="T39" s="528">
        <v>58</v>
      </c>
      <c r="U39" s="528">
        <v>638</v>
      </c>
      <c r="V39" s="528">
        <v>696</v>
      </c>
      <c r="W39" s="532">
        <v>2251</v>
      </c>
    </row>
    <row r="40" spans="1:23" ht="19.5" customHeight="1">
      <c r="A40" s="583"/>
      <c r="B40" s="154">
        <v>31</v>
      </c>
      <c r="C40" s="154" t="s">
        <v>334</v>
      </c>
      <c r="D40" s="528">
        <v>0</v>
      </c>
      <c r="E40" s="528">
        <v>0</v>
      </c>
      <c r="F40" s="528">
        <v>0</v>
      </c>
      <c r="G40" s="528">
        <v>0</v>
      </c>
      <c r="H40" s="529">
        <v>0</v>
      </c>
      <c r="I40" s="530">
        <v>1</v>
      </c>
      <c r="J40" s="528">
        <v>0</v>
      </c>
      <c r="K40" s="528">
        <v>77</v>
      </c>
      <c r="L40" s="528">
        <v>77</v>
      </c>
      <c r="M40" s="531">
        <v>249</v>
      </c>
      <c r="N40" s="533">
        <v>7</v>
      </c>
      <c r="O40" s="528">
        <v>41</v>
      </c>
      <c r="P40" s="528">
        <v>30</v>
      </c>
      <c r="Q40" s="528">
        <v>71</v>
      </c>
      <c r="R40" s="529">
        <v>153</v>
      </c>
      <c r="S40" s="530">
        <v>8</v>
      </c>
      <c r="T40" s="528">
        <v>41</v>
      </c>
      <c r="U40" s="528">
        <v>107</v>
      </c>
      <c r="V40" s="528">
        <v>148</v>
      </c>
      <c r="W40" s="532">
        <v>402</v>
      </c>
    </row>
    <row r="41" spans="1:23" ht="19.5" customHeight="1">
      <c r="A41" s="584"/>
      <c r="B41" s="537" t="s">
        <v>354</v>
      </c>
      <c r="C41" s="538"/>
      <c r="D41" s="539">
        <v>12</v>
      </c>
      <c r="E41" s="539">
        <v>61</v>
      </c>
      <c r="F41" s="539">
        <v>2434</v>
      </c>
      <c r="G41" s="539">
        <v>2495</v>
      </c>
      <c r="H41" s="540">
        <v>7387</v>
      </c>
      <c r="I41" s="557">
        <v>24</v>
      </c>
      <c r="J41" s="539">
        <v>38</v>
      </c>
      <c r="K41" s="539">
        <v>1591</v>
      </c>
      <c r="L41" s="539">
        <v>1629</v>
      </c>
      <c r="M41" s="540">
        <v>3977</v>
      </c>
      <c r="N41" s="557">
        <v>70</v>
      </c>
      <c r="O41" s="539">
        <v>92</v>
      </c>
      <c r="P41" s="539">
        <v>1044</v>
      </c>
      <c r="Q41" s="539">
        <v>1136</v>
      </c>
      <c r="R41" s="540">
        <v>2617</v>
      </c>
      <c r="S41" s="546">
        <v>106</v>
      </c>
      <c r="T41" s="539">
        <v>191</v>
      </c>
      <c r="U41" s="539">
        <v>5069</v>
      </c>
      <c r="V41" s="539">
        <v>5260</v>
      </c>
      <c r="W41" s="540">
        <v>13981</v>
      </c>
    </row>
    <row r="42" spans="1:23" ht="19.5" customHeight="1">
      <c r="A42" s="582" t="s">
        <v>568</v>
      </c>
      <c r="B42" s="155">
        <v>32</v>
      </c>
      <c r="C42" s="155" t="s">
        <v>336</v>
      </c>
      <c r="D42" s="547">
        <v>1</v>
      </c>
      <c r="E42" s="547">
        <v>0</v>
      </c>
      <c r="F42" s="547">
        <v>200</v>
      </c>
      <c r="G42" s="547">
        <v>200</v>
      </c>
      <c r="H42" s="548">
        <v>400</v>
      </c>
      <c r="I42" s="549">
        <v>4</v>
      </c>
      <c r="J42" s="547">
        <v>1</v>
      </c>
      <c r="K42" s="547">
        <v>245</v>
      </c>
      <c r="L42" s="550">
        <v>246</v>
      </c>
      <c r="M42" s="551">
        <v>702</v>
      </c>
      <c r="N42" s="552">
        <v>1</v>
      </c>
      <c r="O42" s="547">
        <v>1</v>
      </c>
      <c r="P42" s="547">
        <v>3</v>
      </c>
      <c r="Q42" s="547">
        <v>4</v>
      </c>
      <c r="R42" s="548">
        <v>16</v>
      </c>
      <c r="S42" s="530">
        <v>6</v>
      </c>
      <c r="T42" s="528">
        <v>2</v>
      </c>
      <c r="U42" s="528">
        <v>448</v>
      </c>
      <c r="V42" s="528">
        <v>450</v>
      </c>
      <c r="W42" s="532">
        <v>1118</v>
      </c>
    </row>
    <row r="43" spans="1:23" ht="19.5" customHeight="1">
      <c r="A43" s="583"/>
      <c r="B43" s="154">
        <v>33</v>
      </c>
      <c r="C43" s="154" t="s">
        <v>337</v>
      </c>
      <c r="D43" s="528">
        <v>0</v>
      </c>
      <c r="E43" s="528">
        <v>0</v>
      </c>
      <c r="F43" s="528">
        <v>0</v>
      </c>
      <c r="G43" s="528">
        <v>0</v>
      </c>
      <c r="H43" s="529">
        <v>0</v>
      </c>
      <c r="I43" s="530">
        <v>1</v>
      </c>
      <c r="J43" s="528">
        <v>32</v>
      </c>
      <c r="K43" s="528">
        <v>22</v>
      </c>
      <c r="L43" s="528">
        <v>54</v>
      </c>
      <c r="M43" s="531">
        <v>120</v>
      </c>
      <c r="N43" s="533">
        <v>2</v>
      </c>
      <c r="O43" s="528">
        <v>2</v>
      </c>
      <c r="P43" s="528">
        <v>14</v>
      </c>
      <c r="Q43" s="528">
        <v>16</v>
      </c>
      <c r="R43" s="529">
        <v>41</v>
      </c>
      <c r="S43" s="530">
        <v>3</v>
      </c>
      <c r="T43" s="528">
        <v>34</v>
      </c>
      <c r="U43" s="528">
        <v>36</v>
      </c>
      <c r="V43" s="528">
        <v>70</v>
      </c>
      <c r="W43" s="532">
        <v>161</v>
      </c>
    </row>
    <row r="44" spans="1:23" ht="19.5" customHeight="1">
      <c r="A44" s="583"/>
      <c r="B44" s="154">
        <v>34</v>
      </c>
      <c r="C44" s="154" t="s">
        <v>338</v>
      </c>
      <c r="D44" s="528">
        <v>0</v>
      </c>
      <c r="E44" s="528">
        <v>0</v>
      </c>
      <c r="F44" s="528">
        <v>0</v>
      </c>
      <c r="G44" s="528">
        <v>0</v>
      </c>
      <c r="H44" s="529">
        <v>0</v>
      </c>
      <c r="I44" s="530">
        <v>0</v>
      </c>
      <c r="J44" s="528">
        <v>0</v>
      </c>
      <c r="K44" s="528">
        <v>0</v>
      </c>
      <c r="L44" s="528">
        <v>0</v>
      </c>
      <c r="M44" s="531">
        <v>0</v>
      </c>
      <c r="N44" s="533">
        <v>7</v>
      </c>
      <c r="O44" s="528">
        <v>9</v>
      </c>
      <c r="P44" s="528">
        <v>91</v>
      </c>
      <c r="Q44" s="528">
        <v>100</v>
      </c>
      <c r="R44" s="529">
        <v>307</v>
      </c>
      <c r="S44" s="530">
        <v>7</v>
      </c>
      <c r="T44" s="528">
        <v>9</v>
      </c>
      <c r="U44" s="528">
        <v>91</v>
      </c>
      <c r="V44" s="528">
        <v>100</v>
      </c>
      <c r="W44" s="532">
        <v>307</v>
      </c>
    </row>
    <row r="45" spans="1:23" ht="19.5" customHeight="1">
      <c r="A45" s="583"/>
      <c r="B45" s="154">
        <v>35</v>
      </c>
      <c r="C45" s="154" t="s">
        <v>339</v>
      </c>
      <c r="D45" s="528">
        <v>0</v>
      </c>
      <c r="E45" s="528">
        <v>0</v>
      </c>
      <c r="F45" s="528">
        <v>0</v>
      </c>
      <c r="G45" s="528">
        <v>0</v>
      </c>
      <c r="H45" s="529">
        <v>0</v>
      </c>
      <c r="I45" s="530">
        <v>0</v>
      </c>
      <c r="J45" s="528">
        <v>0</v>
      </c>
      <c r="K45" s="528">
        <v>0</v>
      </c>
      <c r="L45" s="528">
        <v>0</v>
      </c>
      <c r="M45" s="531">
        <v>0</v>
      </c>
      <c r="N45" s="533">
        <v>0</v>
      </c>
      <c r="O45" s="528">
        <v>0</v>
      </c>
      <c r="P45" s="528">
        <v>0</v>
      </c>
      <c r="Q45" s="528">
        <v>0</v>
      </c>
      <c r="R45" s="529">
        <v>0</v>
      </c>
      <c r="S45" s="530">
        <v>0</v>
      </c>
      <c r="T45" s="528">
        <v>0</v>
      </c>
      <c r="U45" s="528">
        <v>0</v>
      </c>
      <c r="V45" s="528">
        <v>0</v>
      </c>
      <c r="W45" s="532">
        <v>0</v>
      </c>
    </row>
    <row r="46" spans="1:23" ht="19.5" customHeight="1">
      <c r="A46" s="583"/>
      <c r="B46" s="154">
        <v>36</v>
      </c>
      <c r="C46" s="154" t="s">
        <v>340</v>
      </c>
      <c r="D46" s="528">
        <v>0</v>
      </c>
      <c r="E46" s="528">
        <v>0</v>
      </c>
      <c r="F46" s="570">
        <v>0</v>
      </c>
      <c r="G46" s="528">
        <v>0</v>
      </c>
      <c r="H46" s="529">
        <v>0</v>
      </c>
      <c r="I46" s="530">
        <v>0</v>
      </c>
      <c r="J46" s="528">
        <v>0</v>
      </c>
      <c r="K46" s="528">
        <v>0</v>
      </c>
      <c r="L46" s="528">
        <v>0</v>
      </c>
      <c r="M46" s="531">
        <v>0</v>
      </c>
      <c r="N46" s="533">
        <v>0</v>
      </c>
      <c r="O46" s="528">
        <v>0</v>
      </c>
      <c r="P46" s="528">
        <v>0</v>
      </c>
      <c r="Q46" s="528">
        <v>0</v>
      </c>
      <c r="R46" s="529">
        <v>0</v>
      </c>
      <c r="S46" s="530">
        <v>0</v>
      </c>
      <c r="T46" s="528">
        <v>0</v>
      </c>
      <c r="U46" s="528">
        <v>0</v>
      </c>
      <c r="V46" s="528">
        <v>0</v>
      </c>
      <c r="W46" s="532">
        <v>0</v>
      </c>
    </row>
    <row r="47" spans="1:23" ht="19.5" customHeight="1">
      <c r="A47" s="583"/>
      <c r="B47" s="154">
        <v>37</v>
      </c>
      <c r="C47" s="154" t="s">
        <v>341</v>
      </c>
      <c r="D47" s="528">
        <v>0</v>
      </c>
      <c r="E47" s="528">
        <v>0</v>
      </c>
      <c r="F47" s="528">
        <v>0</v>
      </c>
      <c r="G47" s="528">
        <v>0</v>
      </c>
      <c r="H47" s="529">
        <v>0</v>
      </c>
      <c r="I47" s="530">
        <v>1</v>
      </c>
      <c r="J47" s="528">
        <v>21</v>
      </c>
      <c r="K47" s="528">
        <v>30</v>
      </c>
      <c r="L47" s="528">
        <v>51</v>
      </c>
      <c r="M47" s="531">
        <v>100</v>
      </c>
      <c r="N47" s="533">
        <v>1</v>
      </c>
      <c r="O47" s="528">
        <v>0</v>
      </c>
      <c r="P47" s="528">
        <v>21</v>
      </c>
      <c r="Q47" s="528">
        <v>21</v>
      </c>
      <c r="R47" s="529">
        <v>22</v>
      </c>
      <c r="S47" s="530">
        <v>2</v>
      </c>
      <c r="T47" s="528">
        <v>21</v>
      </c>
      <c r="U47" s="528">
        <v>51</v>
      </c>
      <c r="V47" s="528">
        <v>72</v>
      </c>
      <c r="W47" s="532">
        <v>122</v>
      </c>
    </row>
    <row r="48" spans="1:23" ht="19.5" customHeight="1">
      <c r="A48" s="583"/>
      <c r="B48" s="154">
        <v>38</v>
      </c>
      <c r="C48" s="154" t="s">
        <v>342</v>
      </c>
      <c r="D48" s="528">
        <v>0</v>
      </c>
      <c r="E48" s="528">
        <v>0</v>
      </c>
      <c r="F48" s="528">
        <v>0</v>
      </c>
      <c r="G48" s="528">
        <v>0</v>
      </c>
      <c r="H48" s="529">
        <v>0</v>
      </c>
      <c r="I48" s="530">
        <v>0</v>
      </c>
      <c r="J48" s="528">
        <v>0</v>
      </c>
      <c r="K48" s="528">
        <v>0</v>
      </c>
      <c r="L48" s="528">
        <v>0</v>
      </c>
      <c r="M48" s="531">
        <v>0</v>
      </c>
      <c r="N48" s="533">
        <v>1</v>
      </c>
      <c r="O48" s="528">
        <v>4</v>
      </c>
      <c r="P48" s="528">
        <v>19</v>
      </c>
      <c r="Q48" s="528">
        <v>23</v>
      </c>
      <c r="R48" s="529">
        <v>50</v>
      </c>
      <c r="S48" s="530">
        <v>1</v>
      </c>
      <c r="T48" s="528">
        <v>4</v>
      </c>
      <c r="U48" s="528">
        <v>19</v>
      </c>
      <c r="V48" s="528">
        <v>23</v>
      </c>
      <c r="W48" s="532">
        <v>50</v>
      </c>
    </row>
    <row r="49" spans="1:23" ht="19.5" customHeight="1">
      <c r="A49" s="583"/>
      <c r="B49" s="154">
        <v>39</v>
      </c>
      <c r="C49" s="154" t="s">
        <v>343</v>
      </c>
      <c r="D49" s="528">
        <v>0</v>
      </c>
      <c r="E49" s="528">
        <v>0</v>
      </c>
      <c r="F49" s="528">
        <v>0</v>
      </c>
      <c r="G49" s="528">
        <v>0</v>
      </c>
      <c r="H49" s="529">
        <v>0</v>
      </c>
      <c r="I49" s="530">
        <v>1</v>
      </c>
      <c r="J49" s="528">
        <v>0</v>
      </c>
      <c r="K49" s="528">
        <v>33</v>
      </c>
      <c r="L49" s="528">
        <v>33</v>
      </c>
      <c r="M49" s="531">
        <v>116</v>
      </c>
      <c r="N49" s="533">
        <v>3</v>
      </c>
      <c r="O49" s="528">
        <v>9</v>
      </c>
      <c r="P49" s="528">
        <v>51</v>
      </c>
      <c r="Q49" s="528">
        <v>60</v>
      </c>
      <c r="R49" s="529">
        <v>132</v>
      </c>
      <c r="S49" s="530">
        <v>4</v>
      </c>
      <c r="T49" s="528">
        <v>9</v>
      </c>
      <c r="U49" s="528">
        <v>84</v>
      </c>
      <c r="V49" s="528">
        <v>93</v>
      </c>
      <c r="W49" s="532">
        <v>248</v>
      </c>
    </row>
    <row r="50" spans="1:23" ht="19.5" customHeight="1">
      <c r="A50" s="583"/>
      <c r="B50" s="154">
        <v>40</v>
      </c>
      <c r="C50" s="154" t="s">
        <v>344</v>
      </c>
      <c r="D50" s="528">
        <v>0</v>
      </c>
      <c r="E50" s="528">
        <v>0</v>
      </c>
      <c r="F50" s="528">
        <v>0</v>
      </c>
      <c r="G50" s="528">
        <v>0</v>
      </c>
      <c r="H50" s="529">
        <v>0</v>
      </c>
      <c r="I50" s="530">
        <v>0</v>
      </c>
      <c r="J50" s="528">
        <v>0</v>
      </c>
      <c r="K50" s="528">
        <v>0</v>
      </c>
      <c r="L50" s="528">
        <v>0</v>
      </c>
      <c r="M50" s="531">
        <v>0</v>
      </c>
      <c r="N50" s="533">
        <v>1</v>
      </c>
      <c r="O50" s="528">
        <v>6</v>
      </c>
      <c r="P50" s="528">
        <v>11</v>
      </c>
      <c r="Q50" s="528">
        <v>17</v>
      </c>
      <c r="R50" s="529">
        <v>51</v>
      </c>
      <c r="S50" s="530">
        <v>1</v>
      </c>
      <c r="T50" s="528">
        <v>6</v>
      </c>
      <c r="U50" s="528">
        <v>11</v>
      </c>
      <c r="V50" s="528">
        <v>17</v>
      </c>
      <c r="W50" s="532">
        <v>51</v>
      </c>
    </row>
    <row r="51" spans="1:23" ht="19.5" customHeight="1">
      <c r="A51" s="583"/>
      <c r="B51" s="154">
        <v>41</v>
      </c>
      <c r="C51" s="154" t="s">
        <v>345</v>
      </c>
      <c r="D51" s="528">
        <v>0</v>
      </c>
      <c r="E51" s="528">
        <v>0</v>
      </c>
      <c r="F51" s="528">
        <v>0</v>
      </c>
      <c r="G51" s="528">
        <v>0</v>
      </c>
      <c r="H51" s="529">
        <v>0</v>
      </c>
      <c r="I51" s="530">
        <v>0</v>
      </c>
      <c r="J51" s="528">
        <v>0</v>
      </c>
      <c r="K51" s="528">
        <v>0</v>
      </c>
      <c r="L51" s="528">
        <v>0</v>
      </c>
      <c r="M51" s="531">
        <v>0</v>
      </c>
      <c r="N51" s="533">
        <v>4</v>
      </c>
      <c r="O51" s="528">
        <v>20</v>
      </c>
      <c r="P51" s="528">
        <v>20</v>
      </c>
      <c r="Q51" s="528">
        <v>40</v>
      </c>
      <c r="R51" s="529">
        <v>112</v>
      </c>
      <c r="S51" s="530">
        <v>4</v>
      </c>
      <c r="T51" s="528">
        <v>20</v>
      </c>
      <c r="U51" s="528">
        <v>20</v>
      </c>
      <c r="V51" s="528">
        <v>40</v>
      </c>
      <c r="W51" s="532">
        <v>112</v>
      </c>
    </row>
    <row r="52" spans="1:23" ht="19.5" customHeight="1">
      <c r="A52" s="584"/>
      <c r="B52" s="537" t="s">
        <v>354</v>
      </c>
      <c r="C52" s="538"/>
      <c r="D52" s="539">
        <v>1</v>
      </c>
      <c r="E52" s="539">
        <v>0</v>
      </c>
      <c r="F52" s="539">
        <v>200</v>
      </c>
      <c r="G52" s="539">
        <v>200</v>
      </c>
      <c r="H52" s="571">
        <v>400</v>
      </c>
      <c r="I52" s="546">
        <v>7</v>
      </c>
      <c r="J52" s="539">
        <v>54</v>
      </c>
      <c r="K52" s="539">
        <v>330</v>
      </c>
      <c r="L52" s="539">
        <v>384</v>
      </c>
      <c r="M52" s="540">
        <v>1038</v>
      </c>
      <c r="N52" s="557">
        <v>20</v>
      </c>
      <c r="O52" s="539">
        <v>51</v>
      </c>
      <c r="P52" s="539">
        <v>230</v>
      </c>
      <c r="Q52" s="539">
        <v>281</v>
      </c>
      <c r="R52" s="540">
        <v>731</v>
      </c>
      <c r="S52" s="546">
        <v>28</v>
      </c>
      <c r="T52" s="539">
        <v>105</v>
      </c>
      <c r="U52" s="539">
        <v>760</v>
      </c>
      <c r="V52" s="539">
        <v>865</v>
      </c>
      <c r="W52" s="540">
        <v>2169</v>
      </c>
    </row>
    <row r="53" spans="1:24" ht="19.5" customHeight="1">
      <c r="A53" s="156"/>
      <c r="B53" s="157"/>
      <c r="C53" s="158" t="s">
        <v>351</v>
      </c>
      <c r="D53" s="159">
        <v>112</v>
      </c>
      <c r="E53" s="159">
        <v>441</v>
      </c>
      <c r="F53" s="159">
        <v>25314</v>
      </c>
      <c r="G53" s="159">
        <v>25755</v>
      </c>
      <c r="H53" s="159">
        <v>72705</v>
      </c>
      <c r="I53" s="160">
        <v>171</v>
      </c>
      <c r="J53" s="159">
        <v>293</v>
      </c>
      <c r="K53" s="159">
        <v>12612</v>
      </c>
      <c r="L53" s="159">
        <v>12905</v>
      </c>
      <c r="M53" s="322">
        <v>29547</v>
      </c>
      <c r="N53" s="323">
        <v>514</v>
      </c>
      <c r="O53" s="159">
        <v>363</v>
      </c>
      <c r="P53" s="159">
        <v>7431</v>
      </c>
      <c r="Q53" s="159">
        <v>7794</v>
      </c>
      <c r="R53" s="324">
        <v>19180</v>
      </c>
      <c r="S53" s="323">
        <v>797</v>
      </c>
      <c r="T53" s="159">
        <v>1097</v>
      </c>
      <c r="U53" s="159">
        <v>45357</v>
      </c>
      <c r="V53" s="159">
        <v>46454</v>
      </c>
      <c r="W53" s="572">
        <v>121432</v>
      </c>
      <c r="X53" s="573"/>
    </row>
  </sheetData>
  <sheetProtection/>
  <mergeCells count="29">
    <mergeCell ref="B52:C52"/>
    <mergeCell ref="W4:W5"/>
    <mergeCell ref="B13:C13"/>
    <mergeCell ref="B24:C24"/>
    <mergeCell ref="B34:C34"/>
    <mergeCell ref="B37:C37"/>
    <mergeCell ref="B41:C41"/>
    <mergeCell ref="I4:I5"/>
    <mergeCell ref="N4:N5"/>
    <mergeCell ref="O4:Q4"/>
    <mergeCell ref="S4:S5"/>
    <mergeCell ref="T4:V4"/>
    <mergeCell ref="R4:R5"/>
    <mergeCell ref="I3:M3"/>
    <mergeCell ref="N3:R3"/>
    <mergeCell ref="S3:W3"/>
    <mergeCell ref="H4:H5"/>
    <mergeCell ref="M4:M5"/>
    <mergeCell ref="A3:C5"/>
    <mergeCell ref="D3:H3"/>
    <mergeCell ref="D4:D5"/>
    <mergeCell ref="E4:G4"/>
    <mergeCell ref="J4:L4"/>
    <mergeCell ref="A42:A52"/>
    <mergeCell ref="A6:A13"/>
    <mergeCell ref="A14:A24"/>
    <mergeCell ref="A25:A34"/>
    <mergeCell ref="A35:A37"/>
    <mergeCell ref="A38:A41"/>
  </mergeCells>
  <printOptions horizontalCentered="1" verticalCentered="1"/>
  <pageMargins left="0.7874015748031497" right="0.7874015748031497" top="0.7874015748031497" bottom="0.7874015748031497" header="0.5118110236220472" footer="0.5118110236220472"/>
  <pageSetup blackAndWhite="1" fitToHeight="1" fitToWidth="1" horizontalDpi="600" verticalDpi="600" orientation="portrait" paperSize="9" scale="10" r:id="rId1"/>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AA41"/>
  <sheetViews>
    <sheetView showGridLines="0" zoomScale="70" zoomScaleNormal="70"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N11" sqref="N11"/>
    </sheetView>
  </sheetViews>
  <sheetFormatPr defaultColWidth="5.25390625" defaultRowHeight="30" customHeight="1"/>
  <cols>
    <col min="1" max="1" width="8.75390625" style="88" customWidth="1"/>
    <col min="2" max="21" width="7.50390625" style="83" customWidth="1"/>
    <col min="22" max="22" width="8.625" style="83" customWidth="1"/>
    <col min="23" max="23" width="5.25390625" style="83" customWidth="1"/>
    <col min="24" max="26" width="5.25390625" style="161" customWidth="1"/>
    <col min="27" max="16384" width="5.25390625" style="83" customWidth="1"/>
  </cols>
  <sheetData>
    <row r="1" spans="1:22" ht="21" customHeight="1">
      <c r="A1" s="346" t="s">
        <v>570</v>
      </c>
      <c r="B1" s="347"/>
      <c r="C1" s="347"/>
      <c r="D1" s="347"/>
      <c r="E1" s="347"/>
      <c r="F1" s="347"/>
      <c r="G1" s="347"/>
      <c r="H1" s="347"/>
      <c r="I1" s="347"/>
      <c r="J1" s="347"/>
      <c r="K1" s="347"/>
      <c r="L1" s="347"/>
      <c r="M1" s="347"/>
      <c r="N1" s="347"/>
      <c r="O1" s="347"/>
      <c r="P1" s="347"/>
      <c r="Q1" s="347"/>
      <c r="R1" s="347"/>
      <c r="S1" s="347"/>
      <c r="T1" s="347"/>
      <c r="U1" s="347"/>
      <c r="V1" s="347"/>
    </row>
    <row r="2" spans="1:22" ht="21" customHeight="1">
      <c r="A2" s="595"/>
      <c r="B2" s="596"/>
      <c r="C2" s="596"/>
      <c r="D2" s="596"/>
      <c r="E2" s="596"/>
      <c r="F2" s="596"/>
      <c r="G2" s="596"/>
      <c r="H2" s="596"/>
      <c r="I2" s="596"/>
      <c r="J2" s="596"/>
      <c r="K2" s="596"/>
      <c r="L2" s="596"/>
      <c r="M2" s="596"/>
      <c r="N2" s="596"/>
      <c r="O2" s="596"/>
      <c r="P2" s="596"/>
      <c r="Q2" s="596"/>
      <c r="R2" s="596"/>
      <c r="S2" s="596"/>
      <c r="T2" s="596"/>
      <c r="U2" s="596"/>
      <c r="V2" s="597" t="s">
        <v>346</v>
      </c>
    </row>
    <row r="3" spans="1:27" s="84" customFormat="1" ht="21" customHeight="1">
      <c r="A3" s="349"/>
      <c r="B3" s="598" t="s">
        <v>502</v>
      </c>
      <c r="C3" s="599"/>
      <c r="D3" s="599"/>
      <c r="E3" s="599"/>
      <c r="F3" s="599"/>
      <c r="G3" s="599"/>
      <c r="H3" s="599"/>
      <c r="I3" s="599"/>
      <c r="J3" s="599"/>
      <c r="K3" s="599"/>
      <c r="L3" s="599"/>
      <c r="M3" s="600"/>
      <c r="N3" s="601" t="s">
        <v>357</v>
      </c>
      <c r="O3" s="599"/>
      <c r="P3" s="602"/>
      <c r="Q3" s="603" t="s">
        <v>508</v>
      </c>
      <c r="R3" s="604"/>
      <c r="S3" s="605"/>
      <c r="T3" s="601" t="s">
        <v>509</v>
      </c>
      <c r="U3" s="599"/>
      <c r="V3" s="602"/>
      <c r="W3" s="162"/>
      <c r="X3" s="162"/>
      <c r="Y3" s="162"/>
      <c r="Z3" s="162"/>
      <c r="AA3" s="162"/>
    </row>
    <row r="4" spans="1:27" s="84" customFormat="1" ht="21" customHeight="1">
      <c r="A4" s="349"/>
      <c r="B4" s="606" t="s">
        <v>358</v>
      </c>
      <c r="C4" s="607"/>
      <c r="D4" s="608"/>
      <c r="E4" s="609" t="s">
        <v>359</v>
      </c>
      <c r="F4" s="607"/>
      <c r="G4" s="608"/>
      <c r="H4" s="609" t="s">
        <v>360</v>
      </c>
      <c r="I4" s="607"/>
      <c r="J4" s="608"/>
      <c r="K4" s="609" t="s">
        <v>347</v>
      </c>
      <c r="L4" s="607"/>
      <c r="M4" s="608"/>
      <c r="N4" s="601"/>
      <c r="O4" s="599"/>
      <c r="P4" s="602"/>
      <c r="Q4" s="603"/>
      <c r="R4" s="604"/>
      <c r="S4" s="605"/>
      <c r="T4" s="601"/>
      <c r="U4" s="599"/>
      <c r="V4" s="602"/>
      <c r="W4" s="162"/>
      <c r="X4" s="162"/>
      <c r="Y4" s="162"/>
      <c r="Z4" s="162"/>
      <c r="AA4" s="162"/>
    </row>
    <row r="5" spans="1:27" s="85" customFormat="1" ht="21" customHeight="1">
      <c r="A5" s="349"/>
      <c r="B5" s="610" t="s">
        <v>348</v>
      </c>
      <c r="C5" s="611" t="s">
        <v>349</v>
      </c>
      <c r="D5" s="325" t="s">
        <v>510</v>
      </c>
      <c r="E5" s="612" t="s">
        <v>348</v>
      </c>
      <c r="F5" s="611" t="s">
        <v>349</v>
      </c>
      <c r="G5" s="325" t="s">
        <v>510</v>
      </c>
      <c r="H5" s="612" t="s">
        <v>348</v>
      </c>
      <c r="I5" s="611" t="s">
        <v>349</v>
      </c>
      <c r="J5" s="325" t="s">
        <v>510</v>
      </c>
      <c r="K5" s="612" t="s">
        <v>348</v>
      </c>
      <c r="L5" s="611" t="s">
        <v>349</v>
      </c>
      <c r="M5" s="325" t="s">
        <v>510</v>
      </c>
      <c r="N5" s="612" t="s">
        <v>348</v>
      </c>
      <c r="O5" s="611" t="s">
        <v>349</v>
      </c>
      <c r="P5" s="326" t="s">
        <v>510</v>
      </c>
      <c r="Q5" s="610" t="s">
        <v>348</v>
      </c>
      <c r="R5" s="611" t="s">
        <v>349</v>
      </c>
      <c r="S5" s="325" t="s">
        <v>510</v>
      </c>
      <c r="T5" s="612" t="s">
        <v>348</v>
      </c>
      <c r="U5" s="611" t="s">
        <v>349</v>
      </c>
      <c r="V5" s="326" t="s">
        <v>510</v>
      </c>
      <c r="W5" s="163"/>
      <c r="X5" s="163"/>
      <c r="Y5" s="163"/>
      <c r="Z5" s="163"/>
      <c r="AA5" s="163"/>
    </row>
    <row r="6" spans="1:27" ht="21" customHeight="1">
      <c r="A6" s="327" t="s">
        <v>511</v>
      </c>
      <c r="B6" s="222" t="s">
        <v>350</v>
      </c>
      <c r="C6" s="223" t="s">
        <v>350</v>
      </c>
      <c r="D6" s="224" t="s">
        <v>350</v>
      </c>
      <c r="E6" s="225" t="s">
        <v>350</v>
      </c>
      <c r="F6" s="223" t="s">
        <v>350</v>
      </c>
      <c r="G6" s="224" t="s">
        <v>350</v>
      </c>
      <c r="H6" s="225" t="s">
        <v>350</v>
      </c>
      <c r="I6" s="223" t="s">
        <v>350</v>
      </c>
      <c r="J6" s="224" t="s">
        <v>350</v>
      </c>
      <c r="K6" s="226">
        <v>170</v>
      </c>
      <c r="L6" s="227">
        <v>4160</v>
      </c>
      <c r="M6" s="228">
        <v>9307</v>
      </c>
      <c r="N6" s="226">
        <v>94</v>
      </c>
      <c r="O6" s="227">
        <v>1376</v>
      </c>
      <c r="P6" s="229">
        <v>2751</v>
      </c>
      <c r="Q6" s="230">
        <v>20</v>
      </c>
      <c r="R6" s="227">
        <v>209</v>
      </c>
      <c r="S6" s="228">
        <v>996</v>
      </c>
      <c r="T6" s="226">
        <v>284</v>
      </c>
      <c r="U6" s="227">
        <v>5745</v>
      </c>
      <c r="V6" s="229">
        <v>13054</v>
      </c>
      <c r="W6" s="161"/>
      <c r="AA6" s="161"/>
    </row>
    <row r="7" spans="1:27" ht="21" customHeight="1">
      <c r="A7" s="328" t="s">
        <v>512</v>
      </c>
      <c r="B7" s="231" t="s">
        <v>350</v>
      </c>
      <c r="C7" s="232" t="s">
        <v>350</v>
      </c>
      <c r="D7" s="233" t="s">
        <v>350</v>
      </c>
      <c r="E7" s="234" t="s">
        <v>350</v>
      </c>
      <c r="F7" s="232" t="s">
        <v>350</v>
      </c>
      <c r="G7" s="233" t="s">
        <v>350</v>
      </c>
      <c r="H7" s="234" t="s">
        <v>350</v>
      </c>
      <c r="I7" s="232" t="s">
        <v>350</v>
      </c>
      <c r="J7" s="233" t="s">
        <v>350</v>
      </c>
      <c r="K7" s="235">
        <v>404</v>
      </c>
      <c r="L7" s="236">
        <v>14861</v>
      </c>
      <c r="M7" s="237">
        <v>34563</v>
      </c>
      <c r="N7" s="235">
        <v>342</v>
      </c>
      <c r="O7" s="236">
        <v>2461</v>
      </c>
      <c r="P7" s="238">
        <v>7882</v>
      </c>
      <c r="Q7" s="239">
        <v>28</v>
      </c>
      <c r="R7" s="236">
        <v>456</v>
      </c>
      <c r="S7" s="237">
        <v>1848</v>
      </c>
      <c r="T7" s="235">
        <v>774</v>
      </c>
      <c r="U7" s="236">
        <v>17778</v>
      </c>
      <c r="V7" s="238">
        <v>44293</v>
      </c>
      <c r="W7" s="161"/>
      <c r="AA7" s="161"/>
    </row>
    <row r="8" spans="1:27" ht="21" customHeight="1">
      <c r="A8" s="328" t="s">
        <v>513</v>
      </c>
      <c r="B8" s="231" t="s">
        <v>350</v>
      </c>
      <c r="C8" s="232" t="s">
        <v>350</v>
      </c>
      <c r="D8" s="233" t="s">
        <v>350</v>
      </c>
      <c r="E8" s="234" t="s">
        <v>350</v>
      </c>
      <c r="F8" s="232" t="s">
        <v>350</v>
      </c>
      <c r="G8" s="233" t="s">
        <v>350</v>
      </c>
      <c r="H8" s="234" t="s">
        <v>350</v>
      </c>
      <c r="I8" s="232" t="s">
        <v>350</v>
      </c>
      <c r="J8" s="233" t="s">
        <v>350</v>
      </c>
      <c r="K8" s="235">
        <v>344</v>
      </c>
      <c r="L8" s="236">
        <v>12180</v>
      </c>
      <c r="M8" s="237">
        <v>29018</v>
      </c>
      <c r="N8" s="235">
        <v>309</v>
      </c>
      <c r="O8" s="232" t="s">
        <v>350</v>
      </c>
      <c r="P8" s="238">
        <v>6967</v>
      </c>
      <c r="Q8" s="239">
        <v>30</v>
      </c>
      <c r="R8" s="236">
        <v>491</v>
      </c>
      <c r="S8" s="237">
        <v>1901</v>
      </c>
      <c r="T8" s="235">
        <v>683</v>
      </c>
      <c r="U8" s="232" t="s">
        <v>350</v>
      </c>
      <c r="V8" s="238">
        <v>37886</v>
      </c>
      <c r="W8" s="161"/>
      <c r="AA8" s="161"/>
    </row>
    <row r="9" spans="1:27" ht="21" customHeight="1">
      <c r="A9" s="328" t="s">
        <v>514</v>
      </c>
      <c r="B9" s="239">
        <v>15</v>
      </c>
      <c r="C9" s="236">
        <v>3566</v>
      </c>
      <c r="D9" s="237">
        <v>7657</v>
      </c>
      <c r="E9" s="235">
        <v>60</v>
      </c>
      <c r="F9" s="236">
        <v>3938</v>
      </c>
      <c r="G9" s="237">
        <v>9155</v>
      </c>
      <c r="H9" s="235">
        <v>248</v>
      </c>
      <c r="I9" s="236">
        <v>3865</v>
      </c>
      <c r="J9" s="237">
        <v>9464</v>
      </c>
      <c r="K9" s="235">
        <v>323</v>
      </c>
      <c r="L9" s="236">
        <v>11369</v>
      </c>
      <c r="M9" s="237">
        <v>26276</v>
      </c>
      <c r="N9" s="235">
        <v>304</v>
      </c>
      <c r="O9" s="236">
        <v>2083</v>
      </c>
      <c r="P9" s="238">
        <v>7585</v>
      </c>
      <c r="Q9" s="239">
        <v>28</v>
      </c>
      <c r="R9" s="236">
        <v>574</v>
      </c>
      <c r="S9" s="237">
        <v>2489</v>
      </c>
      <c r="T9" s="235">
        <v>655</v>
      </c>
      <c r="U9" s="236">
        <v>14026</v>
      </c>
      <c r="V9" s="238">
        <v>36350</v>
      </c>
      <c r="W9" s="161"/>
      <c r="AA9" s="161"/>
    </row>
    <row r="10" spans="1:27" ht="21" customHeight="1">
      <c r="A10" s="328" t="s">
        <v>515</v>
      </c>
      <c r="B10" s="239">
        <v>17</v>
      </c>
      <c r="C10" s="236">
        <v>3750</v>
      </c>
      <c r="D10" s="237">
        <v>8501</v>
      </c>
      <c r="E10" s="235">
        <v>54</v>
      </c>
      <c r="F10" s="236">
        <v>3451</v>
      </c>
      <c r="G10" s="237">
        <v>8425</v>
      </c>
      <c r="H10" s="235">
        <v>230</v>
      </c>
      <c r="I10" s="236">
        <v>3761</v>
      </c>
      <c r="J10" s="237">
        <v>9032</v>
      </c>
      <c r="K10" s="235">
        <v>301</v>
      </c>
      <c r="L10" s="236">
        <v>10962</v>
      </c>
      <c r="M10" s="237">
        <v>25958</v>
      </c>
      <c r="N10" s="235">
        <v>355</v>
      </c>
      <c r="O10" s="236">
        <v>2807</v>
      </c>
      <c r="P10" s="238">
        <v>9218</v>
      </c>
      <c r="Q10" s="239">
        <v>33</v>
      </c>
      <c r="R10" s="236">
        <v>659</v>
      </c>
      <c r="S10" s="237">
        <v>3102</v>
      </c>
      <c r="T10" s="235">
        <v>689</v>
      </c>
      <c r="U10" s="236">
        <v>14428</v>
      </c>
      <c r="V10" s="238">
        <v>38278</v>
      </c>
      <c r="W10" s="161"/>
      <c r="AA10" s="161"/>
    </row>
    <row r="11" spans="1:27" ht="21" customHeight="1">
      <c r="A11" s="328" t="s">
        <v>516</v>
      </c>
      <c r="B11" s="239">
        <v>18</v>
      </c>
      <c r="C11" s="236">
        <v>3946</v>
      </c>
      <c r="D11" s="237">
        <v>8882</v>
      </c>
      <c r="E11" s="235">
        <v>58</v>
      </c>
      <c r="F11" s="236">
        <v>3960</v>
      </c>
      <c r="G11" s="237">
        <v>9106</v>
      </c>
      <c r="H11" s="235">
        <v>203</v>
      </c>
      <c r="I11" s="236">
        <v>3364</v>
      </c>
      <c r="J11" s="237">
        <v>7867</v>
      </c>
      <c r="K11" s="235">
        <v>279</v>
      </c>
      <c r="L11" s="236">
        <v>11270</v>
      </c>
      <c r="M11" s="237">
        <v>25855</v>
      </c>
      <c r="N11" s="235">
        <v>371</v>
      </c>
      <c r="O11" s="236">
        <v>2945</v>
      </c>
      <c r="P11" s="238">
        <v>9182</v>
      </c>
      <c r="Q11" s="239">
        <v>43</v>
      </c>
      <c r="R11" s="236">
        <v>880</v>
      </c>
      <c r="S11" s="237">
        <v>3867</v>
      </c>
      <c r="T11" s="235">
        <v>693</v>
      </c>
      <c r="U11" s="236">
        <v>15095</v>
      </c>
      <c r="V11" s="238">
        <v>38904</v>
      </c>
      <c r="W11" s="161"/>
      <c r="AA11" s="161"/>
    </row>
    <row r="12" spans="1:27" ht="21" customHeight="1">
      <c r="A12" s="328" t="s">
        <v>517</v>
      </c>
      <c r="B12" s="239">
        <v>21</v>
      </c>
      <c r="C12" s="236">
        <v>4709</v>
      </c>
      <c r="D12" s="237">
        <v>11686</v>
      </c>
      <c r="E12" s="235">
        <v>59</v>
      </c>
      <c r="F12" s="236">
        <v>3959</v>
      </c>
      <c r="G12" s="237">
        <v>9259</v>
      </c>
      <c r="H12" s="235">
        <v>176</v>
      </c>
      <c r="I12" s="236">
        <v>3190</v>
      </c>
      <c r="J12" s="237">
        <v>7287</v>
      </c>
      <c r="K12" s="235">
        <v>256</v>
      </c>
      <c r="L12" s="236">
        <v>11858</v>
      </c>
      <c r="M12" s="237">
        <v>28232</v>
      </c>
      <c r="N12" s="235">
        <v>371</v>
      </c>
      <c r="O12" s="236">
        <v>3058</v>
      </c>
      <c r="P12" s="238">
        <v>9776</v>
      </c>
      <c r="Q12" s="239">
        <v>35</v>
      </c>
      <c r="R12" s="236">
        <v>616</v>
      </c>
      <c r="S12" s="237">
        <v>2395</v>
      </c>
      <c r="T12" s="235">
        <v>662</v>
      </c>
      <c r="U12" s="236">
        <v>15532</v>
      </c>
      <c r="V12" s="238">
        <v>40403</v>
      </c>
      <c r="W12" s="161"/>
      <c r="AA12" s="161"/>
    </row>
    <row r="13" spans="1:27" ht="21" customHeight="1">
      <c r="A13" s="328" t="s">
        <v>518</v>
      </c>
      <c r="B13" s="239">
        <v>24</v>
      </c>
      <c r="C13" s="236">
        <v>5223</v>
      </c>
      <c r="D13" s="237">
        <v>13063</v>
      </c>
      <c r="E13" s="235">
        <v>66</v>
      </c>
      <c r="F13" s="236">
        <v>4487</v>
      </c>
      <c r="G13" s="237">
        <v>10547</v>
      </c>
      <c r="H13" s="235">
        <v>191</v>
      </c>
      <c r="I13" s="236">
        <v>3229</v>
      </c>
      <c r="J13" s="237">
        <v>7653</v>
      </c>
      <c r="K13" s="235">
        <v>281</v>
      </c>
      <c r="L13" s="236">
        <v>12939</v>
      </c>
      <c r="M13" s="237">
        <v>31263</v>
      </c>
      <c r="N13" s="235">
        <v>305</v>
      </c>
      <c r="O13" s="236">
        <v>2537</v>
      </c>
      <c r="P13" s="238">
        <v>8217</v>
      </c>
      <c r="Q13" s="239">
        <v>34</v>
      </c>
      <c r="R13" s="236">
        <v>778</v>
      </c>
      <c r="S13" s="237">
        <v>2716</v>
      </c>
      <c r="T13" s="235">
        <v>620</v>
      </c>
      <c r="U13" s="236">
        <v>16254</v>
      </c>
      <c r="V13" s="238">
        <v>42196</v>
      </c>
      <c r="W13" s="161"/>
      <c r="AA13" s="161"/>
    </row>
    <row r="14" spans="1:27" ht="21" customHeight="1">
      <c r="A14" s="328" t="s">
        <v>519</v>
      </c>
      <c r="B14" s="239">
        <v>31</v>
      </c>
      <c r="C14" s="236">
        <v>7224</v>
      </c>
      <c r="D14" s="237">
        <v>17996</v>
      </c>
      <c r="E14" s="235">
        <v>59</v>
      </c>
      <c r="F14" s="236">
        <v>4149</v>
      </c>
      <c r="G14" s="237">
        <v>9532</v>
      </c>
      <c r="H14" s="235">
        <v>153</v>
      </c>
      <c r="I14" s="236">
        <v>2863</v>
      </c>
      <c r="J14" s="237">
        <v>6757</v>
      </c>
      <c r="K14" s="235">
        <v>243</v>
      </c>
      <c r="L14" s="236">
        <v>14236</v>
      </c>
      <c r="M14" s="237">
        <v>34285</v>
      </c>
      <c r="N14" s="235">
        <v>317</v>
      </c>
      <c r="O14" s="236">
        <v>2667</v>
      </c>
      <c r="P14" s="238">
        <v>8481</v>
      </c>
      <c r="Q14" s="239">
        <v>33</v>
      </c>
      <c r="R14" s="236">
        <v>761</v>
      </c>
      <c r="S14" s="237">
        <v>2930</v>
      </c>
      <c r="T14" s="235">
        <v>593</v>
      </c>
      <c r="U14" s="236">
        <v>17664</v>
      </c>
      <c r="V14" s="238">
        <v>45696</v>
      </c>
      <c r="W14" s="161"/>
      <c r="AA14" s="161"/>
    </row>
    <row r="15" spans="1:27" ht="21" customHeight="1">
      <c r="A15" s="328" t="s">
        <v>520</v>
      </c>
      <c r="B15" s="239">
        <v>32</v>
      </c>
      <c r="C15" s="236">
        <v>7494</v>
      </c>
      <c r="D15" s="237">
        <v>18395</v>
      </c>
      <c r="E15" s="235">
        <v>65</v>
      </c>
      <c r="F15" s="236">
        <v>4506</v>
      </c>
      <c r="G15" s="237">
        <v>10534</v>
      </c>
      <c r="H15" s="235">
        <v>191</v>
      </c>
      <c r="I15" s="236">
        <v>3762</v>
      </c>
      <c r="J15" s="237">
        <v>8375</v>
      </c>
      <c r="K15" s="235">
        <v>288</v>
      </c>
      <c r="L15" s="236">
        <v>15762</v>
      </c>
      <c r="M15" s="237">
        <v>37304</v>
      </c>
      <c r="N15" s="235">
        <v>311</v>
      </c>
      <c r="O15" s="236">
        <v>2582</v>
      </c>
      <c r="P15" s="238">
        <v>8345</v>
      </c>
      <c r="Q15" s="239">
        <v>35</v>
      </c>
      <c r="R15" s="236">
        <v>632</v>
      </c>
      <c r="S15" s="237">
        <v>3058</v>
      </c>
      <c r="T15" s="235">
        <v>634</v>
      </c>
      <c r="U15" s="236">
        <v>18976</v>
      </c>
      <c r="V15" s="238">
        <v>48707</v>
      </c>
      <c r="W15" s="161"/>
      <c r="AA15" s="161"/>
    </row>
    <row r="16" spans="1:27" ht="21" customHeight="1">
      <c r="A16" s="328" t="s">
        <v>571</v>
      </c>
      <c r="B16" s="239">
        <v>33</v>
      </c>
      <c r="C16" s="236">
        <v>7597</v>
      </c>
      <c r="D16" s="237">
        <v>19307</v>
      </c>
      <c r="E16" s="235">
        <v>69</v>
      </c>
      <c r="F16" s="236">
        <v>4784</v>
      </c>
      <c r="G16" s="237">
        <v>11508</v>
      </c>
      <c r="H16" s="235">
        <v>212</v>
      </c>
      <c r="I16" s="236">
        <v>4033</v>
      </c>
      <c r="J16" s="237">
        <v>9631</v>
      </c>
      <c r="K16" s="235">
        <v>314</v>
      </c>
      <c r="L16" s="236">
        <v>16414</v>
      </c>
      <c r="M16" s="237">
        <v>40446</v>
      </c>
      <c r="N16" s="235">
        <v>318</v>
      </c>
      <c r="O16" s="236">
        <v>2741</v>
      </c>
      <c r="P16" s="238">
        <v>8482</v>
      </c>
      <c r="Q16" s="239">
        <v>36</v>
      </c>
      <c r="R16" s="236">
        <v>709</v>
      </c>
      <c r="S16" s="237">
        <v>3271</v>
      </c>
      <c r="T16" s="235">
        <v>668</v>
      </c>
      <c r="U16" s="236">
        <v>19864</v>
      </c>
      <c r="V16" s="238">
        <v>52199</v>
      </c>
      <c r="W16" s="161"/>
      <c r="AA16" s="161"/>
    </row>
    <row r="17" spans="1:27" ht="21" customHeight="1">
      <c r="A17" s="328" t="s">
        <v>521</v>
      </c>
      <c r="B17" s="239">
        <v>39</v>
      </c>
      <c r="C17" s="236">
        <v>9677</v>
      </c>
      <c r="D17" s="237">
        <v>24662</v>
      </c>
      <c r="E17" s="235">
        <v>71</v>
      </c>
      <c r="F17" s="236">
        <v>5069</v>
      </c>
      <c r="G17" s="237">
        <v>12213</v>
      </c>
      <c r="H17" s="235">
        <v>178</v>
      </c>
      <c r="I17" s="236">
        <v>4085</v>
      </c>
      <c r="J17" s="237">
        <v>8532</v>
      </c>
      <c r="K17" s="235">
        <v>288</v>
      </c>
      <c r="L17" s="236">
        <v>18831</v>
      </c>
      <c r="M17" s="237">
        <v>45407</v>
      </c>
      <c r="N17" s="235">
        <v>349</v>
      </c>
      <c r="O17" s="236">
        <v>2866</v>
      </c>
      <c r="P17" s="238">
        <v>8985</v>
      </c>
      <c r="Q17" s="239">
        <v>39</v>
      </c>
      <c r="R17" s="236">
        <v>1056</v>
      </c>
      <c r="S17" s="237">
        <v>3598</v>
      </c>
      <c r="T17" s="235">
        <v>676</v>
      </c>
      <c r="U17" s="236">
        <v>22753</v>
      </c>
      <c r="V17" s="238">
        <v>57990</v>
      </c>
      <c r="W17" s="161"/>
      <c r="AA17" s="161"/>
    </row>
    <row r="18" spans="1:27" ht="21" customHeight="1">
      <c r="A18" s="328" t="s">
        <v>522</v>
      </c>
      <c r="B18" s="239">
        <v>42</v>
      </c>
      <c r="C18" s="236">
        <v>10380</v>
      </c>
      <c r="D18" s="237">
        <v>26187</v>
      </c>
      <c r="E18" s="235">
        <v>73</v>
      </c>
      <c r="F18" s="236">
        <v>5058</v>
      </c>
      <c r="G18" s="237">
        <v>11764</v>
      </c>
      <c r="H18" s="235">
        <v>165</v>
      </c>
      <c r="I18" s="236">
        <v>3695</v>
      </c>
      <c r="J18" s="237">
        <v>7679</v>
      </c>
      <c r="K18" s="235">
        <v>280</v>
      </c>
      <c r="L18" s="236">
        <v>19133</v>
      </c>
      <c r="M18" s="237">
        <v>45630</v>
      </c>
      <c r="N18" s="235">
        <v>343</v>
      </c>
      <c r="O18" s="236">
        <v>2985</v>
      </c>
      <c r="P18" s="238">
        <v>8599</v>
      </c>
      <c r="Q18" s="239">
        <v>38</v>
      </c>
      <c r="R18" s="236">
        <v>1068</v>
      </c>
      <c r="S18" s="237">
        <v>3410</v>
      </c>
      <c r="T18" s="235">
        <v>661</v>
      </c>
      <c r="U18" s="236">
        <v>23186</v>
      </c>
      <c r="V18" s="238">
        <v>57639</v>
      </c>
      <c r="W18" s="161"/>
      <c r="AA18" s="161"/>
    </row>
    <row r="19" spans="1:27" ht="21" customHeight="1">
      <c r="A19" s="328" t="s">
        <v>572</v>
      </c>
      <c r="B19" s="239">
        <v>42</v>
      </c>
      <c r="C19" s="236">
        <v>10560</v>
      </c>
      <c r="D19" s="237">
        <v>28633</v>
      </c>
      <c r="E19" s="235">
        <v>74</v>
      </c>
      <c r="F19" s="236">
        <v>5024</v>
      </c>
      <c r="G19" s="237">
        <v>11873</v>
      </c>
      <c r="H19" s="235">
        <v>163</v>
      </c>
      <c r="I19" s="236">
        <v>3487</v>
      </c>
      <c r="J19" s="237">
        <v>7044</v>
      </c>
      <c r="K19" s="235">
        <v>279</v>
      </c>
      <c r="L19" s="236">
        <v>19071</v>
      </c>
      <c r="M19" s="237">
        <v>47550</v>
      </c>
      <c r="N19" s="235">
        <v>361</v>
      </c>
      <c r="O19" s="236">
        <v>3021</v>
      </c>
      <c r="P19" s="238">
        <v>9073</v>
      </c>
      <c r="Q19" s="239">
        <v>42</v>
      </c>
      <c r="R19" s="236">
        <v>1205</v>
      </c>
      <c r="S19" s="237">
        <v>3722</v>
      </c>
      <c r="T19" s="235">
        <v>682</v>
      </c>
      <c r="U19" s="236">
        <v>23297</v>
      </c>
      <c r="V19" s="238">
        <v>60345</v>
      </c>
      <c r="W19" s="161"/>
      <c r="AA19" s="161"/>
    </row>
    <row r="20" spans="1:27" ht="21" customHeight="1">
      <c r="A20" s="328" t="s">
        <v>523</v>
      </c>
      <c r="B20" s="239">
        <v>45</v>
      </c>
      <c r="C20" s="236">
        <v>11107</v>
      </c>
      <c r="D20" s="237">
        <v>29529</v>
      </c>
      <c r="E20" s="235">
        <v>67</v>
      </c>
      <c r="F20" s="236">
        <v>4988</v>
      </c>
      <c r="G20" s="237">
        <v>11146</v>
      </c>
      <c r="H20" s="235">
        <v>156</v>
      </c>
      <c r="I20" s="236">
        <v>3412</v>
      </c>
      <c r="J20" s="237">
        <v>6714</v>
      </c>
      <c r="K20" s="235">
        <v>268</v>
      </c>
      <c r="L20" s="236">
        <v>19507</v>
      </c>
      <c r="M20" s="237">
        <v>47389</v>
      </c>
      <c r="N20" s="235">
        <v>369</v>
      </c>
      <c r="O20" s="236">
        <v>3118</v>
      </c>
      <c r="P20" s="238">
        <v>9404</v>
      </c>
      <c r="Q20" s="239">
        <v>36</v>
      </c>
      <c r="R20" s="236">
        <v>1156</v>
      </c>
      <c r="S20" s="237">
        <v>3285</v>
      </c>
      <c r="T20" s="235">
        <v>673</v>
      </c>
      <c r="U20" s="236">
        <v>23781</v>
      </c>
      <c r="V20" s="238">
        <v>60078</v>
      </c>
      <c r="W20" s="161"/>
      <c r="AA20" s="161"/>
    </row>
    <row r="21" spans="1:27" ht="21" customHeight="1">
      <c r="A21" s="328" t="s">
        <v>524</v>
      </c>
      <c r="B21" s="239">
        <v>51</v>
      </c>
      <c r="C21" s="236">
        <v>12523</v>
      </c>
      <c r="D21" s="237">
        <v>32005</v>
      </c>
      <c r="E21" s="235">
        <v>73</v>
      </c>
      <c r="F21" s="236">
        <v>5474</v>
      </c>
      <c r="G21" s="237">
        <v>11872</v>
      </c>
      <c r="H21" s="235">
        <v>164</v>
      </c>
      <c r="I21" s="236">
        <v>3534</v>
      </c>
      <c r="J21" s="237">
        <v>7252</v>
      </c>
      <c r="K21" s="235">
        <v>288</v>
      </c>
      <c r="L21" s="236">
        <v>21531</v>
      </c>
      <c r="M21" s="237">
        <v>51129</v>
      </c>
      <c r="N21" s="235">
        <v>375</v>
      </c>
      <c r="O21" s="236">
        <v>3145</v>
      </c>
      <c r="P21" s="238">
        <v>9290</v>
      </c>
      <c r="Q21" s="239">
        <v>44</v>
      </c>
      <c r="R21" s="236">
        <v>747</v>
      </c>
      <c r="S21" s="237">
        <v>3378</v>
      </c>
      <c r="T21" s="235">
        <v>707</v>
      </c>
      <c r="U21" s="236">
        <v>25423</v>
      </c>
      <c r="V21" s="238">
        <v>63797</v>
      </c>
      <c r="W21" s="161"/>
      <c r="AA21" s="161"/>
    </row>
    <row r="22" spans="1:27" ht="21" customHeight="1">
      <c r="A22" s="328" t="s">
        <v>525</v>
      </c>
      <c r="B22" s="239">
        <v>55</v>
      </c>
      <c r="C22" s="236">
        <v>13297</v>
      </c>
      <c r="D22" s="237">
        <v>34306</v>
      </c>
      <c r="E22" s="235">
        <v>84</v>
      </c>
      <c r="F22" s="236">
        <v>6183</v>
      </c>
      <c r="G22" s="237">
        <v>13587</v>
      </c>
      <c r="H22" s="235">
        <v>160</v>
      </c>
      <c r="I22" s="236">
        <v>3594</v>
      </c>
      <c r="J22" s="237">
        <v>7128</v>
      </c>
      <c r="K22" s="235">
        <v>299</v>
      </c>
      <c r="L22" s="236">
        <v>23074</v>
      </c>
      <c r="M22" s="237">
        <v>55021</v>
      </c>
      <c r="N22" s="235">
        <v>462</v>
      </c>
      <c r="O22" s="236">
        <v>3685</v>
      </c>
      <c r="P22" s="238">
        <v>10863</v>
      </c>
      <c r="Q22" s="239">
        <v>47</v>
      </c>
      <c r="R22" s="236">
        <v>774</v>
      </c>
      <c r="S22" s="237">
        <v>3460</v>
      </c>
      <c r="T22" s="235">
        <v>808</v>
      </c>
      <c r="U22" s="236">
        <v>27533</v>
      </c>
      <c r="V22" s="238">
        <v>69344</v>
      </c>
      <c r="W22" s="161"/>
      <c r="AA22" s="161"/>
    </row>
    <row r="23" spans="1:27" ht="21" customHeight="1">
      <c r="A23" s="328" t="s">
        <v>526</v>
      </c>
      <c r="B23" s="239">
        <v>57</v>
      </c>
      <c r="C23" s="236">
        <v>13714</v>
      </c>
      <c r="D23" s="237">
        <v>35258</v>
      </c>
      <c r="E23" s="235">
        <v>87</v>
      </c>
      <c r="F23" s="236">
        <v>6399</v>
      </c>
      <c r="G23" s="237">
        <v>14023</v>
      </c>
      <c r="H23" s="235">
        <v>152</v>
      </c>
      <c r="I23" s="236">
        <v>3562</v>
      </c>
      <c r="J23" s="237">
        <v>6885</v>
      </c>
      <c r="K23" s="235">
        <v>296</v>
      </c>
      <c r="L23" s="236">
        <v>23675</v>
      </c>
      <c r="M23" s="237">
        <v>56166</v>
      </c>
      <c r="N23" s="235">
        <v>481</v>
      </c>
      <c r="O23" s="236">
        <v>3876</v>
      </c>
      <c r="P23" s="238">
        <v>11451</v>
      </c>
      <c r="Q23" s="239">
        <v>45</v>
      </c>
      <c r="R23" s="236">
        <v>752</v>
      </c>
      <c r="S23" s="237">
        <v>3445</v>
      </c>
      <c r="T23" s="235">
        <v>822</v>
      </c>
      <c r="U23" s="236">
        <v>28303</v>
      </c>
      <c r="V23" s="238">
        <v>71062</v>
      </c>
      <c r="W23" s="161"/>
      <c r="AA23" s="161"/>
    </row>
    <row r="24" spans="1:27" ht="21" customHeight="1">
      <c r="A24" s="328" t="s">
        <v>527</v>
      </c>
      <c r="B24" s="239">
        <v>60</v>
      </c>
      <c r="C24" s="236">
        <v>14407</v>
      </c>
      <c r="D24" s="237">
        <v>37327</v>
      </c>
      <c r="E24" s="235">
        <v>93</v>
      </c>
      <c r="F24" s="236">
        <v>7202</v>
      </c>
      <c r="G24" s="237">
        <v>15165</v>
      </c>
      <c r="H24" s="235">
        <v>182</v>
      </c>
      <c r="I24" s="236">
        <v>3962</v>
      </c>
      <c r="J24" s="237">
        <v>8079</v>
      </c>
      <c r="K24" s="235">
        <v>335</v>
      </c>
      <c r="L24" s="236">
        <v>25571</v>
      </c>
      <c r="M24" s="237">
        <v>60571</v>
      </c>
      <c r="N24" s="235">
        <v>590</v>
      </c>
      <c r="O24" s="236">
        <v>5050</v>
      </c>
      <c r="P24" s="238">
        <v>13415</v>
      </c>
      <c r="Q24" s="239">
        <v>41</v>
      </c>
      <c r="R24" s="236">
        <v>617</v>
      </c>
      <c r="S24" s="237">
        <v>3215</v>
      </c>
      <c r="T24" s="235">
        <v>966</v>
      </c>
      <c r="U24" s="236">
        <v>31238</v>
      </c>
      <c r="V24" s="238">
        <v>77201</v>
      </c>
      <c r="W24" s="161"/>
      <c r="AA24" s="161"/>
    </row>
    <row r="25" spans="1:27" ht="21" customHeight="1">
      <c r="A25" s="328" t="s">
        <v>528</v>
      </c>
      <c r="B25" s="239">
        <v>59</v>
      </c>
      <c r="C25" s="236">
        <v>14581</v>
      </c>
      <c r="D25" s="237">
        <v>38585</v>
      </c>
      <c r="E25" s="235">
        <v>99</v>
      </c>
      <c r="F25" s="236">
        <v>7829</v>
      </c>
      <c r="G25" s="237">
        <v>16569</v>
      </c>
      <c r="H25" s="235">
        <v>156</v>
      </c>
      <c r="I25" s="236">
        <v>3673</v>
      </c>
      <c r="J25" s="237">
        <v>7179</v>
      </c>
      <c r="K25" s="235">
        <v>314</v>
      </c>
      <c r="L25" s="236">
        <v>26083</v>
      </c>
      <c r="M25" s="237">
        <v>62333</v>
      </c>
      <c r="N25" s="235">
        <v>667</v>
      </c>
      <c r="O25" s="236">
        <v>5584</v>
      </c>
      <c r="P25" s="238">
        <v>15340</v>
      </c>
      <c r="Q25" s="239">
        <v>41</v>
      </c>
      <c r="R25" s="236">
        <v>653</v>
      </c>
      <c r="S25" s="237">
        <v>3073</v>
      </c>
      <c r="T25" s="235">
        <v>1022</v>
      </c>
      <c r="U25" s="236">
        <v>32320</v>
      </c>
      <c r="V25" s="238">
        <v>80746</v>
      </c>
      <c r="W25" s="161"/>
      <c r="AA25" s="161"/>
    </row>
    <row r="26" spans="1:27" ht="21" customHeight="1">
      <c r="A26" s="328" t="s">
        <v>529</v>
      </c>
      <c r="B26" s="239">
        <v>61</v>
      </c>
      <c r="C26" s="236">
        <v>15219</v>
      </c>
      <c r="D26" s="237">
        <v>39550</v>
      </c>
      <c r="E26" s="235">
        <v>101</v>
      </c>
      <c r="F26" s="236">
        <v>8229</v>
      </c>
      <c r="G26" s="237">
        <v>17062</v>
      </c>
      <c r="H26" s="235">
        <v>167</v>
      </c>
      <c r="I26" s="236">
        <v>3946</v>
      </c>
      <c r="J26" s="237">
        <v>7634</v>
      </c>
      <c r="K26" s="235">
        <v>329</v>
      </c>
      <c r="L26" s="236">
        <v>27394</v>
      </c>
      <c r="M26" s="237">
        <v>64246</v>
      </c>
      <c r="N26" s="235">
        <v>720</v>
      </c>
      <c r="O26" s="236">
        <v>5782</v>
      </c>
      <c r="P26" s="238">
        <v>15901</v>
      </c>
      <c r="Q26" s="239">
        <v>38</v>
      </c>
      <c r="R26" s="236">
        <v>478</v>
      </c>
      <c r="S26" s="237">
        <v>2825</v>
      </c>
      <c r="T26" s="235">
        <v>1087</v>
      </c>
      <c r="U26" s="236">
        <v>33654</v>
      </c>
      <c r="V26" s="238">
        <v>82972</v>
      </c>
      <c r="W26" s="161"/>
      <c r="AA26" s="161"/>
    </row>
    <row r="27" spans="1:27" ht="21" customHeight="1">
      <c r="A27" s="328" t="s">
        <v>530</v>
      </c>
      <c r="B27" s="239">
        <v>66</v>
      </c>
      <c r="C27" s="236">
        <v>15812</v>
      </c>
      <c r="D27" s="237">
        <v>41578</v>
      </c>
      <c r="E27" s="235">
        <v>104</v>
      </c>
      <c r="F27" s="236">
        <v>8934</v>
      </c>
      <c r="G27" s="237">
        <v>18086</v>
      </c>
      <c r="H27" s="235">
        <v>169</v>
      </c>
      <c r="I27" s="236">
        <v>3691</v>
      </c>
      <c r="J27" s="237">
        <v>7341</v>
      </c>
      <c r="K27" s="235">
        <v>339</v>
      </c>
      <c r="L27" s="236">
        <v>28437</v>
      </c>
      <c r="M27" s="237">
        <v>67005</v>
      </c>
      <c r="N27" s="235">
        <v>794</v>
      </c>
      <c r="O27" s="236">
        <v>6141</v>
      </c>
      <c r="P27" s="238">
        <v>16856</v>
      </c>
      <c r="Q27" s="239">
        <v>37</v>
      </c>
      <c r="R27" s="236">
        <v>427</v>
      </c>
      <c r="S27" s="237">
        <v>2684</v>
      </c>
      <c r="T27" s="235">
        <v>1170</v>
      </c>
      <c r="U27" s="236">
        <v>35005</v>
      </c>
      <c r="V27" s="238">
        <v>86545</v>
      </c>
      <c r="W27" s="161"/>
      <c r="AA27" s="161"/>
    </row>
    <row r="28" spans="1:27" ht="21" customHeight="1">
      <c r="A28" s="328" t="s">
        <v>531</v>
      </c>
      <c r="B28" s="239">
        <v>70</v>
      </c>
      <c r="C28" s="236">
        <v>16328</v>
      </c>
      <c r="D28" s="237">
        <v>43867</v>
      </c>
      <c r="E28" s="235">
        <v>107</v>
      </c>
      <c r="F28" s="236">
        <v>9344</v>
      </c>
      <c r="G28" s="237">
        <v>18318</v>
      </c>
      <c r="H28" s="235">
        <v>168</v>
      </c>
      <c r="I28" s="236">
        <v>3699</v>
      </c>
      <c r="J28" s="237">
        <v>7412</v>
      </c>
      <c r="K28" s="235">
        <v>345</v>
      </c>
      <c r="L28" s="236">
        <v>29371</v>
      </c>
      <c r="M28" s="237">
        <v>69597</v>
      </c>
      <c r="N28" s="235">
        <v>851</v>
      </c>
      <c r="O28" s="236">
        <v>6566</v>
      </c>
      <c r="P28" s="238">
        <v>17805</v>
      </c>
      <c r="Q28" s="239">
        <v>36</v>
      </c>
      <c r="R28" s="236">
        <v>422</v>
      </c>
      <c r="S28" s="237">
        <v>2664</v>
      </c>
      <c r="T28" s="235">
        <v>1232</v>
      </c>
      <c r="U28" s="236">
        <v>36359</v>
      </c>
      <c r="V28" s="238">
        <v>90066</v>
      </c>
      <c r="W28" s="161"/>
      <c r="AA28" s="161"/>
    </row>
    <row r="29" spans="1:27" ht="21" customHeight="1">
      <c r="A29" s="328" t="s">
        <v>532</v>
      </c>
      <c r="B29" s="230">
        <v>71</v>
      </c>
      <c r="C29" s="227">
        <v>16371</v>
      </c>
      <c r="D29" s="228">
        <v>44665</v>
      </c>
      <c r="E29" s="226">
        <v>113</v>
      </c>
      <c r="F29" s="227">
        <v>9871</v>
      </c>
      <c r="G29" s="228">
        <v>19578</v>
      </c>
      <c r="H29" s="226">
        <v>173</v>
      </c>
      <c r="I29" s="227">
        <v>3626</v>
      </c>
      <c r="J29" s="228">
        <v>7395</v>
      </c>
      <c r="K29" s="226">
        <v>357</v>
      </c>
      <c r="L29" s="227">
        <v>29868</v>
      </c>
      <c r="M29" s="228">
        <v>71638</v>
      </c>
      <c r="N29" s="226">
        <v>904</v>
      </c>
      <c r="O29" s="227">
        <v>6753</v>
      </c>
      <c r="P29" s="229">
        <v>18382</v>
      </c>
      <c r="Q29" s="230">
        <v>38</v>
      </c>
      <c r="R29" s="227">
        <v>429</v>
      </c>
      <c r="S29" s="228">
        <v>2813</v>
      </c>
      <c r="T29" s="226">
        <v>1299</v>
      </c>
      <c r="U29" s="227">
        <v>37050</v>
      </c>
      <c r="V29" s="229">
        <v>92833</v>
      </c>
      <c r="W29" s="161"/>
      <c r="AA29" s="161"/>
    </row>
    <row r="30" spans="1:27" ht="21" customHeight="1">
      <c r="A30" s="328" t="s">
        <v>533</v>
      </c>
      <c r="B30" s="239">
        <v>75</v>
      </c>
      <c r="C30" s="236">
        <v>17726</v>
      </c>
      <c r="D30" s="237">
        <v>48476</v>
      </c>
      <c r="E30" s="235">
        <v>114</v>
      </c>
      <c r="F30" s="236">
        <v>9470</v>
      </c>
      <c r="G30" s="237">
        <v>19816</v>
      </c>
      <c r="H30" s="235">
        <v>176</v>
      </c>
      <c r="I30" s="236">
        <v>3517</v>
      </c>
      <c r="J30" s="237">
        <v>7152</v>
      </c>
      <c r="K30" s="235">
        <v>365</v>
      </c>
      <c r="L30" s="236">
        <v>30713</v>
      </c>
      <c r="M30" s="237">
        <v>75444</v>
      </c>
      <c r="N30" s="235">
        <v>954</v>
      </c>
      <c r="O30" s="236">
        <v>7014</v>
      </c>
      <c r="P30" s="238">
        <v>18711</v>
      </c>
      <c r="Q30" s="239">
        <v>38</v>
      </c>
      <c r="R30" s="236">
        <v>425</v>
      </c>
      <c r="S30" s="237">
        <v>2799</v>
      </c>
      <c r="T30" s="235">
        <v>1357</v>
      </c>
      <c r="U30" s="236">
        <v>38152</v>
      </c>
      <c r="V30" s="238">
        <v>96954</v>
      </c>
      <c r="W30" s="161"/>
      <c r="AA30" s="161"/>
    </row>
    <row r="31" spans="1:27" ht="21" customHeight="1">
      <c r="A31" s="328" t="s">
        <v>534</v>
      </c>
      <c r="B31" s="235">
        <v>76</v>
      </c>
      <c r="C31" s="239">
        <v>17941</v>
      </c>
      <c r="D31" s="240">
        <v>48983</v>
      </c>
      <c r="E31" s="235">
        <v>118</v>
      </c>
      <c r="F31" s="239">
        <v>9977</v>
      </c>
      <c r="G31" s="238">
        <v>20970</v>
      </c>
      <c r="H31" s="239">
        <v>170</v>
      </c>
      <c r="I31" s="239">
        <v>3450</v>
      </c>
      <c r="J31" s="240">
        <v>7078</v>
      </c>
      <c r="K31" s="235">
        <v>364</v>
      </c>
      <c r="L31" s="239">
        <v>31368</v>
      </c>
      <c r="M31" s="240">
        <v>77031</v>
      </c>
      <c r="N31" s="235">
        <v>1010</v>
      </c>
      <c r="O31" s="239">
        <v>7108</v>
      </c>
      <c r="P31" s="240">
        <v>19203</v>
      </c>
      <c r="Q31" s="235">
        <v>37</v>
      </c>
      <c r="R31" s="239">
        <v>415</v>
      </c>
      <c r="S31" s="240">
        <v>2827</v>
      </c>
      <c r="T31" s="235">
        <v>1411</v>
      </c>
      <c r="U31" s="239">
        <v>38891</v>
      </c>
      <c r="V31" s="238">
        <v>99061</v>
      </c>
      <c r="W31" s="161"/>
      <c r="AA31" s="161"/>
    </row>
    <row r="32" spans="1:27" ht="21" customHeight="1">
      <c r="A32" s="328" t="s">
        <v>535</v>
      </c>
      <c r="B32" s="240">
        <v>78</v>
      </c>
      <c r="C32" s="237">
        <v>18454</v>
      </c>
      <c r="D32" s="238">
        <v>51294</v>
      </c>
      <c r="E32" s="240">
        <v>111</v>
      </c>
      <c r="F32" s="237">
        <v>9425</v>
      </c>
      <c r="G32" s="237">
        <v>19470</v>
      </c>
      <c r="H32" s="235">
        <v>161</v>
      </c>
      <c r="I32" s="236">
        <v>3317</v>
      </c>
      <c r="J32" s="240">
        <v>6780</v>
      </c>
      <c r="K32" s="241">
        <v>350</v>
      </c>
      <c r="L32" s="236">
        <v>31196</v>
      </c>
      <c r="M32" s="242">
        <v>77544</v>
      </c>
      <c r="N32" s="235">
        <v>1055</v>
      </c>
      <c r="O32" s="240">
        <v>7321</v>
      </c>
      <c r="P32" s="238">
        <v>19808</v>
      </c>
      <c r="Q32" s="235">
        <v>36</v>
      </c>
      <c r="R32" s="237">
        <v>388</v>
      </c>
      <c r="S32" s="237">
        <v>2759</v>
      </c>
      <c r="T32" s="235">
        <v>1441</v>
      </c>
      <c r="U32" s="240">
        <v>38905</v>
      </c>
      <c r="V32" s="238">
        <v>100111</v>
      </c>
      <c r="W32" s="161"/>
      <c r="AA32" s="161"/>
    </row>
    <row r="33" spans="1:27" ht="21" customHeight="1">
      <c r="A33" s="328" t="s">
        <v>536</v>
      </c>
      <c r="B33" s="240">
        <v>81</v>
      </c>
      <c r="C33" s="236">
        <v>19230</v>
      </c>
      <c r="D33" s="238">
        <v>54556</v>
      </c>
      <c r="E33" s="240">
        <v>114</v>
      </c>
      <c r="F33" s="237">
        <v>9681</v>
      </c>
      <c r="G33" s="237">
        <v>20017</v>
      </c>
      <c r="H33" s="235">
        <v>161</v>
      </c>
      <c r="I33" s="236">
        <v>3366</v>
      </c>
      <c r="J33" s="240">
        <v>6797</v>
      </c>
      <c r="K33" s="241">
        <v>356</v>
      </c>
      <c r="L33" s="236">
        <v>32277</v>
      </c>
      <c r="M33" s="242">
        <v>81370</v>
      </c>
      <c r="N33" s="235">
        <v>1149</v>
      </c>
      <c r="O33" s="240">
        <v>7577</v>
      </c>
      <c r="P33" s="238">
        <v>20590</v>
      </c>
      <c r="Q33" s="235">
        <v>36</v>
      </c>
      <c r="R33" s="237">
        <v>389</v>
      </c>
      <c r="S33" s="237">
        <v>2764</v>
      </c>
      <c r="T33" s="235">
        <v>1541</v>
      </c>
      <c r="U33" s="236">
        <v>40243</v>
      </c>
      <c r="V33" s="238">
        <v>104724</v>
      </c>
      <c r="W33" s="161"/>
      <c r="AA33" s="161"/>
    </row>
    <row r="34" spans="1:27" ht="21" customHeight="1">
      <c r="A34" s="329" t="s">
        <v>537</v>
      </c>
      <c r="B34" s="235">
        <v>85</v>
      </c>
      <c r="C34" s="236">
        <v>20144</v>
      </c>
      <c r="D34" s="238">
        <v>56138</v>
      </c>
      <c r="E34" s="235">
        <v>111</v>
      </c>
      <c r="F34" s="236">
        <v>9075</v>
      </c>
      <c r="G34" s="238">
        <v>19347</v>
      </c>
      <c r="H34" s="235">
        <v>166</v>
      </c>
      <c r="I34" s="236">
        <v>3429</v>
      </c>
      <c r="J34" s="238">
        <v>6949</v>
      </c>
      <c r="K34" s="235">
        <v>362</v>
      </c>
      <c r="L34" s="236">
        <v>32648</v>
      </c>
      <c r="M34" s="238">
        <v>82434</v>
      </c>
      <c r="N34" s="235">
        <v>1266</v>
      </c>
      <c r="O34" s="236">
        <v>8000</v>
      </c>
      <c r="P34" s="238">
        <v>22004</v>
      </c>
      <c r="Q34" s="235">
        <v>36</v>
      </c>
      <c r="R34" s="236">
        <v>389</v>
      </c>
      <c r="S34" s="238">
        <v>2752</v>
      </c>
      <c r="T34" s="235">
        <v>1664</v>
      </c>
      <c r="U34" s="236">
        <v>41037</v>
      </c>
      <c r="V34" s="238">
        <v>107190</v>
      </c>
      <c r="W34" s="161"/>
      <c r="AA34" s="161"/>
    </row>
    <row r="35" spans="1:27" ht="21" customHeight="1">
      <c r="A35" s="328" t="s">
        <v>412</v>
      </c>
      <c r="B35" s="235">
        <v>88</v>
      </c>
      <c r="C35" s="236">
        <v>20755</v>
      </c>
      <c r="D35" s="238">
        <v>57772</v>
      </c>
      <c r="E35" s="235">
        <v>118</v>
      </c>
      <c r="F35" s="236">
        <v>9517</v>
      </c>
      <c r="G35" s="238">
        <v>20540</v>
      </c>
      <c r="H35" s="235">
        <v>192</v>
      </c>
      <c r="I35" s="236">
        <v>3535</v>
      </c>
      <c r="J35" s="238">
        <v>7428</v>
      </c>
      <c r="K35" s="235">
        <v>398</v>
      </c>
      <c r="L35" s="236">
        <v>33807</v>
      </c>
      <c r="M35" s="238">
        <v>85740</v>
      </c>
      <c r="N35" s="235">
        <v>1389</v>
      </c>
      <c r="O35" s="236">
        <v>8441</v>
      </c>
      <c r="P35" s="238">
        <v>23542</v>
      </c>
      <c r="Q35" s="235">
        <v>36</v>
      </c>
      <c r="R35" s="236">
        <v>447</v>
      </c>
      <c r="S35" s="238">
        <v>2700</v>
      </c>
      <c r="T35" s="235">
        <v>1823</v>
      </c>
      <c r="U35" s="236">
        <v>42695</v>
      </c>
      <c r="V35" s="238">
        <v>111982</v>
      </c>
      <c r="W35" s="161"/>
      <c r="AA35" s="161"/>
    </row>
    <row r="36" spans="1:27" ht="16.5" customHeight="1">
      <c r="A36" s="328" t="s">
        <v>501</v>
      </c>
      <c r="B36" s="235">
        <v>93</v>
      </c>
      <c r="C36" s="236">
        <v>21745</v>
      </c>
      <c r="D36" s="238">
        <v>60678</v>
      </c>
      <c r="E36" s="235">
        <v>128</v>
      </c>
      <c r="F36" s="236">
        <v>10265</v>
      </c>
      <c r="G36" s="238">
        <v>22391</v>
      </c>
      <c r="H36" s="235">
        <v>245</v>
      </c>
      <c r="I36" s="236">
        <v>4478</v>
      </c>
      <c r="J36" s="238">
        <v>9670</v>
      </c>
      <c r="K36" s="235">
        <v>466</v>
      </c>
      <c r="L36" s="236">
        <v>36488</v>
      </c>
      <c r="M36" s="238">
        <v>92739</v>
      </c>
      <c r="N36" s="235">
        <v>1579</v>
      </c>
      <c r="O36" s="236">
        <v>9173</v>
      </c>
      <c r="P36" s="238">
        <v>25573</v>
      </c>
      <c r="Q36" s="235">
        <v>37</v>
      </c>
      <c r="R36" s="236">
        <v>407</v>
      </c>
      <c r="S36" s="238">
        <v>3091</v>
      </c>
      <c r="T36" s="235">
        <v>2082</v>
      </c>
      <c r="U36" s="236">
        <v>46068</v>
      </c>
      <c r="V36" s="238">
        <v>121403</v>
      </c>
      <c r="W36" s="161"/>
      <c r="AA36" s="161"/>
    </row>
    <row r="37" spans="1:27" ht="16.5" customHeight="1">
      <c r="A37" s="328" t="s">
        <v>558</v>
      </c>
      <c r="B37" s="235">
        <v>96</v>
      </c>
      <c r="C37" s="236">
        <v>22433</v>
      </c>
      <c r="D37" s="238">
        <v>63472</v>
      </c>
      <c r="E37" s="235">
        <v>141</v>
      </c>
      <c r="F37" s="236">
        <v>11166</v>
      </c>
      <c r="G37" s="238">
        <v>24659</v>
      </c>
      <c r="H37" s="235">
        <v>324</v>
      </c>
      <c r="I37" s="236">
        <v>5815</v>
      </c>
      <c r="J37" s="238">
        <v>12629</v>
      </c>
      <c r="K37" s="235">
        <v>561</v>
      </c>
      <c r="L37" s="236">
        <v>39414</v>
      </c>
      <c r="M37" s="238">
        <v>100760</v>
      </c>
      <c r="N37" s="235">
        <v>1890</v>
      </c>
      <c r="O37" s="236">
        <v>9730</v>
      </c>
      <c r="P37" s="238">
        <v>28447</v>
      </c>
      <c r="Q37" s="235">
        <v>37</v>
      </c>
      <c r="R37" s="236">
        <v>416</v>
      </c>
      <c r="S37" s="238">
        <v>3238</v>
      </c>
      <c r="T37" s="235">
        <v>2488</v>
      </c>
      <c r="U37" s="236">
        <v>49560</v>
      </c>
      <c r="V37" s="238">
        <v>132445</v>
      </c>
      <c r="W37" s="161"/>
      <c r="AA37" s="161"/>
    </row>
    <row r="38" spans="1:27" ht="16.5" customHeight="1">
      <c r="A38" s="328" t="s">
        <v>551</v>
      </c>
      <c r="B38" s="235">
        <v>102</v>
      </c>
      <c r="C38" s="236">
        <v>23682</v>
      </c>
      <c r="D38" s="238">
        <v>67514</v>
      </c>
      <c r="E38" s="235">
        <v>158</v>
      </c>
      <c r="F38" s="236">
        <v>12330</v>
      </c>
      <c r="G38" s="238">
        <v>27568</v>
      </c>
      <c r="H38" s="235">
        <v>440</v>
      </c>
      <c r="I38" s="236">
        <v>7038</v>
      </c>
      <c r="J38" s="238">
        <v>16358</v>
      </c>
      <c r="K38" s="235">
        <v>700</v>
      </c>
      <c r="L38" s="236">
        <v>43050</v>
      </c>
      <c r="M38" s="238">
        <v>111440</v>
      </c>
      <c r="N38" s="235">
        <v>2347</v>
      </c>
      <c r="O38" s="236">
        <v>10950</v>
      </c>
      <c r="P38" s="238">
        <v>34623</v>
      </c>
      <c r="Q38" s="235">
        <v>37</v>
      </c>
      <c r="R38" s="236">
        <v>380</v>
      </c>
      <c r="S38" s="238">
        <v>3153</v>
      </c>
      <c r="T38" s="235">
        <v>3084</v>
      </c>
      <c r="U38" s="236">
        <v>54380</v>
      </c>
      <c r="V38" s="238">
        <v>149216</v>
      </c>
      <c r="W38" s="161"/>
      <c r="AA38" s="161"/>
    </row>
    <row r="39" spans="1:27" ht="16.5" customHeight="1">
      <c r="A39" s="328" t="s">
        <v>590</v>
      </c>
      <c r="B39" s="235">
        <v>112</v>
      </c>
      <c r="C39" s="236">
        <v>25755</v>
      </c>
      <c r="D39" s="238">
        <v>72705</v>
      </c>
      <c r="E39" s="235">
        <v>171</v>
      </c>
      <c r="F39" s="236">
        <v>12905</v>
      </c>
      <c r="G39" s="238">
        <v>29547</v>
      </c>
      <c r="H39" s="235">
        <v>514</v>
      </c>
      <c r="I39" s="236">
        <v>7794</v>
      </c>
      <c r="J39" s="238">
        <v>19180</v>
      </c>
      <c r="K39" s="235">
        <v>797</v>
      </c>
      <c r="L39" s="236">
        <v>46454</v>
      </c>
      <c r="M39" s="238">
        <v>121432</v>
      </c>
      <c r="N39" s="235">
        <v>2510</v>
      </c>
      <c r="O39" s="236">
        <v>10944</v>
      </c>
      <c r="P39" s="238">
        <v>35699</v>
      </c>
      <c r="Q39" s="235">
        <v>35</v>
      </c>
      <c r="R39" s="236">
        <v>361</v>
      </c>
      <c r="S39" s="238">
        <v>3082</v>
      </c>
      <c r="T39" s="235">
        <v>3342</v>
      </c>
      <c r="U39" s="236">
        <v>57759</v>
      </c>
      <c r="V39" s="238">
        <v>160213</v>
      </c>
      <c r="W39" s="161"/>
      <c r="AA39" s="161"/>
    </row>
    <row r="40" spans="1:22" ht="15.75" customHeight="1">
      <c r="A40" s="86" t="s">
        <v>361</v>
      </c>
      <c r="B40" s="87"/>
      <c r="C40" s="87"/>
      <c r="D40" s="87"/>
      <c r="E40" s="87"/>
      <c r="F40" s="87"/>
      <c r="G40" s="87"/>
      <c r="H40" s="87"/>
      <c r="I40" s="87"/>
      <c r="J40" s="87"/>
      <c r="K40" s="87"/>
      <c r="L40" s="87"/>
      <c r="M40" s="87"/>
      <c r="N40" s="87"/>
      <c r="O40" s="87"/>
      <c r="P40" s="87"/>
      <c r="Q40" s="87"/>
      <c r="R40" s="87"/>
      <c r="S40" s="87"/>
      <c r="T40" s="87"/>
      <c r="U40" s="87"/>
      <c r="V40" s="87"/>
    </row>
    <row r="41" spans="1:22" ht="30" customHeight="1">
      <c r="A41" s="348" t="s">
        <v>538</v>
      </c>
      <c r="B41" s="348"/>
      <c r="C41" s="348"/>
      <c r="D41" s="348"/>
      <c r="E41" s="348"/>
      <c r="F41" s="348"/>
      <c r="G41" s="348"/>
      <c r="H41" s="348"/>
      <c r="I41" s="348"/>
      <c r="J41" s="348"/>
      <c r="K41" s="348"/>
      <c r="L41" s="348"/>
      <c r="M41" s="348"/>
      <c r="N41" s="348"/>
      <c r="O41" s="348"/>
      <c r="P41" s="348"/>
      <c r="Q41" s="348"/>
      <c r="R41" s="348"/>
      <c r="S41" s="348"/>
      <c r="T41" s="348"/>
      <c r="U41" s="348"/>
      <c r="V41" s="348"/>
    </row>
  </sheetData>
  <sheetProtection/>
  <mergeCells count="7">
    <mergeCell ref="A41:V41"/>
    <mergeCell ref="A1:V1"/>
    <mergeCell ref="T3:V4"/>
    <mergeCell ref="A3:A5"/>
    <mergeCell ref="B3:M3"/>
    <mergeCell ref="N3:P4"/>
    <mergeCell ref="Q3:S4"/>
  </mergeCells>
  <printOptions horizontalCentered="1" verticalCentered="1"/>
  <pageMargins left="0.79" right="0.3937007874015748" top="0.7086614173228347" bottom="0.7086614173228347" header="0.5118110236220472" footer="0.5118110236220472"/>
  <pageSetup blackAndWhite="1" fitToHeight="1" fitToWidth="1" horizontalDpi="600" verticalDpi="600" orientation="portrait" paperSize="9" scale="10" r:id="rId1"/>
</worksheet>
</file>

<file path=xl/worksheets/sheet5.xml><?xml version="1.0" encoding="utf-8"?>
<worksheet xmlns="http://schemas.openxmlformats.org/spreadsheetml/2006/main" xmlns:r="http://schemas.openxmlformats.org/officeDocument/2006/relationships">
  <sheetPr>
    <tabColor theme="8" tint="0.39998000860214233"/>
    <pageSetUpPr fitToPage="1"/>
  </sheetPr>
  <dimension ref="A1:V50"/>
  <sheetViews>
    <sheetView showGridLines="0" zoomScale="55" zoomScaleNormal="55" zoomScaleSheetLayoutView="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D53" sqref="D53"/>
    </sheetView>
  </sheetViews>
  <sheetFormatPr defaultColWidth="9.00390625" defaultRowHeight="13.5"/>
  <cols>
    <col min="1" max="1" width="4.75390625" style="93" customWidth="1"/>
    <col min="2" max="2" width="7.625" style="93" customWidth="1"/>
    <col min="3" max="22" width="12.625" style="93" customWidth="1"/>
    <col min="23" max="23" width="3.50390625" style="93" customWidth="1"/>
    <col min="24" max="16384" width="9.00390625" style="93" customWidth="1"/>
  </cols>
  <sheetData>
    <row r="1" spans="2:20" ht="21.75" customHeight="1">
      <c r="B1" s="265" t="s">
        <v>0</v>
      </c>
      <c r="C1" s="266"/>
      <c r="D1" s="266"/>
      <c r="E1" s="266"/>
      <c r="F1" s="266"/>
      <c r="G1" s="266"/>
      <c r="H1" s="266"/>
      <c r="I1" s="266"/>
      <c r="J1" s="266"/>
      <c r="K1" s="266"/>
      <c r="L1" s="266"/>
      <c r="M1" s="266"/>
      <c r="N1" s="266"/>
      <c r="O1" s="266"/>
      <c r="P1" s="266"/>
      <c r="Q1" s="266"/>
      <c r="R1" s="266"/>
      <c r="S1" s="266"/>
      <c r="T1" s="267"/>
    </row>
    <row r="2" spans="2:22" ht="20.25" customHeight="1">
      <c r="B2" s="613"/>
      <c r="C2" s="614" t="s">
        <v>1</v>
      </c>
      <c r="D2" s="615"/>
      <c r="E2" s="615"/>
      <c r="F2" s="615"/>
      <c r="G2" s="615"/>
      <c r="H2" s="615"/>
      <c r="I2" s="615"/>
      <c r="J2" s="615"/>
      <c r="K2" s="616"/>
      <c r="L2" s="617" t="s">
        <v>2</v>
      </c>
      <c r="M2" s="617"/>
      <c r="N2" s="617"/>
      <c r="O2" s="617"/>
      <c r="P2" s="617" t="s">
        <v>3</v>
      </c>
      <c r="Q2" s="617" t="s">
        <v>4</v>
      </c>
      <c r="R2" s="617" t="s">
        <v>400</v>
      </c>
      <c r="S2" s="617" t="s">
        <v>401</v>
      </c>
      <c r="T2" s="617" t="s">
        <v>402</v>
      </c>
      <c r="U2" s="618" t="s">
        <v>413</v>
      </c>
      <c r="V2" s="619"/>
    </row>
    <row r="3" spans="2:22" ht="31.5" customHeight="1">
      <c r="B3" s="613"/>
      <c r="C3" s="620" t="s">
        <v>5</v>
      </c>
      <c r="D3" s="620"/>
      <c r="E3" s="617" t="s">
        <v>6</v>
      </c>
      <c r="F3" s="617" t="s">
        <v>7</v>
      </c>
      <c r="G3" s="617" t="s">
        <v>8</v>
      </c>
      <c r="H3" s="617" t="s">
        <v>9</v>
      </c>
      <c r="I3" s="617" t="s">
        <v>10</v>
      </c>
      <c r="J3" s="617" t="s">
        <v>11</v>
      </c>
      <c r="K3" s="621" t="s">
        <v>384</v>
      </c>
      <c r="L3" s="617"/>
      <c r="M3" s="617"/>
      <c r="N3" s="617"/>
      <c r="O3" s="617"/>
      <c r="P3" s="617"/>
      <c r="Q3" s="617"/>
      <c r="R3" s="617"/>
      <c r="S3" s="617"/>
      <c r="T3" s="617"/>
      <c r="U3" s="622"/>
      <c r="V3" s="623"/>
    </row>
    <row r="4" spans="2:22" ht="30.75" customHeight="1">
      <c r="B4" s="613"/>
      <c r="C4" s="624" t="s">
        <v>12</v>
      </c>
      <c r="D4" s="625" t="s">
        <v>13</v>
      </c>
      <c r="E4" s="617"/>
      <c r="F4" s="617"/>
      <c r="G4" s="617"/>
      <c r="H4" s="617"/>
      <c r="I4" s="617"/>
      <c r="J4" s="617"/>
      <c r="K4" s="626"/>
      <c r="L4" s="627" t="s">
        <v>12</v>
      </c>
      <c r="M4" s="628" t="s">
        <v>14</v>
      </c>
      <c r="N4" s="629" t="s">
        <v>15</v>
      </c>
      <c r="O4" s="628" t="s">
        <v>591</v>
      </c>
      <c r="P4" s="617"/>
      <c r="Q4" s="617"/>
      <c r="R4" s="617"/>
      <c r="S4" s="617"/>
      <c r="T4" s="617"/>
      <c r="U4" s="624" t="s">
        <v>414</v>
      </c>
      <c r="V4" s="624" t="s">
        <v>415</v>
      </c>
    </row>
    <row r="5" spans="2:22" ht="18" customHeight="1">
      <c r="B5" s="630" t="s">
        <v>592</v>
      </c>
      <c r="C5" s="631" t="s">
        <v>416</v>
      </c>
      <c r="D5" s="631" t="s">
        <v>416</v>
      </c>
      <c r="E5" s="631" t="s">
        <v>416</v>
      </c>
      <c r="F5" s="631" t="s">
        <v>416</v>
      </c>
      <c r="G5" s="631" t="s">
        <v>416</v>
      </c>
      <c r="H5" s="631" t="s">
        <v>416</v>
      </c>
      <c r="I5" s="631" t="s">
        <v>416</v>
      </c>
      <c r="J5" s="631" t="s">
        <v>416</v>
      </c>
      <c r="K5" s="631" t="s">
        <v>416</v>
      </c>
      <c r="L5" s="632">
        <v>953748</v>
      </c>
      <c r="M5" s="632">
        <v>524368</v>
      </c>
      <c r="N5" s="632">
        <v>52110</v>
      </c>
      <c r="O5" s="631" t="s">
        <v>416</v>
      </c>
      <c r="P5" s="633">
        <v>193716</v>
      </c>
      <c r="Q5" s="633">
        <v>411614</v>
      </c>
      <c r="R5" s="631" t="s">
        <v>416</v>
      </c>
      <c r="S5" s="631" t="s">
        <v>416</v>
      </c>
      <c r="T5" s="631" t="s">
        <v>416</v>
      </c>
      <c r="U5" s="631" t="s">
        <v>416</v>
      </c>
      <c r="V5" s="631" t="s">
        <v>416</v>
      </c>
    </row>
    <row r="6" spans="2:22" ht="18" customHeight="1">
      <c r="B6" s="630" t="s">
        <v>593</v>
      </c>
      <c r="C6" s="631" t="s">
        <v>416</v>
      </c>
      <c r="D6" s="631" t="s">
        <v>416</v>
      </c>
      <c r="E6" s="631" t="s">
        <v>416</v>
      </c>
      <c r="F6" s="631" t="s">
        <v>416</v>
      </c>
      <c r="G6" s="631" t="s">
        <v>416</v>
      </c>
      <c r="H6" s="631" t="s">
        <v>416</v>
      </c>
      <c r="I6" s="631" t="s">
        <v>416</v>
      </c>
      <c r="J6" s="631" t="s">
        <v>416</v>
      </c>
      <c r="K6" s="631" t="s">
        <v>416</v>
      </c>
      <c r="L6" s="632">
        <v>1223047</v>
      </c>
      <c r="M6" s="632">
        <v>679682</v>
      </c>
      <c r="N6" s="632">
        <v>59005</v>
      </c>
      <c r="O6" s="631" t="s">
        <v>416</v>
      </c>
      <c r="P6" s="633">
        <v>0</v>
      </c>
      <c r="Q6" s="633">
        <v>491454</v>
      </c>
      <c r="R6" s="631" t="s">
        <v>416</v>
      </c>
      <c r="S6" s="631" t="s">
        <v>416</v>
      </c>
      <c r="T6" s="631" t="s">
        <v>416</v>
      </c>
      <c r="U6" s="631" t="s">
        <v>416</v>
      </c>
      <c r="V6" s="631" t="s">
        <v>416</v>
      </c>
    </row>
    <row r="7" spans="2:22" ht="18" customHeight="1">
      <c r="B7" s="630" t="s">
        <v>594</v>
      </c>
      <c r="C7" s="631" t="s">
        <v>416</v>
      </c>
      <c r="D7" s="631" t="s">
        <v>416</v>
      </c>
      <c r="E7" s="631" t="s">
        <v>416</v>
      </c>
      <c r="F7" s="631" t="s">
        <v>416</v>
      </c>
      <c r="G7" s="631" t="s">
        <v>416</v>
      </c>
      <c r="H7" s="631" t="s">
        <v>416</v>
      </c>
      <c r="I7" s="631" t="s">
        <v>416</v>
      </c>
      <c r="J7" s="631" t="s">
        <v>416</v>
      </c>
      <c r="K7" s="631" t="s">
        <v>416</v>
      </c>
      <c r="L7" s="632">
        <v>1392971</v>
      </c>
      <c r="M7" s="632">
        <v>725493</v>
      </c>
      <c r="N7" s="632">
        <v>70510</v>
      </c>
      <c r="O7" s="631" t="s">
        <v>416</v>
      </c>
      <c r="P7" s="633">
        <v>230382</v>
      </c>
      <c r="Q7" s="633">
        <v>476530</v>
      </c>
      <c r="R7" s="631" t="s">
        <v>416</v>
      </c>
      <c r="S7" s="631" t="s">
        <v>416</v>
      </c>
      <c r="T7" s="631" t="s">
        <v>416</v>
      </c>
      <c r="U7" s="631" t="s">
        <v>416</v>
      </c>
      <c r="V7" s="631" t="s">
        <v>416</v>
      </c>
    </row>
    <row r="8" spans="2:22" ht="18" customHeight="1">
      <c r="B8" s="630" t="s">
        <v>595</v>
      </c>
      <c r="C8" s="631" t="s">
        <v>416</v>
      </c>
      <c r="D8" s="631" t="s">
        <v>416</v>
      </c>
      <c r="E8" s="631" t="s">
        <v>416</v>
      </c>
      <c r="F8" s="631" t="s">
        <v>416</v>
      </c>
      <c r="G8" s="631" t="s">
        <v>416</v>
      </c>
      <c r="H8" s="631" t="s">
        <v>416</v>
      </c>
      <c r="I8" s="631" t="s">
        <v>416</v>
      </c>
      <c r="J8" s="631" t="s">
        <v>416</v>
      </c>
      <c r="K8" s="631" t="s">
        <v>416</v>
      </c>
      <c r="L8" s="632">
        <v>1375135</v>
      </c>
      <c r="M8" s="632">
        <v>710920</v>
      </c>
      <c r="N8" s="632">
        <v>55251</v>
      </c>
      <c r="O8" s="631" t="s">
        <v>416</v>
      </c>
      <c r="P8" s="633">
        <v>267001</v>
      </c>
      <c r="Q8" s="633">
        <v>457036</v>
      </c>
      <c r="R8" s="631" t="s">
        <v>416</v>
      </c>
      <c r="S8" s="631" t="s">
        <v>416</v>
      </c>
      <c r="T8" s="631" t="s">
        <v>416</v>
      </c>
      <c r="U8" s="631" t="s">
        <v>416</v>
      </c>
      <c r="V8" s="631" t="s">
        <v>416</v>
      </c>
    </row>
    <row r="9" spans="2:22" ht="18" customHeight="1">
      <c r="B9" s="630" t="s">
        <v>596</v>
      </c>
      <c r="C9" s="631" t="s">
        <v>416</v>
      </c>
      <c r="D9" s="631" t="s">
        <v>416</v>
      </c>
      <c r="E9" s="631" t="s">
        <v>416</v>
      </c>
      <c r="F9" s="631" t="s">
        <v>416</v>
      </c>
      <c r="G9" s="631" t="s">
        <v>416</v>
      </c>
      <c r="H9" s="631" t="s">
        <v>416</v>
      </c>
      <c r="I9" s="631" t="s">
        <v>416</v>
      </c>
      <c r="J9" s="631" t="s">
        <v>416</v>
      </c>
      <c r="K9" s="631" t="s">
        <v>416</v>
      </c>
      <c r="L9" s="632">
        <v>1317359</v>
      </c>
      <c r="M9" s="632">
        <v>702431</v>
      </c>
      <c r="N9" s="632">
        <v>52039</v>
      </c>
      <c r="O9" s="631" t="s">
        <v>416</v>
      </c>
      <c r="P9" s="633">
        <v>266973</v>
      </c>
      <c r="Q9" s="633">
        <v>455677</v>
      </c>
      <c r="R9" s="631" t="s">
        <v>416</v>
      </c>
      <c r="S9" s="631" t="s">
        <v>416</v>
      </c>
      <c r="T9" s="631" t="s">
        <v>416</v>
      </c>
      <c r="U9" s="631" t="s">
        <v>416</v>
      </c>
      <c r="V9" s="631" t="s">
        <v>416</v>
      </c>
    </row>
    <row r="10" spans="2:22" ht="18" customHeight="1">
      <c r="B10" s="630" t="s">
        <v>597</v>
      </c>
      <c r="C10" s="631" t="s">
        <v>416</v>
      </c>
      <c r="D10" s="631" t="s">
        <v>416</v>
      </c>
      <c r="E10" s="631" t="s">
        <v>416</v>
      </c>
      <c r="F10" s="631" t="s">
        <v>416</v>
      </c>
      <c r="G10" s="631" t="s">
        <v>416</v>
      </c>
      <c r="H10" s="631" t="s">
        <v>416</v>
      </c>
      <c r="I10" s="631" t="s">
        <v>416</v>
      </c>
      <c r="J10" s="631" t="s">
        <v>416</v>
      </c>
      <c r="K10" s="631" t="s">
        <v>416</v>
      </c>
      <c r="L10" s="632">
        <v>1182599</v>
      </c>
      <c r="M10" s="632">
        <v>675124</v>
      </c>
      <c r="N10" s="632">
        <v>46163</v>
      </c>
      <c r="O10" s="631" t="s">
        <v>416</v>
      </c>
      <c r="P10" s="633">
        <v>205150</v>
      </c>
      <c r="Q10" s="633">
        <v>403178</v>
      </c>
      <c r="R10" s="631" t="s">
        <v>416</v>
      </c>
      <c r="S10" s="631" t="s">
        <v>416</v>
      </c>
      <c r="T10" s="631" t="s">
        <v>416</v>
      </c>
      <c r="U10" s="631" t="s">
        <v>416</v>
      </c>
      <c r="V10" s="631" t="s">
        <v>416</v>
      </c>
    </row>
    <row r="11" spans="2:22" ht="18" customHeight="1">
      <c r="B11" s="630" t="s">
        <v>598</v>
      </c>
      <c r="C11" s="631" t="s">
        <v>416</v>
      </c>
      <c r="D11" s="631" t="s">
        <v>416</v>
      </c>
      <c r="E11" s="631" t="s">
        <v>416</v>
      </c>
      <c r="F11" s="631" t="s">
        <v>416</v>
      </c>
      <c r="G11" s="631" t="s">
        <v>416</v>
      </c>
      <c r="H11" s="631" t="s">
        <v>416</v>
      </c>
      <c r="I11" s="631" t="s">
        <v>416</v>
      </c>
      <c r="J11" s="631" t="s">
        <v>416</v>
      </c>
      <c r="K11" s="631" t="s">
        <v>416</v>
      </c>
      <c r="L11" s="632">
        <v>1339112</v>
      </c>
      <c r="M11" s="632">
        <v>750198</v>
      </c>
      <c r="N11" s="632">
        <v>46986</v>
      </c>
      <c r="O11" s="631" t="s">
        <v>416</v>
      </c>
      <c r="P11" s="633">
        <v>196980</v>
      </c>
      <c r="Q11" s="633">
        <v>409280</v>
      </c>
      <c r="R11" s="631" t="s">
        <v>416</v>
      </c>
      <c r="S11" s="631" t="s">
        <v>416</v>
      </c>
      <c r="T11" s="631" t="s">
        <v>416</v>
      </c>
      <c r="U11" s="631" t="s">
        <v>416</v>
      </c>
      <c r="V11" s="631" t="s">
        <v>416</v>
      </c>
    </row>
    <row r="12" spans="2:22" ht="18" customHeight="1">
      <c r="B12" s="630" t="s">
        <v>599</v>
      </c>
      <c r="C12" s="631" t="s">
        <v>416</v>
      </c>
      <c r="D12" s="631" t="s">
        <v>416</v>
      </c>
      <c r="E12" s="631" t="s">
        <v>416</v>
      </c>
      <c r="F12" s="631" t="s">
        <v>416</v>
      </c>
      <c r="G12" s="631" t="s">
        <v>416</v>
      </c>
      <c r="H12" s="631" t="s">
        <v>416</v>
      </c>
      <c r="I12" s="631" t="s">
        <v>416</v>
      </c>
      <c r="J12" s="631" t="s">
        <v>416</v>
      </c>
      <c r="K12" s="631" t="s">
        <v>416</v>
      </c>
      <c r="L12" s="632">
        <v>1512227</v>
      </c>
      <c r="M12" s="632">
        <v>781233</v>
      </c>
      <c r="N12" s="632">
        <v>45966</v>
      </c>
      <c r="O12" s="631" t="s">
        <v>416</v>
      </c>
      <c r="P12" s="633">
        <v>201275</v>
      </c>
      <c r="Q12" s="633">
        <v>384991</v>
      </c>
      <c r="R12" s="631" t="s">
        <v>416</v>
      </c>
      <c r="S12" s="631" t="s">
        <v>416</v>
      </c>
      <c r="T12" s="631" t="s">
        <v>416</v>
      </c>
      <c r="U12" s="631" t="s">
        <v>416</v>
      </c>
      <c r="V12" s="631" t="s">
        <v>416</v>
      </c>
    </row>
    <row r="13" spans="2:22" ht="18" customHeight="1">
      <c r="B13" s="630" t="s">
        <v>600</v>
      </c>
      <c r="C13" s="631" t="s">
        <v>416</v>
      </c>
      <c r="D13" s="631" t="s">
        <v>416</v>
      </c>
      <c r="E13" s="631" t="s">
        <v>416</v>
      </c>
      <c r="F13" s="631" t="s">
        <v>416</v>
      </c>
      <c r="G13" s="631" t="s">
        <v>416</v>
      </c>
      <c r="H13" s="631" t="s">
        <v>416</v>
      </c>
      <c r="I13" s="631" t="s">
        <v>416</v>
      </c>
      <c r="J13" s="631" t="s">
        <v>416</v>
      </c>
      <c r="K13" s="631" t="s">
        <v>416</v>
      </c>
      <c r="L13" s="632">
        <v>1743627</v>
      </c>
      <c r="M13" s="632">
        <v>707711</v>
      </c>
      <c r="N13" s="632">
        <v>42364</v>
      </c>
      <c r="O13" s="632">
        <v>502812</v>
      </c>
      <c r="P13" s="633">
        <v>190041</v>
      </c>
      <c r="Q13" s="633">
        <v>338481</v>
      </c>
      <c r="R13" s="631" t="s">
        <v>416</v>
      </c>
      <c r="S13" s="631" t="s">
        <v>416</v>
      </c>
      <c r="T13" s="631" t="s">
        <v>416</v>
      </c>
      <c r="U13" s="631" t="s">
        <v>416</v>
      </c>
      <c r="V13" s="631" t="s">
        <v>416</v>
      </c>
    </row>
    <row r="14" spans="2:22" ht="18" customHeight="1">
      <c r="B14" s="630" t="s">
        <v>601</v>
      </c>
      <c r="C14" s="631" t="s">
        <v>416</v>
      </c>
      <c r="D14" s="631" t="s">
        <v>416</v>
      </c>
      <c r="E14" s="631" t="s">
        <v>416</v>
      </c>
      <c r="F14" s="631" t="s">
        <v>416</v>
      </c>
      <c r="G14" s="631" t="s">
        <v>416</v>
      </c>
      <c r="H14" s="631" t="s">
        <v>416</v>
      </c>
      <c r="I14" s="631" t="s">
        <v>416</v>
      </c>
      <c r="J14" s="631" t="s">
        <v>416</v>
      </c>
      <c r="K14" s="631" t="s">
        <v>416</v>
      </c>
      <c r="L14" s="632">
        <v>1741748</v>
      </c>
      <c r="M14" s="632">
        <v>764983</v>
      </c>
      <c r="N14" s="632">
        <v>38337</v>
      </c>
      <c r="O14" s="632">
        <v>354438</v>
      </c>
      <c r="P14" s="633">
        <v>187048</v>
      </c>
      <c r="Q14" s="633">
        <v>355329</v>
      </c>
      <c r="R14" s="631" t="s">
        <v>416</v>
      </c>
      <c r="S14" s="631" t="s">
        <v>416</v>
      </c>
      <c r="T14" s="631" t="s">
        <v>416</v>
      </c>
      <c r="U14" s="631" t="s">
        <v>416</v>
      </c>
      <c r="V14" s="631" t="s">
        <v>416</v>
      </c>
    </row>
    <row r="15" spans="2:22" ht="18" customHeight="1">
      <c r="B15" s="630" t="s">
        <v>602</v>
      </c>
      <c r="C15" s="631" t="s">
        <v>416</v>
      </c>
      <c r="D15" s="631" t="s">
        <v>416</v>
      </c>
      <c r="E15" s="631" t="s">
        <v>416</v>
      </c>
      <c r="F15" s="631" t="s">
        <v>416</v>
      </c>
      <c r="G15" s="631" t="s">
        <v>416</v>
      </c>
      <c r="H15" s="631" t="s">
        <v>416</v>
      </c>
      <c r="I15" s="631" t="s">
        <v>416</v>
      </c>
      <c r="J15" s="631" t="s">
        <v>416</v>
      </c>
      <c r="K15" s="631" t="s">
        <v>416</v>
      </c>
      <c r="L15" s="632">
        <v>1800768</v>
      </c>
      <c r="M15" s="632">
        <v>782823</v>
      </c>
      <c r="N15" s="632">
        <v>43726</v>
      </c>
      <c r="O15" s="632">
        <v>325258</v>
      </c>
      <c r="P15" s="633">
        <v>185889</v>
      </c>
      <c r="Q15" s="633">
        <v>341000</v>
      </c>
      <c r="R15" s="631" t="s">
        <v>416</v>
      </c>
      <c r="S15" s="631" t="s">
        <v>416</v>
      </c>
      <c r="T15" s="631" t="s">
        <v>416</v>
      </c>
      <c r="U15" s="631" t="s">
        <v>416</v>
      </c>
      <c r="V15" s="631" t="s">
        <v>416</v>
      </c>
    </row>
    <row r="16" spans="2:22" ht="18" customHeight="1">
      <c r="B16" s="630" t="s">
        <v>84</v>
      </c>
      <c r="C16" s="631" t="s">
        <v>416</v>
      </c>
      <c r="D16" s="631" t="s">
        <v>416</v>
      </c>
      <c r="E16" s="631" t="s">
        <v>416</v>
      </c>
      <c r="F16" s="631" t="s">
        <v>416</v>
      </c>
      <c r="G16" s="631" t="s">
        <v>416</v>
      </c>
      <c r="H16" s="631" t="s">
        <v>416</v>
      </c>
      <c r="I16" s="631" t="s">
        <v>416</v>
      </c>
      <c r="J16" s="631" t="s">
        <v>416</v>
      </c>
      <c r="K16" s="631" t="s">
        <v>416</v>
      </c>
      <c r="L16" s="632">
        <v>1914433</v>
      </c>
      <c r="M16" s="632">
        <v>871658</v>
      </c>
      <c r="N16" s="632">
        <v>69547</v>
      </c>
      <c r="O16" s="632">
        <v>354590</v>
      </c>
      <c r="P16" s="633">
        <v>358121</v>
      </c>
      <c r="Q16" s="633">
        <v>339834</v>
      </c>
      <c r="R16" s="631" t="s">
        <v>416</v>
      </c>
      <c r="S16" s="631" t="s">
        <v>416</v>
      </c>
      <c r="T16" s="631" t="s">
        <v>416</v>
      </c>
      <c r="U16" s="631" t="s">
        <v>416</v>
      </c>
      <c r="V16" s="631" t="s">
        <v>416</v>
      </c>
    </row>
    <row r="17" spans="2:22" ht="18" customHeight="1">
      <c r="B17" s="630" t="s">
        <v>603</v>
      </c>
      <c r="C17" s="631" t="s">
        <v>416</v>
      </c>
      <c r="D17" s="631" t="s">
        <v>416</v>
      </c>
      <c r="E17" s="631" t="s">
        <v>416</v>
      </c>
      <c r="F17" s="631" t="s">
        <v>416</v>
      </c>
      <c r="G17" s="631" t="s">
        <v>416</v>
      </c>
      <c r="H17" s="631" t="s">
        <v>416</v>
      </c>
      <c r="I17" s="631" t="s">
        <v>416</v>
      </c>
      <c r="J17" s="631" t="s">
        <v>416</v>
      </c>
      <c r="K17" s="631" t="s">
        <v>416</v>
      </c>
      <c r="L17" s="632">
        <v>2084829</v>
      </c>
      <c r="M17" s="632">
        <v>948174</v>
      </c>
      <c r="N17" s="632">
        <v>63577</v>
      </c>
      <c r="O17" s="632">
        <v>362793</v>
      </c>
      <c r="P17" s="633">
        <v>367589</v>
      </c>
      <c r="Q17" s="633">
        <v>328212</v>
      </c>
      <c r="R17" s="631" t="s">
        <v>416</v>
      </c>
      <c r="S17" s="631" t="s">
        <v>416</v>
      </c>
      <c r="T17" s="631" t="s">
        <v>416</v>
      </c>
      <c r="U17" s="631" t="s">
        <v>416</v>
      </c>
      <c r="V17" s="631" t="s">
        <v>416</v>
      </c>
    </row>
    <row r="18" spans="2:22" ht="18" customHeight="1">
      <c r="B18" s="630" t="s">
        <v>604</v>
      </c>
      <c r="C18" s="631" t="s">
        <v>416</v>
      </c>
      <c r="D18" s="631" t="s">
        <v>416</v>
      </c>
      <c r="E18" s="631" t="s">
        <v>416</v>
      </c>
      <c r="F18" s="631" t="s">
        <v>416</v>
      </c>
      <c r="G18" s="631" t="s">
        <v>416</v>
      </c>
      <c r="H18" s="631" t="s">
        <v>416</v>
      </c>
      <c r="I18" s="631" t="s">
        <v>416</v>
      </c>
      <c r="J18" s="631" t="s">
        <v>416</v>
      </c>
      <c r="K18" s="631" t="s">
        <v>416</v>
      </c>
      <c r="L18" s="632">
        <v>1995209</v>
      </c>
      <c r="M18" s="632">
        <v>988056</v>
      </c>
      <c r="N18" s="632">
        <v>52048</v>
      </c>
      <c r="O18" s="632">
        <v>378839</v>
      </c>
      <c r="P18" s="633">
        <v>338166</v>
      </c>
      <c r="Q18" s="633">
        <v>307000</v>
      </c>
      <c r="R18" s="631" t="s">
        <v>416</v>
      </c>
      <c r="S18" s="631" t="s">
        <v>416</v>
      </c>
      <c r="T18" s="631" t="s">
        <v>416</v>
      </c>
      <c r="U18" s="631" t="s">
        <v>416</v>
      </c>
      <c r="V18" s="631" t="s">
        <v>416</v>
      </c>
    </row>
    <row r="19" spans="2:22" ht="18" customHeight="1">
      <c r="B19" s="630" t="s">
        <v>605</v>
      </c>
      <c r="C19" s="633">
        <v>426662</v>
      </c>
      <c r="D19" s="633">
        <v>370344</v>
      </c>
      <c r="E19" s="631" t="s">
        <v>416</v>
      </c>
      <c r="F19" s="631" t="s">
        <v>416</v>
      </c>
      <c r="G19" s="631" t="s">
        <v>416</v>
      </c>
      <c r="H19" s="631" t="s">
        <v>416</v>
      </c>
      <c r="I19" s="631" t="s">
        <v>416</v>
      </c>
      <c r="J19" s="631" t="s">
        <v>416</v>
      </c>
      <c r="K19" s="631" t="s">
        <v>416</v>
      </c>
      <c r="L19" s="632">
        <v>1933171</v>
      </c>
      <c r="M19" s="632">
        <v>1000504</v>
      </c>
      <c r="N19" s="632">
        <v>71924</v>
      </c>
      <c r="O19" s="632">
        <v>391718</v>
      </c>
      <c r="P19" s="633">
        <v>61179</v>
      </c>
      <c r="Q19" s="633">
        <v>304841</v>
      </c>
      <c r="R19" s="631" t="s">
        <v>416</v>
      </c>
      <c r="S19" s="631" t="s">
        <v>416</v>
      </c>
      <c r="T19" s="631" t="s">
        <v>416</v>
      </c>
      <c r="U19" s="631" t="s">
        <v>416</v>
      </c>
      <c r="V19" s="631" t="s">
        <v>416</v>
      </c>
    </row>
    <row r="20" spans="2:22" ht="18" customHeight="1">
      <c r="B20" s="630" t="s">
        <v>606</v>
      </c>
      <c r="C20" s="633">
        <v>2247128</v>
      </c>
      <c r="D20" s="633">
        <v>1820686</v>
      </c>
      <c r="E20" s="631" t="s">
        <v>416</v>
      </c>
      <c r="F20" s="631" t="s">
        <v>416</v>
      </c>
      <c r="G20" s="631" t="s">
        <v>416</v>
      </c>
      <c r="H20" s="631" t="s">
        <v>416</v>
      </c>
      <c r="I20" s="631" t="s">
        <v>416</v>
      </c>
      <c r="J20" s="631" t="s">
        <v>416</v>
      </c>
      <c r="K20" s="631" t="s">
        <v>416</v>
      </c>
      <c r="L20" s="632">
        <v>1812246</v>
      </c>
      <c r="M20" s="634">
        <v>957537</v>
      </c>
      <c r="N20" s="632">
        <v>59694</v>
      </c>
      <c r="O20" s="632">
        <v>424745</v>
      </c>
      <c r="P20" s="631" t="s">
        <v>416</v>
      </c>
      <c r="Q20" s="633">
        <v>254948</v>
      </c>
      <c r="R20" s="631" t="s">
        <v>416</v>
      </c>
      <c r="S20" s="631" t="s">
        <v>416</v>
      </c>
      <c r="T20" s="631" t="s">
        <v>416</v>
      </c>
      <c r="U20" s="631" t="s">
        <v>416</v>
      </c>
      <c r="V20" s="631" t="s">
        <v>416</v>
      </c>
    </row>
    <row r="21" spans="2:22" ht="18" customHeight="1">
      <c r="B21" s="630" t="s">
        <v>607</v>
      </c>
      <c r="C21" s="633">
        <v>1907010</v>
      </c>
      <c r="D21" s="633">
        <v>1519788</v>
      </c>
      <c r="E21" s="631" t="s">
        <v>416</v>
      </c>
      <c r="F21" s="631" t="s">
        <v>416</v>
      </c>
      <c r="G21" s="631" t="s">
        <v>416</v>
      </c>
      <c r="H21" s="631" t="s">
        <v>416</v>
      </c>
      <c r="I21" s="631" t="s">
        <v>416</v>
      </c>
      <c r="J21" s="631" t="s">
        <v>416</v>
      </c>
      <c r="K21" s="631" t="s">
        <v>416</v>
      </c>
      <c r="L21" s="632">
        <v>1753463</v>
      </c>
      <c r="M21" s="634">
        <v>907346</v>
      </c>
      <c r="N21" s="632">
        <v>62230</v>
      </c>
      <c r="O21" s="632">
        <v>409569</v>
      </c>
      <c r="P21" s="631" t="s">
        <v>416</v>
      </c>
      <c r="Q21" s="633">
        <v>244390</v>
      </c>
      <c r="R21" s="631" t="s">
        <v>416</v>
      </c>
      <c r="S21" s="631" t="s">
        <v>416</v>
      </c>
      <c r="T21" s="631" t="s">
        <v>416</v>
      </c>
      <c r="U21" s="631" t="s">
        <v>416</v>
      </c>
      <c r="V21" s="631" t="s">
        <v>416</v>
      </c>
    </row>
    <row r="22" spans="2:22" ht="18" customHeight="1">
      <c r="B22" s="630" t="s">
        <v>608</v>
      </c>
      <c r="C22" s="633">
        <v>1808417</v>
      </c>
      <c r="D22" s="633">
        <v>1459082</v>
      </c>
      <c r="E22" s="631" t="s">
        <v>416</v>
      </c>
      <c r="F22" s="631" t="s">
        <v>416</v>
      </c>
      <c r="G22" s="631" t="s">
        <v>416</v>
      </c>
      <c r="H22" s="631" t="s">
        <v>416</v>
      </c>
      <c r="I22" s="631" t="s">
        <v>416</v>
      </c>
      <c r="J22" s="631" t="s">
        <v>416</v>
      </c>
      <c r="K22" s="631" t="s">
        <v>416</v>
      </c>
      <c r="L22" s="632">
        <v>1635997</v>
      </c>
      <c r="M22" s="634">
        <v>839429</v>
      </c>
      <c r="N22" s="635" t="s">
        <v>416</v>
      </c>
      <c r="O22" s="632">
        <v>344638</v>
      </c>
      <c r="P22" s="631" t="s">
        <v>416</v>
      </c>
      <c r="Q22" s="633">
        <v>259622</v>
      </c>
      <c r="R22" s="631" t="s">
        <v>416</v>
      </c>
      <c r="S22" s="631" t="s">
        <v>416</v>
      </c>
      <c r="T22" s="631" t="s">
        <v>416</v>
      </c>
      <c r="U22" s="631" t="s">
        <v>416</v>
      </c>
      <c r="V22" s="631" t="s">
        <v>416</v>
      </c>
    </row>
    <row r="23" spans="2:22" ht="18" customHeight="1">
      <c r="B23" s="630" t="s">
        <v>609</v>
      </c>
      <c r="C23" s="633">
        <v>1783346</v>
      </c>
      <c r="D23" s="633">
        <v>1463068</v>
      </c>
      <c r="E23" s="631" t="s">
        <v>416</v>
      </c>
      <c r="F23" s="631" t="s">
        <v>416</v>
      </c>
      <c r="G23" s="631" t="s">
        <v>416</v>
      </c>
      <c r="H23" s="631" t="s">
        <v>416</v>
      </c>
      <c r="I23" s="631" t="s">
        <v>416</v>
      </c>
      <c r="J23" s="631" t="s">
        <v>416</v>
      </c>
      <c r="K23" s="631" t="s">
        <v>416</v>
      </c>
      <c r="L23" s="632">
        <v>1615734</v>
      </c>
      <c r="M23" s="632">
        <v>824233</v>
      </c>
      <c r="N23" s="632">
        <v>58803</v>
      </c>
      <c r="O23" s="632">
        <v>331147</v>
      </c>
      <c r="P23" s="631" t="s">
        <v>416</v>
      </c>
      <c r="Q23" s="633">
        <v>226918</v>
      </c>
      <c r="R23" s="631" t="s">
        <v>416</v>
      </c>
      <c r="S23" s="631" t="s">
        <v>416</v>
      </c>
      <c r="T23" s="631" t="s">
        <v>416</v>
      </c>
      <c r="U23" s="631" t="s">
        <v>416</v>
      </c>
      <c r="V23" s="631" t="s">
        <v>416</v>
      </c>
    </row>
    <row r="24" spans="2:22" ht="18" customHeight="1">
      <c r="B24" s="630" t="s">
        <v>610</v>
      </c>
      <c r="C24" s="633">
        <v>1864734</v>
      </c>
      <c r="D24" s="633">
        <v>1559491</v>
      </c>
      <c r="E24" s="631" t="s">
        <v>416</v>
      </c>
      <c r="F24" s="631" t="s">
        <v>416</v>
      </c>
      <c r="G24" s="631" t="s">
        <v>416</v>
      </c>
      <c r="H24" s="631" t="s">
        <v>416</v>
      </c>
      <c r="I24" s="631" t="s">
        <v>416</v>
      </c>
      <c r="J24" s="631" t="s">
        <v>416</v>
      </c>
      <c r="K24" s="631" t="s">
        <v>416</v>
      </c>
      <c r="L24" s="632">
        <v>1553810</v>
      </c>
      <c r="M24" s="632">
        <v>795203</v>
      </c>
      <c r="N24" s="632">
        <v>70575</v>
      </c>
      <c r="O24" s="632">
        <v>313458</v>
      </c>
      <c r="P24" s="633">
        <v>38006</v>
      </c>
      <c r="Q24" s="633">
        <v>241982</v>
      </c>
      <c r="R24" s="631" t="s">
        <v>416</v>
      </c>
      <c r="S24" s="631" t="s">
        <v>416</v>
      </c>
      <c r="T24" s="631" t="s">
        <v>416</v>
      </c>
      <c r="U24" s="631" t="s">
        <v>416</v>
      </c>
      <c r="V24" s="631" t="s">
        <v>416</v>
      </c>
    </row>
    <row r="25" spans="2:22" ht="18" customHeight="1">
      <c r="B25" s="630" t="s">
        <v>611</v>
      </c>
      <c r="C25" s="633">
        <v>1917487</v>
      </c>
      <c r="D25" s="633">
        <v>1608812</v>
      </c>
      <c r="E25" s="631" t="s">
        <v>416</v>
      </c>
      <c r="F25" s="631" t="s">
        <v>416</v>
      </c>
      <c r="G25" s="631" t="s">
        <v>416</v>
      </c>
      <c r="H25" s="631" t="s">
        <v>416</v>
      </c>
      <c r="I25" s="631" t="s">
        <v>416</v>
      </c>
      <c r="J25" s="631" t="s">
        <v>416</v>
      </c>
      <c r="K25" s="631" t="s">
        <v>416</v>
      </c>
      <c r="L25" s="632">
        <v>1698010</v>
      </c>
      <c r="M25" s="632">
        <v>749785</v>
      </c>
      <c r="N25" s="632">
        <v>58276</v>
      </c>
      <c r="O25" s="632">
        <v>291739</v>
      </c>
      <c r="P25" s="633">
        <v>32205</v>
      </c>
      <c r="Q25" s="633">
        <v>238231</v>
      </c>
      <c r="R25" s="631" t="s">
        <v>416</v>
      </c>
      <c r="S25" s="631" t="s">
        <v>416</v>
      </c>
      <c r="T25" s="631" t="s">
        <v>416</v>
      </c>
      <c r="U25" s="631" t="s">
        <v>416</v>
      </c>
      <c r="V25" s="631" t="s">
        <v>416</v>
      </c>
    </row>
    <row r="26" spans="2:22" ht="18" customHeight="1">
      <c r="B26" s="630" t="s">
        <v>612</v>
      </c>
      <c r="C26" s="633">
        <v>2092586</v>
      </c>
      <c r="D26" s="633">
        <v>1698033</v>
      </c>
      <c r="E26" s="631" t="s">
        <v>416</v>
      </c>
      <c r="F26" s="631" t="s">
        <v>416</v>
      </c>
      <c r="G26" s="631" t="s">
        <v>416</v>
      </c>
      <c r="H26" s="631" t="s">
        <v>416</v>
      </c>
      <c r="I26" s="631" t="s">
        <v>416</v>
      </c>
      <c r="J26" s="631" t="s">
        <v>416</v>
      </c>
      <c r="K26" s="631" t="s">
        <v>416</v>
      </c>
      <c r="L26" s="632">
        <v>1680557</v>
      </c>
      <c r="M26" s="632">
        <v>728233</v>
      </c>
      <c r="N26" s="632">
        <v>57603</v>
      </c>
      <c r="O26" s="632">
        <v>294617</v>
      </c>
      <c r="P26" s="633">
        <v>153772</v>
      </c>
      <c r="Q26" s="633">
        <v>234344</v>
      </c>
      <c r="R26" s="631" t="s">
        <v>416</v>
      </c>
      <c r="S26" s="631" t="s">
        <v>416</v>
      </c>
      <c r="T26" s="631" t="s">
        <v>416</v>
      </c>
      <c r="U26" s="631" t="s">
        <v>416</v>
      </c>
      <c r="V26" s="631" t="s">
        <v>416</v>
      </c>
    </row>
    <row r="27" spans="2:22" ht="18" customHeight="1">
      <c r="B27" s="630" t="s">
        <v>613</v>
      </c>
      <c r="C27" s="633">
        <v>2058689</v>
      </c>
      <c r="D27" s="633">
        <v>1679752</v>
      </c>
      <c r="E27" s="636">
        <v>44159</v>
      </c>
      <c r="F27" s="636">
        <v>53458</v>
      </c>
      <c r="G27" s="631" t="s">
        <v>416</v>
      </c>
      <c r="H27" s="636">
        <v>125374</v>
      </c>
      <c r="I27" s="631" t="s">
        <v>416</v>
      </c>
      <c r="J27" s="636">
        <v>47672</v>
      </c>
      <c r="K27" s="633">
        <v>50000</v>
      </c>
      <c r="L27" s="632">
        <v>1468321</v>
      </c>
      <c r="M27" s="632">
        <v>632676</v>
      </c>
      <c r="N27" s="632">
        <v>59864</v>
      </c>
      <c r="O27" s="632">
        <v>247832</v>
      </c>
      <c r="P27" s="633">
        <v>132519</v>
      </c>
      <c r="Q27" s="633">
        <v>238406</v>
      </c>
      <c r="R27" s="636">
        <v>481018</v>
      </c>
      <c r="S27" s="631" t="s">
        <v>416</v>
      </c>
      <c r="T27" s="631" t="s">
        <v>416</v>
      </c>
      <c r="U27" s="631" t="s">
        <v>416</v>
      </c>
      <c r="V27" s="631" t="s">
        <v>416</v>
      </c>
    </row>
    <row r="28" spans="2:22" ht="18" customHeight="1">
      <c r="B28" s="630" t="s">
        <v>614</v>
      </c>
      <c r="C28" s="633">
        <v>2017556</v>
      </c>
      <c r="D28" s="637">
        <v>1530748</v>
      </c>
      <c r="E28" s="638">
        <v>86630</v>
      </c>
      <c r="F28" s="638">
        <v>84444</v>
      </c>
      <c r="G28" s="639" t="s">
        <v>416</v>
      </c>
      <c r="H28" s="638">
        <v>217090</v>
      </c>
      <c r="I28" s="639" t="s">
        <v>416</v>
      </c>
      <c r="J28" s="638">
        <v>74507</v>
      </c>
      <c r="K28" s="633">
        <v>50000</v>
      </c>
      <c r="L28" s="632">
        <v>1367795</v>
      </c>
      <c r="M28" s="632">
        <v>556833</v>
      </c>
      <c r="N28" s="632">
        <v>59280</v>
      </c>
      <c r="O28" s="632">
        <v>193817</v>
      </c>
      <c r="P28" s="633">
        <v>165800</v>
      </c>
      <c r="Q28" s="633">
        <v>206394</v>
      </c>
      <c r="R28" s="636">
        <v>336245</v>
      </c>
      <c r="S28" s="631" t="s">
        <v>416</v>
      </c>
      <c r="T28" s="631" t="s">
        <v>416</v>
      </c>
      <c r="U28" s="631" t="s">
        <v>416</v>
      </c>
      <c r="V28" s="631" t="s">
        <v>416</v>
      </c>
    </row>
    <row r="29" spans="2:22" ht="18" customHeight="1">
      <c r="B29" s="630" t="s">
        <v>615</v>
      </c>
      <c r="C29" s="633">
        <v>2330152</v>
      </c>
      <c r="D29" s="637">
        <v>1685073</v>
      </c>
      <c r="E29" s="638">
        <v>99025</v>
      </c>
      <c r="F29" s="638">
        <v>85511</v>
      </c>
      <c r="G29" s="639" t="s">
        <v>416</v>
      </c>
      <c r="H29" s="638">
        <v>210269</v>
      </c>
      <c r="I29" s="637">
        <v>54000</v>
      </c>
      <c r="J29" s="638">
        <v>68204</v>
      </c>
      <c r="K29" s="638">
        <v>44164</v>
      </c>
      <c r="L29" s="632">
        <v>1801230</v>
      </c>
      <c r="M29" s="632">
        <v>879505</v>
      </c>
      <c r="N29" s="632">
        <v>64303</v>
      </c>
      <c r="O29" s="632">
        <v>204947</v>
      </c>
      <c r="P29" s="633">
        <v>197548</v>
      </c>
      <c r="Q29" s="633">
        <v>236535</v>
      </c>
      <c r="R29" s="636">
        <v>378793</v>
      </c>
      <c r="S29" s="631" t="s">
        <v>416</v>
      </c>
      <c r="T29" s="631" t="s">
        <v>416</v>
      </c>
      <c r="U29" s="631" t="s">
        <v>416</v>
      </c>
      <c r="V29" s="631" t="s">
        <v>416</v>
      </c>
    </row>
    <row r="30" spans="2:22" ht="18" customHeight="1">
      <c r="B30" s="630" t="s">
        <v>616</v>
      </c>
      <c r="C30" s="633">
        <v>2466180</v>
      </c>
      <c r="D30" s="637">
        <v>1748511</v>
      </c>
      <c r="E30" s="637">
        <v>89564</v>
      </c>
      <c r="F30" s="637">
        <v>79068</v>
      </c>
      <c r="G30" s="639" t="s">
        <v>416</v>
      </c>
      <c r="H30" s="637">
        <v>172585</v>
      </c>
      <c r="I30" s="637">
        <v>54000</v>
      </c>
      <c r="J30" s="637">
        <v>60204</v>
      </c>
      <c r="K30" s="637">
        <v>44000</v>
      </c>
      <c r="L30" s="632">
        <v>3128908</v>
      </c>
      <c r="M30" s="632">
        <v>2637044</v>
      </c>
      <c r="N30" s="632">
        <v>32700</v>
      </c>
      <c r="O30" s="632">
        <v>122855</v>
      </c>
      <c r="P30" s="633">
        <v>163361</v>
      </c>
      <c r="Q30" s="633">
        <v>226792</v>
      </c>
      <c r="R30" s="633">
        <v>407152</v>
      </c>
      <c r="S30" s="631" t="s">
        <v>416</v>
      </c>
      <c r="T30" s="631" t="s">
        <v>416</v>
      </c>
      <c r="U30" s="631" t="s">
        <v>416</v>
      </c>
      <c r="V30" s="631" t="s">
        <v>416</v>
      </c>
    </row>
    <row r="31" spans="2:22" ht="18" customHeight="1">
      <c r="B31" s="630" t="s">
        <v>617</v>
      </c>
      <c r="C31" s="633">
        <v>2530642</v>
      </c>
      <c r="D31" s="637">
        <v>1712711</v>
      </c>
      <c r="E31" s="637">
        <v>99452</v>
      </c>
      <c r="F31" s="637">
        <v>74772</v>
      </c>
      <c r="G31" s="639" t="s">
        <v>416</v>
      </c>
      <c r="H31" s="637">
        <v>196652</v>
      </c>
      <c r="I31" s="637">
        <v>54000</v>
      </c>
      <c r="J31" s="637">
        <v>61743</v>
      </c>
      <c r="K31" s="637">
        <v>44000</v>
      </c>
      <c r="L31" s="632">
        <v>2648901</v>
      </c>
      <c r="M31" s="632">
        <v>2229343</v>
      </c>
      <c r="N31" s="632">
        <v>30891</v>
      </c>
      <c r="O31" s="632">
        <v>99478</v>
      </c>
      <c r="P31" s="633">
        <v>167881</v>
      </c>
      <c r="Q31" s="633">
        <v>200746</v>
      </c>
      <c r="R31" s="633">
        <v>394111</v>
      </c>
      <c r="S31" s="631" t="s">
        <v>416</v>
      </c>
      <c r="T31" s="631" t="s">
        <v>416</v>
      </c>
      <c r="U31" s="631" t="s">
        <v>416</v>
      </c>
      <c r="V31" s="631" t="s">
        <v>416</v>
      </c>
    </row>
    <row r="32" spans="2:22" ht="18" customHeight="1">
      <c r="B32" s="630" t="s">
        <v>618</v>
      </c>
      <c r="C32" s="633">
        <v>2474470</v>
      </c>
      <c r="D32" s="637">
        <v>1758725</v>
      </c>
      <c r="E32" s="637">
        <v>97683</v>
      </c>
      <c r="F32" s="637">
        <v>77113</v>
      </c>
      <c r="G32" s="639" t="s">
        <v>416</v>
      </c>
      <c r="H32" s="637">
        <v>214003</v>
      </c>
      <c r="I32" s="637">
        <v>54000</v>
      </c>
      <c r="J32" s="637">
        <v>64549</v>
      </c>
      <c r="K32" s="637">
        <v>44000</v>
      </c>
      <c r="L32" s="632">
        <v>2758714</v>
      </c>
      <c r="M32" s="632">
        <v>2376641</v>
      </c>
      <c r="N32" s="632">
        <v>39948</v>
      </c>
      <c r="O32" s="632">
        <v>80402</v>
      </c>
      <c r="P32" s="633">
        <v>154948</v>
      </c>
      <c r="Q32" s="633">
        <v>192987</v>
      </c>
      <c r="R32" s="633">
        <v>415584</v>
      </c>
      <c r="S32" s="631" t="s">
        <v>416</v>
      </c>
      <c r="T32" s="631" t="s">
        <v>416</v>
      </c>
      <c r="U32" s="631" t="s">
        <v>416</v>
      </c>
      <c r="V32" s="631" t="s">
        <v>416</v>
      </c>
    </row>
    <row r="33" spans="2:22" ht="18" customHeight="1">
      <c r="B33" s="630" t="s">
        <v>619</v>
      </c>
      <c r="C33" s="633">
        <v>2658592</v>
      </c>
      <c r="D33" s="637">
        <v>1807807</v>
      </c>
      <c r="E33" s="637">
        <v>90778</v>
      </c>
      <c r="F33" s="637">
        <v>81003</v>
      </c>
      <c r="G33" s="639" t="s">
        <v>416</v>
      </c>
      <c r="H33" s="637">
        <v>217339</v>
      </c>
      <c r="I33" s="637">
        <v>83957</v>
      </c>
      <c r="J33" s="637">
        <v>64924</v>
      </c>
      <c r="K33" s="637">
        <v>45350</v>
      </c>
      <c r="L33" s="634">
        <v>2991145</v>
      </c>
      <c r="M33" s="634">
        <v>2593163</v>
      </c>
      <c r="N33" s="634">
        <v>32673</v>
      </c>
      <c r="O33" s="634">
        <v>98014</v>
      </c>
      <c r="P33" s="633">
        <v>172674</v>
      </c>
      <c r="Q33" s="633">
        <v>194471</v>
      </c>
      <c r="R33" s="633">
        <v>442932</v>
      </c>
      <c r="S33" s="631" t="s">
        <v>416</v>
      </c>
      <c r="T33" s="631" t="s">
        <v>416</v>
      </c>
      <c r="U33" s="631" t="s">
        <v>416</v>
      </c>
      <c r="V33" s="631" t="s">
        <v>416</v>
      </c>
    </row>
    <row r="34" spans="2:22" ht="18" customHeight="1">
      <c r="B34" s="630" t="s">
        <v>620</v>
      </c>
      <c r="C34" s="633">
        <v>2679945</v>
      </c>
      <c r="D34" s="637">
        <v>1889369</v>
      </c>
      <c r="E34" s="637">
        <v>85269</v>
      </c>
      <c r="F34" s="637">
        <v>79014</v>
      </c>
      <c r="G34" s="637">
        <v>89453</v>
      </c>
      <c r="H34" s="637">
        <v>232963</v>
      </c>
      <c r="I34" s="637">
        <v>85210</v>
      </c>
      <c r="J34" s="637">
        <v>65627</v>
      </c>
      <c r="K34" s="637">
        <v>41500</v>
      </c>
      <c r="L34" s="634">
        <v>3351089</v>
      </c>
      <c r="M34" s="634">
        <v>2959697</v>
      </c>
      <c r="N34" s="634">
        <v>47433</v>
      </c>
      <c r="O34" s="634">
        <v>127070</v>
      </c>
      <c r="P34" s="633">
        <v>197236</v>
      </c>
      <c r="Q34" s="633">
        <v>198950</v>
      </c>
      <c r="R34" s="633">
        <v>440987</v>
      </c>
      <c r="S34" s="631" t="s">
        <v>416</v>
      </c>
      <c r="T34" s="631" t="s">
        <v>416</v>
      </c>
      <c r="U34" s="631" t="s">
        <v>416</v>
      </c>
      <c r="V34" s="631" t="s">
        <v>416</v>
      </c>
    </row>
    <row r="35" spans="2:22" ht="18" customHeight="1">
      <c r="B35" s="630" t="s">
        <v>621</v>
      </c>
      <c r="C35" s="633">
        <v>2575730</v>
      </c>
      <c r="D35" s="637">
        <v>1986537</v>
      </c>
      <c r="E35" s="637">
        <v>83716</v>
      </c>
      <c r="F35" s="637">
        <v>77929</v>
      </c>
      <c r="G35" s="637">
        <v>209110</v>
      </c>
      <c r="H35" s="637">
        <v>291292</v>
      </c>
      <c r="I35" s="637">
        <v>94061</v>
      </c>
      <c r="J35" s="637">
        <v>75072</v>
      </c>
      <c r="K35" s="637">
        <v>34500</v>
      </c>
      <c r="L35" s="634">
        <v>3676669</v>
      </c>
      <c r="M35" s="634">
        <v>3183142</v>
      </c>
      <c r="N35" s="634">
        <v>52373</v>
      </c>
      <c r="O35" s="634">
        <v>135690</v>
      </c>
      <c r="P35" s="633">
        <v>229135</v>
      </c>
      <c r="Q35" s="633">
        <v>180407</v>
      </c>
      <c r="R35" s="633">
        <v>438617</v>
      </c>
      <c r="S35" s="631" t="s">
        <v>416</v>
      </c>
      <c r="T35" s="636">
        <v>511266</v>
      </c>
      <c r="U35" s="631" t="s">
        <v>416</v>
      </c>
      <c r="V35" s="631" t="s">
        <v>416</v>
      </c>
    </row>
    <row r="36" spans="2:22" ht="18" customHeight="1">
      <c r="B36" s="630" t="s">
        <v>622</v>
      </c>
      <c r="C36" s="633">
        <v>2211961</v>
      </c>
      <c r="D36" s="637">
        <v>1805112</v>
      </c>
      <c r="E36" s="637">
        <v>77846</v>
      </c>
      <c r="F36" s="637">
        <v>78010</v>
      </c>
      <c r="G36" s="637">
        <v>240910</v>
      </c>
      <c r="H36" s="637">
        <v>272652</v>
      </c>
      <c r="I36" s="637">
        <v>101242</v>
      </c>
      <c r="J36" s="637">
        <v>88539</v>
      </c>
      <c r="K36" s="637">
        <v>35500</v>
      </c>
      <c r="L36" s="634">
        <v>3420727</v>
      </c>
      <c r="M36" s="634">
        <v>2801149</v>
      </c>
      <c r="N36" s="634">
        <v>44722</v>
      </c>
      <c r="O36" s="634">
        <v>112159</v>
      </c>
      <c r="P36" s="633">
        <v>200238</v>
      </c>
      <c r="Q36" s="633">
        <v>162537</v>
      </c>
      <c r="R36" s="633">
        <v>412508</v>
      </c>
      <c r="S36" s="631" t="s">
        <v>416</v>
      </c>
      <c r="T36" s="636">
        <v>422086</v>
      </c>
      <c r="U36" s="631" t="s">
        <v>416</v>
      </c>
      <c r="V36" s="631" t="s">
        <v>416</v>
      </c>
    </row>
    <row r="37" spans="2:22" ht="18" customHeight="1">
      <c r="B37" s="630" t="s">
        <v>623</v>
      </c>
      <c r="C37" s="633">
        <v>2083177</v>
      </c>
      <c r="D37" s="637">
        <v>1762402</v>
      </c>
      <c r="E37" s="637">
        <v>72130</v>
      </c>
      <c r="F37" s="637">
        <v>75764</v>
      </c>
      <c r="G37" s="637">
        <v>330403</v>
      </c>
      <c r="H37" s="637">
        <v>240111</v>
      </c>
      <c r="I37" s="637">
        <v>102919</v>
      </c>
      <c r="J37" s="637">
        <v>87836</v>
      </c>
      <c r="K37" s="637">
        <v>34900</v>
      </c>
      <c r="L37" s="634">
        <v>3453151</v>
      </c>
      <c r="M37" s="634">
        <v>2835433</v>
      </c>
      <c r="N37" s="634">
        <v>51760</v>
      </c>
      <c r="O37" s="634">
        <v>107858</v>
      </c>
      <c r="P37" s="633">
        <v>212960</v>
      </c>
      <c r="Q37" s="633">
        <v>165714</v>
      </c>
      <c r="R37" s="633">
        <v>404850</v>
      </c>
      <c r="S37" s="631" t="s">
        <v>416</v>
      </c>
      <c r="T37" s="636">
        <v>448554</v>
      </c>
      <c r="U37" s="631" t="s">
        <v>416</v>
      </c>
      <c r="V37" s="631" t="s">
        <v>416</v>
      </c>
    </row>
    <row r="38" spans="2:22" ht="18" customHeight="1">
      <c r="B38" s="630" t="s">
        <v>624</v>
      </c>
      <c r="C38" s="640">
        <v>2019762</v>
      </c>
      <c r="D38" s="641">
        <v>1621118</v>
      </c>
      <c r="E38" s="641">
        <v>74299</v>
      </c>
      <c r="F38" s="641">
        <v>69182</v>
      </c>
      <c r="G38" s="641">
        <v>350776</v>
      </c>
      <c r="H38" s="641">
        <v>249426</v>
      </c>
      <c r="I38" s="641">
        <v>90827</v>
      </c>
      <c r="J38" s="641">
        <v>80677</v>
      </c>
      <c r="K38" s="641">
        <v>35800</v>
      </c>
      <c r="L38" s="634">
        <v>3391223</v>
      </c>
      <c r="M38" s="634">
        <v>2643558</v>
      </c>
      <c r="N38" s="634">
        <v>88754</v>
      </c>
      <c r="O38" s="634">
        <v>111041</v>
      </c>
      <c r="P38" s="633">
        <v>222075</v>
      </c>
      <c r="Q38" s="633">
        <v>171515</v>
      </c>
      <c r="R38" s="633">
        <v>386177</v>
      </c>
      <c r="S38" s="631" t="s">
        <v>416</v>
      </c>
      <c r="T38" s="636">
        <v>464236</v>
      </c>
      <c r="U38" s="631" t="s">
        <v>416</v>
      </c>
      <c r="V38" s="631" t="s">
        <v>416</v>
      </c>
    </row>
    <row r="39" spans="2:22" ht="18" customHeight="1">
      <c r="B39" s="630" t="s">
        <v>625</v>
      </c>
      <c r="C39" s="637">
        <v>2173243</v>
      </c>
      <c r="D39" s="637">
        <v>1747660</v>
      </c>
      <c r="E39" s="637">
        <v>78866</v>
      </c>
      <c r="F39" s="637">
        <v>82562</v>
      </c>
      <c r="G39" s="637">
        <v>417770</v>
      </c>
      <c r="H39" s="637">
        <v>249930</v>
      </c>
      <c r="I39" s="637">
        <v>132858</v>
      </c>
      <c r="J39" s="637">
        <v>87687</v>
      </c>
      <c r="K39" s="637">
        <v>36250</v>
      </c>
      <c r="L39" s="642">
        <v>3615981</v>
      </c>
      <c r="M39" s="634">
        <v>2772586</v>
      </c>
      <c r="N39" s="634">
        <v>69414</v>
      </c>
      <c r="O39" s="634">
        <v>110541</v>
      </c>
      <c r="P39" s="637">
        <v>240328</v>
      </c>
      <c r="Q39" s="637">
        <v>177139</v>
      </c>
      <c r="R39" s="637">
        <v>372129</v>
      </c>
      <c r="S39" s="637">
        <v>485549</v>
      </c>
      <c r="T39" s="638">
        <v>436368</v>
      </c>
      <c r="U39" s="631" t="s">
        <v>416</v>
      </c>
      <c r="V39" s="631" t="s">
        <v>416</v>
      </c>
    </row>
    <row r="40" spans="2:22" ht="18" customHeight="1">
      <c r="B40" s="630" t="s">
        <v>626</v>
      </c>
      <c r="C40" s="637">
        <v>2311807</v>
      </c>
      <c r="D40" s="637">
        <v>1725453</v>
      </c>
      <c r="E40" s="637">
        <v>71186</v>
      </c>
      <c r="F40" s="637">
        <v>81578</v>
      </c>
      <c r="G40" s="637">
        <v>434297</v>
      </c>
      <c r="H40" s="637">
        <v>181191</v>
      </c>
      <c r="I40" s="637">
        <v>169890</v>
      </c>
      <c r="J40" s="637">
        <v>117343</v>
      </c>
      <c r="K40" s="637">
        <v>47754</v>
      </c>
      <c r="L40" s="642">
        <v>4048576</v>
      </c>
      <c r="M40" s="634">
        <v>2997423</v>
      </c>
      <c r="N40" s="634">
        <v>86066</v>
      </c>
      <c r="O40" s="634">
        <v>131114</v>
      </c>
      <c r="P40" s="637">
        <v>277757</v>
      </c>
      <c r="Q40" s="637">
        <v>172496</v>
      </c>
      <c r="R40" s="637">
        <v>373361</v>
      </c>
      <c r="S40" s="637">
        <v>486548</v>
      </c>
      <c r="T40" s="638">
        <v>534526</v>
      </c>
      <c r="U40" s="631" t="s">
        <v>416</v>
      </c>
      <c r="V40" s="631" t="s">
        <v>416</v>
      </c>
    </row>
    <row r="41" spans="2:22" ht="18" customHeight="1">
      <c r="B41" s="630" t="s">
        <v>627</v>
      </c>
      <c r="C41" s="637">
        <v>2490719</v>
      </c>
      <c r="D41" s="637">
        <v>1815236</v>
      </c>
      <c r="E41" s="637">
        <v>66229</v>
      </c>
      <c r="F41" s="637">
        <v>79403</v>
      </c>
      <c r="G41" s="637">
        <v>406067</v>
      </c>
      <c r="H41" s="637">
        <v>267802</v>
      </c>
      <c r="I41" s="637">
        <v>163840</v>
      </c>
      <c r="J41" s="637">
        <v>119556</v>
      </c>
      <c r="K41" s="637">
        <v>47786</v>
      </c>
      <c r="L41" s="642">
        <v>4291548</v>
      </c>
      <c r="M41" s="634">
        <v>3201197</v>
      </c>
      <c r="N41" s="634">
        <v>111680</v>
      </c>
      <c r="O41" s="634">
        <v>135611</v>
      </c>
      <c r="P41" s="637">
        <v>314436</v>
      </c>
      <c r="Q41" s="637">
        <v>166572</v>
      </c>
      <c r="R41" s="637">
        <v>367247</v>
      </c>
      <c r="S41" s="637">
        <v>470523</v>
      </c>
      <c r="T41" s="638">
        <v>449173</v>
      </c>
      <c r="U41" s="631" t="s">
        <v>416</v>
      </c>
      <c r="V41" s="631" t="s">
        <v>416</v>
      </c>
    </row>
    <row r="42" spans="2:22" ht="18" customHeight="1">
      <c r="B42" s="630" t="s">
        <v>628</v>
      </c>
      <c r="C42" s="637">
        <v>2657489</v>
      </c>
      <c r="D42" s="637">
        <v>1867663</v>
      </c>
      <c r="E42" s="637">
        <v>66702</v>
      </c>
      <c r="F42" s="637">
        <v>72790</v>
      </c>
      <c r="G42" s="637">
        <v>392305</v>
      </c>
      <c r="H42" s="637">
        <v>300627</v>
      </c>
      <c r="I42" s="637">
        <v>158790</v>
      </c>
      <c r="J42" s="637">
        <v>121982</v>
      </c>
      <c r="K42" s="637">
        <v>45009</v>
      </c>
      <c r="L42" s="642">
        <v>4573189</v>
      </c>
      <c r="M42" s="634">
        <v>3372974</v>
      </c>
      <c r="N42" s="634">
        <v>124570</v>
      </c>
      <c r="O42" s="634">
        <v>143771</v>
      </c>
      <c r="P42" s="637">
        <v>322035</v>
      </c>
      <c r="Q42" s="637">
        <v>164862</v>
      </c>
      <c r="R42" s="637">
        <v>370364</v>
      </c>
      <c r="S42" s="637">
        <v>493347</v>
      </c>
      <c r="T42" s="638">
        <v>475938</v>
      </c>
      <c r="U42" s="631" t="s">
        <v>416</v>
      </c>
      <c r="V42" s="631" t="s">
        <v>416</v>
      </c>
    </row>
    <row r="43" spans="2:22" ht="18" customHeight="1">
      <c r="B43" s="630" t="s">
        <v>629</v>
      </c>
      <c r="C43" s="637">
        <v>2714834</v>
      </c>
      <c r="D43" s="637">
        <v>1888604</v>
      </c>
      <c r="E43" s="637">
        <v>61238</v>
      </c>
      <c r="F43" s="637">
        <v>71300</v>
      </c>
      <c r="G43" s="637">
        <v>398607</v>
      </c>
      <c r="H43" s="637">
        <v>289154</v>
      </c>
      <c r="I43" s="637">
        <v>161685</v>
      </c>
      <c r="J43" s="637">
        <v>135170</v>
      </c>
      <c r="K43" s="637">
        <v>153201</v>
      </c>
      <c r="L43" s="642">
        <v>4817721</v>
      </c>
      <c r="M43" s="634">
        <v>3567867</v>
      </c>
      <c r="N43" s="634">
        <v>107289</v>
      </c>
      <c r="O43" s="634">
        <v>139290</v>
      </c>
      <c r="P43" s="637">
        <v>352765</v>
      </c>
      <c r="Q43" s="637">
        <v>154378</v>
      </c>
      <c r="R43" s="637">
        <v>373330</v>
      </c>
      <c r="S43" s="637">
        <v>477307</v>
      </c>
      <c r="T43" s="638">
        <v>499054</v>
      </c>
      <c r="U43" s="631" t="s">
        <v>416</v>
      </c>
      <c r="V43" s="631" t="s">
        <v>416</v>
      </c>
    </row>
    <row r="44" spans="2:22" ht="18" customHeight="1">
      <c r="B44" s="630" t="s">
        <v>630</v>
      </c>
      <c r="C44" s="637">
        <v>2815531</v>
      </c>
      <c r="D44" s="637">
        <v>1818513</v>
      </c>
      <c r="E44" s="637">
        <v>61703</v>
      </c>
      <c r="F44" s="637">
        <v>77574</v>
      </c>
      <c r="G44" s="637">
        <v>380039</v>
      </c>
      <c r="H44" s="637">
        <v>285408</v>
      </c>
      <c r="I44" s="637">
        <v>174421</v>
      </c>
      <c r="J44" s="637">
        <v>133014</v>
      </c>
      <c r="K44" s="637">
        <v>153201</v>
      </c>
      <c r="L44" s="642">
        <v>5004800</v>
      </c>
      <c r="M44" s="634">
        <v>3779825</v>
      </c>
      <c r="N44" s="634">
        <v>119798</v>
      </c>
      <c r="O44" s="634">
        <v>137470</v>
      </c>
      <c r="P44" s="637">
        <v>373256</v>
      </c>
      <c r="Q44" s="637">
        <v>154568</v>
      </c>
      <c r="R44" s="637">
        <v>357500</v>
      </c>
      <c r="S44" s="637">
        <v>450618</v>
      </c>
      <c r="T44" s="638">
        <v>481450</v>
      </c>
      <c r="U44" s="631">
        <v>36423</v>
      </c>
      <c r="V44" s="631">
        <v>15218</v>
      </c>
    </row>
    <row r="45" spans="1:22" s="268" customFormat="1" ht="15.75" customHeight="1">
      <c r="A45" s="93"/>
      <c r="B45" s="630" t="s">
        <v>631</v>
      </c>
      <c r="C45" s="637">
        <v>2790996</v>
      </c>
      <c r="D45" s="637">
        <v>1767963</v>
      </c>
      <c r="E45" s="637">
        <v>64891</v>
      </c>
      <c r="F45" s="637">
        <v>68085</v>
      </c>
      <c r="G45" s="637">
        <v>356501</v>
      </c>
      <c r="H45" s="637">
        <v>254047</v>
      </c>
      <c r="I45" s="637">
        <v>184646</v>
      </c>
      <c r="J45" s="637">
        <v>111780</v>
      </c>
      <c r="K45" s="637">
        <v>151879</v>
      </c>
      <c r="L45" s="642">
        <v>4936732</v>
      </c>
      <c r="M45" s="634">
        <v>3683188</v>
      </c>
      <c r="N45" s="634">
        <v>127384</v>
      </c>
      <c r="O45" s="634">
        <v>146512</v>
      </c>
      <c r="P45" s="637">
        <v>304262</v>
      </c>
      <c r="Q45" s="637">
        <v>145028</v>
      </c>
      <c r="R45" s="637">
        <v>353564</v>
      </c>
      <c r="S45" s="637">
        <v>437033</v>
      </c>
      <c r="T45" s="638">
        <v>510706</v>
      </c>
      <c r="U45" s="639">
        <v>105989</v>
      </c>
      <c r="V45" s="639">
        <v>14274</v>
      </c>
    </row>
    <row r="46" spans="1:22" s="268" customFormat="1" ht="15.75" customHeight="1">
      <c r="A46" s="93"/>
      <c r="B46" s="643" t="s">
        <v>632</v>
      </c>
      <c r="C46" s="637">
        <v>2435074</v>
      </c>
      <c r="D46" s="637">
        <v>1546426</v>
      </c>
      <c r="E46" s="637">
        <v>81376</v>
      </c>
      <c r="F46" s="637">
        <v>90542</v>
      </c>
      <c r="G46" s="637">
        <v>472105</v>
      </c>
      <c r="H46" s="637">
        <v>103822</v>
      </c>
      <c r="I46" s="637">
        <v>166954</v>
      </c>
      <c r="J46" s="637">
        <v>121256</v>
      </c>
      <c r="K46" s="637">
        <v>191043</v>
      </c>
      <c r="L46" s="642">
        <v>5021484</v>
      </c>
      <c r="M46" s="634">
        <v>3701356</v>
      </c>
      <c r="N46" s="634">
        <v>128162</v>
      </c>
      <c r="O46" s="634">
        <v>167346</v>
      </c>
      <c r="P46" s="637">
        <v>322590</v>
      </c>
      <c r="Q46" s="637">
        <v>136912</v>
      </c>
      <c r="R46" s="637">
        <v>356388</v>
      </c>
      <c r="S46" s="637">
        <v>456237</v>
      </c>
      <c r="T46" s="638">
        <v>616040</v>
      </c>
      <c r="U46" s="639">
        <v>77950</v>
      </c>
      <c r="V46" s="639">
        <v>12091</v>
      </c>
    </row>
    <row r="47" spans="2:22" s="268" customFormat="1" ht="15.75" customHeight="1">
      <c r="B47" s="644" t="s">
        <v>633</v>
      </c>
      <c r="C47" s="645">
        <v>650058</v>
      </c>
      <c r="D47" s="645">
        <v>162014</v>
      </c>
      <c r="E47" s="645">
        <v>38492</v>
      </c>
      <c r="F47" s="645">
        <v>38138</v>
      </c>
      <c r="G47" s="645">
        <v>184442</v>
      </c>
      <c r="H47" s="645">
        <v>136515</v>
      </c>
      <c r="I47" s="645">
        <v>87121</v>
      </c>
      <c r="J47" s="645">
        <v>54797</v>
      </c>
      <c r="K47" s="645">
        <v>92326</v>
      </c>
      <c r="L47" s="646">
        <v>1520708</v>
      </c>
      <c r="M47" s="647">
        <v>969748</v>
      </c>
      <c r="N47" s="647">
        <v>45225</v>
      </c>
      <c r="O47" s="647">
        <v>66769</v>
      </c>
      <c r="P47" s="645">
        <v>113226</v>
      </c>
      <c r="Q47" s="645">
        <v>49206</v>
      </c>
      <c r="R47" s="645">
        <v>73657</v>
      </c>
      <c r="S47" s="645">
        <v>115322</v>
      </c>
      <c r="T47" s="648">
        <v>169388</v>
      </c>
      <c r="U47" s="649">
        <v>41227</v>
      </c>
      <c r="V47" s="649">
        <v>3440</v>
      </c>
    </row>
    <row r="48" spans="2:22" s="268" customFormat="1" ht="15.75" customHeight="1">
      <c r="B48" s="650" t="s">
        <v>634</v>
      </c>
      <c r="C48" s="651" t="s">
        <v>635</v>
      </c>
      <c r="D48" s="651" t="s">
        <v>636</v>
      </c>
      <c r="E48" s="652" t="s">
        <v>637</v>
      </c>
      <c r="F48" s="653"/>
      <c r="G48" s="654" t="s">
        <v>638</v>
      </c>
      <c r="H48" s="654" t="s">
        <v>639</v>
      </c>
      <c r="I48" s="654" t="s">
        <v>640</v>
      </c>
      <c r="J48" s="654" t="s">
        <v>641</v>
      </c>
      <c r="K48" s="655" t="s">
        <v>416</v>
      </c>
      <c r="L48" s="656" t="s">
        <v>635</v>
      </c>
      <c r="M48" s="657" t="s">
        <v>642</v>
      </c>
      <c r="N48" s="658"/>
      <c r="O48" s="659"/>
      <c r="P48" s="651" t="s">
        <v>643</v>
      </c>
      <c r="Q48" s="651" t="s">
        <v>644</v>
      </c>
      <c r="R48" s="660" t="s">
        <v>645</v>
      </c>
      <c r="S48" s="661"/>
      <c r="T48" s="662" t="s">
        <v>646</v>
      </c>
      <c r="U48" s="652" t="s">
        <v>647</v>
      </c>
      <c r="V48" s="653"/>
    </row>
    <row r="49" spans="2:22" s="268" customFormat="1" ht="15.75" customHeight="1">
      <c r="B49" s="663"/>
      <c r="C49" s="664"/>
      <c r="D49" s="664"/>
      <c r="E49" s="664"/>
      <c r="F49" s="664"/>
      <c r="G49" s="665"/>
      <c r="H49" s="665"/>
      <c r="I49" s="665"/>
      <c r="J49" s="665"/>
      <c r="K49" s="666"/>
      <c r="L49" s="667"/>
      <c r="M49" s="667"/>
      <c r="N49" s="667"/>
      <c r="O49" s="667"/>
      <c r="P49" s="664"/>
      <c r="Q49" s="664"/>
      <c r="R49" s="664"/>
      <c r="S49" s="664"/>
      <c r="T49" s="665"/>
      <c r="U49" s="664"/>
      <c r="V49" s="664"/>
    </row>
    <row r="50" spans="2:22" s="268" customFormat="1" ht="157.5" customHeight="1">
      <c r="B50" s="668" t="s">
        <v>648</v>
      </c>
      <c r="C50" s="668"/>
      <c r="D50" s="668"/>
      <c r="E50" s="668"/>
      <c r="F50" s="668"/>
      <c r="G50" s="668"/>
      <c r="H50" s="668"/>
      <c r="I50" s="668"/>
      <c r="J50" s="668"/>
      <c r="K50" s="668"/>
      <c r="L50" s="668"/>
      <c r="M50" s="668"/>
      <c r="N50" s="668"/>
      <c r="O50" s="668"/>
      <c r="P50" s="668"/>
      <c r="Q50" s="668"/>
      <c r="R50" s="668"/>
      <c r="S50" s="668"/>
      <c r="T50" s="668"/>
      <c r="U50" s="668"/>
      <c r="V50" s="668"/>
    </row>
  </sheetData>
  <sheetProtection/>
  <mergeCells count="21">
    <mergeCell ref="E48:F48"/>
    <mergeCell ref="M48:O48"/>
    <mergeCell ref="R48:S48"/>
    <mergeCell ref="U48:V48"/>
    <mergeCell ref="B50:V50"/>
    <mergeCell ref="F3:F4"/>
    <mergeCell ref="G3:G4"/>
    <mergeCell ref="H3:H4"/>
    <mergeCell ref="I3:I4"/>
    <mergeCell ref="J3:J4"/>
    <mergeCell ref="K3:K4"/>
    <mergeCell ref="U2:V3"/>
    <mergeCell ref="B2:B4"/>
    <mergeCell ref="C2:K2"/>
    <mergeCell ref="L2:O3"/>
    <mergeCell ref="P2:P4"/>
    <mergeCell ref="Q2:Q4"/>
    <mergeCell ref="R2:R4"/>
    <mergeCell ref="S2:S4"/>
    <mergeCell ref="T2:T4"/>
    <mergeCell ref="E3:E4"/>
  </mergeCells>
  <printOptions horizontalCentered="1" verticalCentered="1"/>
  <pageMargins left="0.5905511811023623" right="0.5905511811023623" top="0.5905511811023623" bottom="0" header="0.3937007874015748" footer="0"/>
  <pageSetup blackAndWhite="1" fitToHeight="2" fitToWidth="1" horizontalDpi="600" verticalDpi="600" orientation="portrait" paperSize="9" r:id="rId1"/>
  <headerFooter alignWithMargins="0">
    <oddHeader>&amp;L（３）主な観光施設の利用状況</oddHeader>
  </headerFooter>
</worksheet>
</file>

<file path=xl/worksheets/sheet6.xml><?xml version="1.0" encoding="utf-8"?>
<worksheet xmlns="http://schemas.openxmlformats.org/spreadsheetml/2006/main" xmlns:r="http://schemas.openxmlformats.org/officeDocument/2006/relationships">
  <sheetPr>
    <tabColor theme="8" tint="0.39998000860214233"/>
  </sheetPr>
  <dimension ref="A1:O102"/>
  <sheetViews>
    <sheetView showGridLines="0" zoomScaleSheetLayoutView="100" zoomScalePageLayoutView="0" workbookViewId="0" topLeftCell="A1">
      <pane ySplit="3" topLeftCell="A4" activePane="bottomLeft" state="frozen"/>
      <selection pane="topLeft" activeCell="A87" sqref="A87"/>
      <selection pane="bottomLeft" activeCell="D5" sqref="D5"/>
    </sheetView>
  </sheetViews>
  <sheetFormatPr defaultColWidth="9.00390625" defaultRowHeight="13.5" customHeight="1"/>
  <cols>
    <col min="1" max="1" width="8.25390625" style="282" customWidth="1"/>
    <col min="2" max="5" width="7.75390625" style="93" customWidth="1"/>
    <col min="6" max="6" width="9.625" style="93" bestFit="1" customWidth="1"/>
    <col min="7" max="10" width="7.75390625" style="93" customWidth="1"/>
    <col min="11" max="13" width="7.75390625" style="276" customWidth="1"/>
    <col min="14" max="14" width="10.375" style="93" customWidth="1"/>
    <col min="15" max="15" width="8.625" style="93" customWidth="1"/>
    <col min="16" max="16384" width="9.00390625" style="93" customWidth="1"/>
  </cols>
  <sheetData>
    <row r="1" spans="1:15" ht="14.25">
      <c r="A1" s="350" t="s">
        <v>375</v>
      </c>
      <c r="B1" s="350"/>
      <c r="C1" s="350"/>
      <c r="D1" s="350"/>
      <c r="E1" s="350"/>
      <c r="F1" s="350"/>
      <c r="G1" s="269"/>
      <c r="H1" s="269"/>
      <c r="I1" s="269"/>
      <c r="J1" s="269"/>
      <c r="K1" s="270"/>
      <c r="L1" s="270"/>
      <c r="M1" s="270"/>
      <c r="N1" s="269"/>
      <c r="O1" s="271"/>
    </row>
    <row r="2" spans="1:15" s="672" customFormat="1" ht="14.25">
      <c r="A2" s="673"/>
      <c r="B2" s="673"/>
      <c r="C2" s="673"/>
      <c r="D2" s="673"/>
      <c r="E2" s="673"/>
      <c r="F2" s="673"/>
      <c r="G2" s="669"/>
      <c r="H2" s="669"/>
      <c r="I2" s="669"/>
      <c r="J2" s="669"/>
      <c r="K2" s="670"/>
      <c r="L2" s="670"/>
      <c r="M2" s="670"/>
      <c r="N2" s="669"/>
      <c r="O2" s="671" t="s">
        <v>16</v>
      </c>
    </row>
    <row r="3" spans="1:15" s="680" customFormat="1" ht="18" customHeight="1">
      <c r="A3" s="674" t="s">
        <v>649</v>
      </c>
      <c r="B3" s="675" t="s">
        <v>386</v>
      </c>
      <c r="C3" s="676" t="s">
        <v>387</v>
      </c>
      <c r="D3" s="676" t="s">
        <v>388</v>
      </c>
      <c r="E3" s="676" t="s">
        <v>389</v>
      </c>
      <c r="F3" s="676" t="s">
        <v>390</v>
      </c>
      <c r="G3" s="676" t="s">
        <v>391</v>
      </c>
      <c r="H3" s="676" t="s">
        <v>17</v>
      </c>
      <c r="I3" s="676" t="s">
        <v>18</v>
      </c>
      <c r="J3" s="676" t="s">
        <v>19</v>
      </c>
      <c r="K3" s="676" t="s">
        <v>20</v>
      </c>
      <c r="L3" s="676" t="s">
        <v>21</v>
      </c>
      <c r="M3" s="677" t="s">
        <v>22</v>
      </c>
      <c r="N3" s="678" t="s">
        <v>23</v>
      </c>
      <c r="O3" s="679" t="s">
        <v>24</v>
      </c>
    </row>
    <row r="4" spans="1:15" s="672" customFormat="1" ht="12" customHeight="1">
      <c r="A4" s="681" t="s">
        <v>25</v>
      </c>
      <c r="B4" s="682">
        <v>27553</v>
      </c>
      <c r="C4" s="683">
        <v>31183</v>
      </c>
      <c r="D4" s="683">
        <v>34851</v>
      </c>
      <c r="E4" s="683">
        <v>35773</v>
      </c>
      <c r="F4" s="683">
        <v>51529</v>
      </c>
      <c r="G4" s="683">
        <v>28226</v>
      </c>
      <c r="H4" s="683">
        <v>59005</v>
      </c>
      <c r="I4" s="683">
        <v>63219</v>
      </c>
      <c r="J4" s="683">
        <v>49232</v>
      </c>
      <c r="K4" s="684">
        <v>39140</v>
      </c>
      <c r="L4" s="684">
        <v>59210</v>
      </c>
      <c r="M4" s="685">
        <v>79672</v>
      </c>
      <c r="N4" s="686">
        <f>SUM(B4:M4)</f>
        <v>558593</v>
      </c>
      <c r="O4" s="687">
        <v>262.6</v>
      </c>
    </row>
    <row r="5" spans="1:15" s="672" customFormat="1" ht="12" customHeight="1">
      <c r="A5" s="688"/>
      <c r="B5" s="689">
        <f aca="true" t="shared" si="0" ref="B5:M5">+B4/$N$4*100</f>
        <v>4.932571657718589</v>
      </c>
      <c r="C5" s="690">
        <f t="shared" si="0"/>
        <v>5.582418684086625</v>
      </c>
      <c r="D5" s="690">
        <f t="shared" si="0"/>
        <v>6.239068516791296</v>
      </c>
      <c r="E5" s="690">
        <f t="shared" si="0"/>
        <v>6.404126081064389</v>
      </c>
      <c r="F5" s="690">
        <f t="shared" si="0"/>
        <v>9.224784413696556</v>
      </c>
      <c r="G5" s="690">
        <f t="shared" si="0"/>
        <v>5.053052938364785</v>
      </c>
      <c r="H5" s="690">
        <f t="shared" si="0"/>
        <v>10.563147049819815</v>
      </c>
      <c r="I5" s="690">
        <f t="shared" si="0"/>
        <v>11.317542468308767</v>
      </c>
      <c r="J5" s="690">
        <f t="shared" si="0"/>
        <v>8.813572672768903</v>
      </c>
      <c r="K5" s="691">
        <f t="shared" si="0"/>
        <v>7.006890526734135</v>
      </c>
      <c r="L5" s="691">
        <f t="shared" si="0"/>
        <v>10.599846399793767</v>
      </c>
      <c r="M5" s="692">
        <f t="shared" si="0"/>
        <v>14.262978590852374</v>
      </c>
      <c r="N5" s="693">
        <v>100</v>
      </c>
      <c r="O5" s="694"/>
    </row>
    <row r="6" spans="1:15" s="672" customFormat="1" ht="12" customHeight="1">
      <c r="A6" s="681" t="s">
        <v>26</v>
      </c>
      <c r="B6" s="682">
        <v>68748</v>
      </c>
      <c r="C6" s="683">
        <v>53526</v>
      </c>
      <c r="D6" s="683">
        <v>44829</v>
      </c>
      <c r="E6" s="683">
        <v>58964</v>
      </c>
      <c r="F6" s="683">
        <v>77557</v>
      </c>
      <c r="G6" s="683">
        <v>43163</v>
      </c>
      <c r="H6" s="683">
        <v>76802</v>
      </c>
      <c r="I6" s="683">
        <v>83367</v>
      </c>
      <c r="J6" s="683">
        <v>57666</v>
      </c>
      <c r="K6" s="684">
        <v>50066</v>
      </c>
      <c r="L6" s="684">
        <v>63456</v>
      </c>
      <c r="M6" s="685">
        <v>90480</v>
      </c>
      <c r="N6" s="686">
        <f>SUM(B6:M6)</f>
        <v>768624</v>
      </c>
      <c r="O6" s="695">
        <f>+N6/N4*100</f>
        <v>137.60000572867904</v>
      </c>
    </row>
    <row r="7" spans="1:15" s="672" customFormat="1" ht="12" customHeight="1">
      <c r="A7" s="688"/>
      <c r="B7" s="689">
        <f aca="true" t="shared" si="1" ref="B7:M7">+B6/$N$6*100</f>
        <v>8.944295260101168</v>
      </c>
      <c r="C7" s="690">
        <f t="shared" si="1"/>
        <v>6.963873103103728</v>
      </c>
      <c r="D7" s="690">
        <f t="shared" si="1"/>
        <v>5.832370573908699</v>
      </c>
      <c r="E7" s="690">
        <f t="shared" si="1"/>
        <v>7.671371177584879</v>
      </c>
      <c r="F7" s="690">
        <f t="shared" si="1"/>
        <v>10.09036928329066</v>
      </c>
      <c r="G7" s="690">
        <f t="shared" si="1"/>
        <v>5.615619600741065</v>
      </c>
      <c r="H7" s="690">
        <f t="shared" si="1"/>
        <v>9.992141801452986</v>
      </c>
      <c r="I7" s="690">
        <f t="shared" si="1"/>
        <v>10.846265534253419</v>
      </c>
      <c r="J7" s="690">
        <f t="shared" si="1"/>
        <v>7.502497970399051</v>
      </c>
      <c r="K7" s="691">
        <f t="shared" si="1"/>
        <v>6.513718020774788</v>
      </c>
      <c r="L7" s="691">
        <f t="shared" si="1"/>
        <v>8.255792168862799</v>
      </c>
      <c r="M7" s="692">
        <f t="shared" si="1"/>
        <v>11.77168550552676</v>
      </c>
      <c r="N7" s="696">
        <v>100</v>
      </c>
      <c r="O7" s="694"/>
    </row>
    <row r="8" spans="1:15" s="672" customFormat="1" ht="12" customHeight="1">
      <c r="A8" s="681" t="s">
        <v>27</v>
      </c>
      <c r="B8" s="682">
        <v>77974</v>
      </c>
      <c r="C8" s="683">
        <v>62327</v>
      </c>
      <c r="D8" s="683">
        <v>48968</v>
      </c>
      <c r="E8" s="683">
        <v>64275</v>
      </c>
      <c r="F8" s="683">
        <v>91017</v>
      </c>
      <c r="G8" s="683">
        <v>43871</v>
      </c>
      <c r="H8" s="683">
        <v>76376</v>
      </c>
      <c r="I8" s="683">
        <v>77763</v>
      </c>
      <c r="J8" s="683">
        <v>58682</v>
      </c>
      <c r="K8" s="684">
        <v>50047</v>
      </c>
      <c r="L8" s="684">
        <v>59876</v>
      </c>
      <c r="M8" s="685">
        <v>91077</v>
      </c>
      <c r="N8" s="686">
        <f>SUM(B8:M8)</f>
        <v>802253</v>
      </c>
      <c r="O8" s="695">
        <f>+N8/N6*100</f>
        <v>104.37522117446241</v>
      </c>
    </row>
    <row r="9" spans="1:15" s="672" customFormat="1" ht="12" customHeight="1">
      <c r="A9" s="688"/>
      <c r="B9" s="689">
        <f aca="true" t="shared" si="2" ref="B9:M9">+B8/$N$8*100</f>
        <v>9.719377802264372</v>
      </c>
      <c r="C9" s="690">
        <f t="shared" si="2"/>
        <v>7.768995566236586</v>
      </c>
      <c r="D9" s="690">
        <f t="shared" si="2"/>
        <v>6.103810144680045</v>
      </c>
      <c r="E9" s="690">
        <f t="shared" si="2"/>
        <v>8.011811735200741</v>
      </c>
      <c r="F9" s="690">
        <f t="shared" si="2"/>
        <v>11.345174153290795</v>
      </c>
      <c r="G9" s="690">
        <f t="shared" si="2"/>
        <v>5.468474408945807</v>
      </c>
      <c r="H9" s="690">
        <f t="shared" si="2"/>
        <v>9.520188768381047</v>
      </c>
      <c r="I9" s="690">
        <f t="shared" si="2"/>
        <v>9.693076872258501</v>
      </c>
      <c r="J9" s="690">
        <f t="shared" si="2"/>
        <v>7.314650116609099</v>
      </c>
      <c r="K9" s="691">
        <f t="shared" si="2"/>
        <v>6.238306369686371</v>
      </c>
      <c r="L9" s="691">
        <f t="shared" si="2"/>
        <v>7.4634809717134125</v>
      </c>
      <c r="M9" s="692">
        <f t="shared" si="2"/>
        <v>11.352653090733222</v>
      </c>
      <c r="N9" s="696">
        <v>100</v>
      </c>
      <c r="O9" s="694"/>
    </row>
    <row r="10" spans="1:15" s="672" customFormat="1" ht="12" customHeight="1">
      <c r="A10" s="681" t="s">
        <v>28</v>
      </c>
      <c r="B10" s="682">
        <v>74533</v>
      </c>
      <c r="C10" s="683">
        <v>65166</v>
      </c>
      <c r="D10" s="683">
        <v>56893</v>
      </c>
      <c r="E10" s="683">
        <v>146527</v>
      </c>
      <c r="F10" s="683">
        <v>234941</v>
      </c>
      <c r="G10" s="683">
        <v>126851</v>
      </c>
      <c r="H10" s="683">
        <v>229610</v>
      </c>
      <c r="I10" s="683">
        <v>251976</v>
      </c>
      <c r="J10" s="683">
        <v>170562</v>
      </c>
      <c r="K10" s="684">
        <v>117700</v>
      </c>
      <c r="L10" s="684">
        <v>39400</v>
      </c>
      <c r="M10" s="685">
        <v>67100</v>
      </c>
      <c r="N10" s="686">
        <f>SUM(B10:M10)</f>
        <v>1581259</v>
      </c>
      <c r="O10" s="695">
        <f>+N10/N8*100</f>
        <v>197.10228568793136</v>
      </c>
    </row>
    <row r="11" spans="1:15" s="672" customFormat="1" ht="12" customHeight="1">
      <c r="A11" s="688"/>
      <c r="B11" s="689">
        <f aca="true" t="shared" si="3" ref="B11:M11">+B10/$N$10*100</f>
        <v>4.713522579160024</v>
      </c>
      <c r="C11" s="690">
        <f t="shared" si="3"/>
        <v>4.121146504146379</v>
      </c>
      <c r="D11" s="690">
        <f t="shared" si="3"/>
        <v>3.5979558061013406</v>
      </c>
      <c r="E11" s="690">
        <f t="shared" si="3"/>
        <v>9.266476902265852</v>
      </c>
      <c r="F11" s="690">
        <f t="shared" si="3"/>
        <v>14.857844287368483</v>
      </c>
      <c r="G11" s="690">
        <f t="shared" si="3"/>
        <v>8.022151968779308</v>
      </c>
      <c r="H11" s="690">
        <f t="shared" si="3"/>
        <v>14.520707866326768</v>
      </c>
      <c r="I11" s="690">
        <f t="shared" si="3"/>
        <v>15.935150408630086</v>
      </c>
      <c r="J11" s="690">
        <f t="shared" si="3"/>
        <v>10.786468250931694</v>
      </c>
      <c r="K11" s="691">
        <f t="shared" si="3"/>
        <v>7.443435895068423</v>
      </c>
      <c r="L11" s="691">
        <f t="shared" si="3"/>
        <v>2.491685422818147</v>
      </c>
      <c r="M11" s="692">
        <f t="shared" si="3"/>
        <v>4.243454108403494</v>
      </c>
      <c r="N11" s="696">
        <v>100</v>
      </c>
      <c r="O11" s="694"/>
    </row>
    <row r="12" spans="1:15" s="672" customFormat="1" ht="12" customHeight="1">
      <c r="A12" s="681" t="s">
        <v>29</v>
      </c>
      <c r="B12" s="682">
        <v>55500</v>
      </c>
      <c r="C12" s="683">
        <v>53954</v>
      </c>
      <c r="D12" s="683">
        <v>45220</v>
      </c>
      <c r="E12" s="683">
        <v>71876</v>
      </c>
      <c r="F12" s="683">
        <v>115740</v>
      </c>
      <c r="G12" s="683">
        <v>36619</v>
      </c>
      <c r="H12" s="683">
        <v>88796</v>
      </c>
      <c r="I12" s="683">
        <v>84434</v>
      </c>
      <c r="J12" s="683">
        <v>59769</v>
      </c>
      <c r="K12" s="684">
        <v>56628</v>
      </c>
      <c r="L12" s="684">
        <v>77892</v>
      </c>
      <c r="M12" s="685">
        <v>118192</v>
      </c>
      <c r="N12" s="686">
        <f>SUM(B12:M12)</f>
        <v>864620</v>
      </c>
      <c r="O12" s="695">
        <f>+N12/N10*100</f>
        <v>54.6792144740362</v>
      </c>
    </row>
    <row r="13" spans="1:15" s="672" customFormat="1" ht="12" customHeight="1">
      <c r="A13" s="688"/>
      <c r="B13" s="689">
        <f aca="true" t="shared" si="4" ref="B13:M13">+B12/$N$12*100</f>
        <v>6.419004880756864</v>
      </c>
      <c r="C13" s="690">
        <f t="shared" si="4"/>
        <v>6.240198006060465</v>
      </c>
      <c r="D13" s="690">
        <f t="shared" si="4"/>
        <v>5.230043255996854</v>
      </c>
      <c r="E13" s="690">
        <f t="shared" si="4"/>
        <v>8.313016122689737</v>
      </c>
      <c r="F13" s="690">
        <f t="shared" si="4"/>
        <v>13.386227475654044</v>
      </c>
      <c r="G13" s="690">
        <f t="shared" si="4"/>
        <v>4.235270986097939</v>
      </c>
      <c r="H13" s="690">
        <f t="shared" si="4"/>
        <v>10.269945178228586</v>
      </c>
      <c r="I13" s="690">
        <f t="shared" si="4"/>
        <v>9.765446091924776</v>
      </c>
      <c r="J13" s="690">
        <f t="shared" si="4"/>
        <v>6.912747796719946</v>
      </c>
      <c r="K13" s="691">
        <f t="shared" si="4"/>
        <v>6.549466817792787</v>
      </c>
      <c r="L13" s="691">
        <f t="shared" si="4"/>
        <v>9.008813120214661</v>
      </c>
      <c r="M13" s="692">
        <f t="shared" si="4"/>
        <v>13.669820267863338</v>
      </c>
      <c r="N13" s="696">
        <v>100</v>
      </c>
      <c r="O13" s="694"/>
    </row>
    <row r="14" spans="1:15" s="672" customFormat="1" ht="12" customHeight="1">
      <c r="A14" s="681" t="s">
        <v>30</v>
      </c>
      <c r="B14" s="682">
        <v>95121</v>
      </c>
      <c r="C14" s="683">
        <v>92740</v>
      </c>
      <c r="D14" s="683">
        <v>67993</v>
      </c>
      <c r="E14" s="683">
        <v>124642</v>
      </c>
      <c r="F14" s="683">
        <v>161158</v>
      </c>
      <c r="G14" s="683">
        <v>72450</v>
      </c>
      <c r="H14" s="683">
        <v>127700</v>
      </c>
      <c r="I14" s="683">
        <v>122353</v>
      </c>
      <c r="J14" s="683">
        <v>84287</v>
      </c>
      <c r="K14" s="684">
        <v>83337</v>
      </c>
      <c r="L14" s="684">
        <v>107714</v>
      </c>
      <c r="M14" s="685">
        <v>149984</v>
      </c>
      <c r="N14" s="686">
        <f>SUM(B14:M14)</f>
        <v>1289479</v>
      </c>
      <c r="O14" s="695">
        <f>+N14/N12*100</f>
        <v>149.1382341375402</v>
      </c>
    </row>
    <row r="15" spans="1:15" s="672" customFormat="1" ht="12" customHeight="1">
      <c r="A15" s="688"/>
      <c r="B15" s="689">
        <f aca="true" t="shared" si="5" ref="B15:M15">+B14/$N$14*100</f>
        <v>7.376700202174677</v>
      </c>
      <c r="C15" s="690">
        <f t="shared" si="5"/>
        <v>7.192051983785699</v>
      </c>
      <c r="D15" s="690">
        <f t="shared" si="5"/>
        <v>5.27290479333126</v>
      </c>
      <c r="E15" s="690">
        <f t="shared" si="5"/>
        <v>9.666074437815583</v>
      </c>
      <c r="F15" s="690">
        <f t="shared" si="5"/>
        <v>12.497915824918437</v>
      </c>
      <c r="G15" s="690">
        <f t="shared" si="5"/>
        <v>5.618548266392861</v>
      </c>
      <c r="H15" s="690">
        <f t="shared" si="5"/>
        <v>9.903224480584795</v>
      </c>
      <c r="I15" s="690">
        <f t="shared" si="5"/>
        <v>9.488560883891866</v>
      </c>
      <c r="J15" s="690">
        <f t="shared" si="5"/>
        <v>6.536515910689511</v>
      </c>
      <c r="K15" s="691">
        <f t="shared" si="5"/>
        <v>6.462842745015622</v>
      </c>
      <c r="L15" s="691">
        <f t="shared" si="5"/>
        <v>8.3532961762076</v>
      </c>
      <c r="M15" s="692">
        <f t="shared" si="5"/>
        <v>11.631364295192089</v>
      </c>
      <c r="N15" s="696">
        <v>100</v>
      </c>
      <c r="O15" s="694"/>
    </row>
    <row r="16" spans="1:15" s="672" customFormat="1" ht="12" customHeight="1">
      <c r="A16" s="681" t="s">
        <v>31</v>
      </c>
      <c r="B16" s="682">
        <v>121193</v>
      </c>
      <c r="C16" s="683">
        <v>133944</v>
      </c>
      <c r="D16" s="683">
        <v>104058</v>
      </c>
      <c r="E16" s="683">
        <v>143741</v>
      </c>
      <c r="F16" s="683">
        <v>178873</v>
      </c>
      <c r="G16" s="683">
        <v>97884</v>
      </c>
      <c r="H16" s="683">
        <v>130018</v>
      </c>
      <c r="I16" s="683">
        <v>150737</v>
      </c>
      <c r="J16" s="683">
        <v>100927</v>
      </c>
      <c r="K16" s="684">
        <v>114210</v>
      </c>
      <c r="L16" s="684">
        <v>153895</v>
      </c>
      <c r="M16" s="685">
        <v>190132</v>
      </c>
      <c r="N16" s="686">
        <f>SUM(B16:M16)</f>
        <v>1619612</v>
      </c>
      <c r="O16" s="695">
        <f>+N16/N14*100</f>
        <v>125.6020454772819</v>
      </c>
    </row>
    <row r="17" spans="1:15" s="672" customFormat="1" ht="12" customHeight="1">
      <c r="A17" s="688"/>
      <c r="B17" s="689">
        <f aca="true" t="shared" si="6" ref="B17:M17">+B16/$N$16*100</f>
        <v>7.482841569462316</v>
      </c>
      <c r="C17" s="690">
        <f t="shared" si="6"/>
        <v>8.270128895068696</v>
      </c>
      <c r="D17" s="690">
        <f t="shared" si="6"/>
        <v>6.424872129868141</v>
      </c>
      <c r="E17" s="690">
        <f t="shared" si="6"/>
        <v>8.875026858284576</v>
      </c>
      <c r="F17" s="690">
        <f t="shared" si="6"/>
        <v>11.044188361163044</v>
      </c>
      <c r="G17" s="690">
        <f t="shared" si="6"/>
        <v>6.043669718426389</v>
      </c>
      <c r="H17" s="690">
        <f t="shared" si="6"/>
        <v>8.02772515886521</v>
      </c>
      <c r="I17" s="690">
        <f t="shared" si="6"/>
        <v>9.306982166099042</v>
      </c>
      <c r="J17" s="690">
        <f t="shared" si="6"/>
        <v>6.231554224098117</v>
      </c>
      <c r="K17" s="691">
        <f t="shared" si="6"/>
        <v>7.051688923026009</v>
      </c>
      <c r="L17" s="691">
        <f t="shared" si="6"/>
        <v>9.501967137808315</v>
      </c>
      <c r="M17" s="692">
        <f t="shared" si="6"/>
        <v>11.739354857830147</v>
      </c>
      <c r="N17" s="696">
        <v>100</v>
      </c>
      <c r="O17" s="694"/>
    </row>
    <row r="18" spans="1:15" s="672" customFormat="1" ht="12" customHeight="1">
      <c r="A18" s="681" t="s">
        <v>32</v>
      </c>
      <c r="B18" s="682">
        <v>143797</v>
      </c>
      <c r="C18" s="683">
        <v>162053</v>
      </c>
      <c r="D18" s="683">
        <v>137202</v>
      </c>
      <c r="E18" s="683">
        <v>165654</v>
      </c>
      <c r="F18" s="683">
        <v>192728</v>
      </c>
      <c r="G18" s="683">
        <v>112611</v>
      </c>
      <c r="H18" s="683">
        <v>132811</v>
      </c>
      <c r="I18" s="683">
        <v>184579</v>
      </c>
      <c r="J18" s="683">
        <v>118269</v>
      </c>
      <c r="K18" s="684">
        <v>128934</v>
      </c>
      <c r="L18" s="684">
        <v>169022</v>
      </c>
      <c r="M18" s="685">
        <v>196219</v>
      </c>
      <c r="N18" s="686">
        <f>SUM(B18:M18)</f>
        <v>1843879</v>
      </c>
      <c r="O18" s="695">
        <f>+N18/N16*100</f>
        <v>113.84695840732223</v>
      </c>
    </row>
    <row r="19" spans="1:15" s="672" customFormat="1" ht="12" customHeight="1">
      <c r="A19" s="688"/>
      <c r="B19" s="689">
        <f aca="true" t="shared" si="7" ref="B19:M19">+B18/$N$18*100</f>
        <v>7.798613683435844</v>
      </c>
      <c r="C19" s="690">
        <f t="shared" si="7"/>
        <v>8.788700343135314</v>
      </c>
      <c r="D19" s="690">
        <f t="shared" si="7"/>
        <v>7.440943792949538</v>
      </c>
      <c r="E19" s="690">
        <f t="shared" si="7"/>
        <v>8.983995153695009</v>
      </c>
      <c r="F19" s="690">
        <f t="shared" si="7"/>
        <v>10.452312760219082</v>
      </c>
      <c r="G19" s="690">
        <f t="shared" si="7"/>
        <v>6.107287951107421</v>
      </c>
      <c r="H19" s="690">
        <f t="shared" si="7"/>
        <v>7.202804522422566</v>
      </c>
      <c r="I19" s="690">
        <f t="shared" si="7"/>
        <v>10.010364020632592</v>
      </c>
      <c r="J19" s="690">
        <f t="shared" si="7"/>
        <v>6.414141058062921</v>
      </c>
      <c r="K19" s="691">
        <f t="shared" si="7"/>
        <v>6.99254126762114</v>
      </c>
      <c r="L19" s="691">
        <f t="shared" si="7"/>
        <v>9.16665356023904</v>
      </c>
      <c r="M19" s="692">
        <f t="shared" si="7"/>
        <v>10.641641886479537</v>
      </c>
      <c r="N19" s="696">
        <v>100</v>
      </c>
      <c r="O19" s="694"/>
    </row>
    <row r="20" spans="1:15" s="672" customFormat="1" ht="12" customHeight="1">
      <c r="A20" s="681" t="s">
        <v>33</v>
      </c>
      <c r="B20" s="682">
        <v>133720</v>
      </c>
      <c r="C20" s="683">
        <v>144797</v>
      </c>
      <c r="D20" s="683">
        <v>114872</v>
      </c>
      <c r="E20" s="683">
        <v>166567</v>
      </c>
      <c r="F20" s="683">
        <v>215061</v>
      </c>
      <c r="G20" s="683">
        <v>105065</v>
      </c>
      <c r="H20" s="683">
        <v>132464</v>
      </c>
      <c r="I20" s="683">
        <v>172089</v>
      </c>
      <c r="J20" s="683">
        <v>129226</v>
      </c>
      <c r="K20" s="684">
        <v>129282</v>
      </c>
      <c r="L20" s="684">
        <v>156875</v>
      </c>
      <c r="M20" s="685">
        <v>210370</v>
      </c>
      <c r="N20" s="686">
        <f>SUM(B20:M20)</f>
        <v>1810388</v>
      </c>
      <c r="O20" s="695">
        <f>+N20/N18*100</f>
        <v>98.18366606485567</v>
      </c>
    </row>
    <row r="21" spans="1:15" s="672" customFormat="1" ht="12" customHeight="1">
      <c r="A21" s="688"/>
      <c r="B21" s="689">
        <f aca="true" t="shared" si="8" ref="B21:M21">+B20/$N$20*100</f>
        <v>7.386261950476915</v>
      </c>
      <c r="C21" s="690">
        <f t="shared" si="8"/>
        <v>7.998119740077818</v>
      </c>
      <c r="D21" s="690">
        <f t="shared" si="8"/>
        <v>6.3451591592520495</v>
      </c>
      <c r="E21" s="690">
        <f t="shared" si="8"/>
        <v>9.2006243965382</v>
      </c>
      <c r="F21" s="690">
        <f t="shared" si="8"/>
        <v>11.879276707534517</v>
      </c>
      <c r="G21" s="690">
        <f t="shared" si="8"/>
        <v>5.803452077676167</v>
      </c>
      <c r="H21" s="690">
        <f t="shared" si="8"/>
        <v>7.316884557343509</v>
      </c>
      <c r="I21" s="690">
        <f t="shared" si="8"/>
        <v>9.505641884502108</v>
      </c>
      <c r="J21" s="690">
        <f t="shared" si="8"/>
        <v>7.138027870268695</v>
      </c>
      <c r="K21" s="691">
        <f t="shared" si="8"/>
        <v>7.141121129835152</v>
      </c>
      <c r="L21" s="691">
        <f t="shared" si="8"/>
        <v>8.66526954442915</v>
      </c>
      <c r="M21" s="692">
        <f t="shared" si="8"/>
        <v>11.620160982065723</v>
      </c>
      <c r="N21" s="696">
        <v>100</v>
      </c>
      <c r="O21" s="694"/>
    </row>
    <row r="22" spans="1:15" s="672" customFormat="1" ht="12" customHeight="1">
      <c r="A22" s="681" t="s">
        <v>34</v>
      </c>
      <c r="B22" s="682">
        <v>149269</v>
      </c>
      <c r="C22" s="683">
        <v>158703</v>
      </c>
      <c r="D22" s="683">
        <v>139603</v>
      </c>
      <c r="E22" s="683">
        <v>187439</v>
      </c>
      <c r="F22" s="683">
        <v>238050</v>
      </c>
      <c r="G22" s="683">
        <v>109498</v>
      </c>
      <c r="H22" s="683">
        <v>137813</v>
      </c>
      <c r="I22" s="683">
        <v>178855</v>
      </c>
      <c r="J22" s="683">
        <v>134266</v>
      </c>
      <c r="K22" s="684">
        <v>142694</v>
      </c>
      <c r="L22" s="684">
        <v>153555</v>
      </c>
      <c r="M22" s="685">
        <v>199127</v>
      </c>
      <c r="N22" s="686">
        <f>SUM(B22:M22)</f>
        <v>1928872</v>
      </c>
      <c r="O22" s="695">
        <f>+N22/N20*100</f>
        <v>106.54467440128856</v>
      </c>
    </row>
    <row r="23" spans="1:15" s="672" customFormat="1" ht="12" customHeight="1">
      <c r="A23" s="688"/>
      <c r="B23" s="689">
        <f aca="true" t="shared" si="9" ref="B23:M23">+B22/$N$22*100</f>
        <v>7.738667988337225</v>
      </c>
      <c r="C23" s="690">
        <f t="shared" si="9"/>
        <v>8.227762132479501</v>
      </c>
      <c r="D23" s="690">
        <f t="shared" si="9"/>
        <v>7.237546089113223</v>
      </c>
      <c r="E23" s="690">
        <f t="shared" si="9"/>
        <v>9.717544761912663</v>
      </c>
      <c r="F23" s="690">
        <f t="shared" si="9"/>
        <v>12.341409901745685</v>
      </c>
      <c r="G23" s="690">
        <f t="shared" si="9"/>
        <v>5.676789335943495</v>
      </c>
      <c r="H23" s="690">
        <f t="shared" si="9"/>
        <v>7.144745737405074</v>
      </c>
      <c r="I23" s="690">
        <f t="shared" si="9"/>
        <v>9.27251782388878</v>
      </c>
      <c r="J23" s="690">
        <f t="shared" si="9"/>
        <v>6.960855878461608</v>
      </c>
      <c r="K23" s="691">
        <f t="shared" si="9"/>
        <v>7.397795188068466</v>
      </c>
      <c r="L23" s="691">
        <f t="shared" si="9"/>
        <v>7.960870394717742</v>
      </c>
      <c r="M23" s="692">
        <f t="shared" si="9"/>
        <v>10.32349476792654</v>
      </c>
      <c r="N23" s="696">
        <v>100</v>
      </c>
      <c r="O23" s="694"/>
    </row>
    <row r="24" spans="1:15" s="672" customFormat="1" ht="12" customHeight="1">
      <c r="A24" s="681" t="s">
        <v>35</v>
      </c>
      <c r="B24" s="682">
        <v>148445</v>
      </c>
      <c r="C24" s="683">
        <v>146239</v>
      </c>
      <c r="D24" s="683">
        <v>135894</v>
      </c>
      <c r="E24" s="683">
        <v>195423</v>
      </c>
      <c r="F24" s="683">
        <v>240064</v>
      </c>
      <c r="G24" s="683">
        <v>104584</v>
      </c>
      <c r="H24" s="683">
        <v>135929</v>
      </c>
      <c r="I24" s="683">
        <v>162329</v>
      </c>
      <c r="J24" s="683">
        <v>133933</v>
      </c>
      <c r="K24" s="684">
        <v>129191</v>
      </c>
      <c r="L24" s="684">
        <v>155362</v>
      </c>
      <c r="M24" s="685">
        <v>197941</v>
      </c>
      <c r="N24" s="686">
        <f>SUM(B24:M24)</f>
        <v>1885334</v>
      </c>
      <c r="O24" s="695">
        <f>+N24/N22*100</f>
        <v>97.74282585884393</v>
      </c>
    </row>
    <row r="25" spans="1:15" s="672" customFormat="1" ht="12" customHeight="1">
      <c r="A25" s="688"/>
      <c r="B25" s="689">
        <f aca="true" t="shared" si="10" ref="B25:M25">+B24/$N$24*100</f>
        <v>7.873671190356722</v>
      </c>
      <c r="C25" s="690">
        <f t="shared" si="10"/>
        <v>7.75666274516876</v>
      </c>
      <c r="D25" s="690">
        <f t="shared" si="10"/>
        <v>7.207953603976803</v>
      </c>
      <c r="E25" s="690">
        <f t="shared" si="10"/>
        <v>10.365431271063908</v>
      </c>
      <c r="F25" s="690">
        <f t="shared" si="10"/>
        <v>12.733234535631352</v>
      </c>
      <c r="G25" s="690">
        <f t="shared" si="10"/>
        <v>5.547239905502154</v>
      </c>
      <c r="H25" s="690">
        <f t="shared" si="10"/>
        <v>7.209810038963918</v>
      </c>
      <c r="I25" s="690">
        <f t="shared" si="10"/>
        <v>8.610092429245958</v>
      </c>
      <c r="J25" s="690">
        <f t="shared" si="10"/>
        <v>7.103940203698656</v>
      </c>
      <c r="K25" s="691">
        <f t="shared" si="10"/>
        <v>6.852419783444207</v>
      </c>
      <c r="L25" s="691">
        <f t="shared" si="10"/>
        <v>8.240555784810542</v>
      </c>
      <c r="M25" s="692">
        <f t="shared" si="10"/>
        <v>10.49898850813702</v>
      </c>
      <c r="N25" s="696">
        <v>100</v>
      </c>
      <c r="O25" s="694"/>
    </row>
    <row r="26" spans="1:15" s="672" customFormat="1" ht="12" customHeight="1">
      <c r="A26" s="681" t="s">
        <v>36</v>
      </c>
      <c r="B26" s="682">
        <v>133834</v>
      </c>
      <c r="C26" s="683">
        <v>136959</v>
      </c>
      <c r="D26" s="683">
        <v>128385</v>
      </c>
      <c r="E26" s="683">
        <v>201167</v>
      </c>
      <c r="F26" s="683">
        <v>242695</v>
      </c>
      <c r="G26" s="683">
        <v>101946</v>
      </c>
      <c r="H26" s="683">
        <v>144725</v>
      </c>
      <c r="I26" s="683">
        <v>156794</v>
      </c>
      <c r="J26" s="683">
        <v>122995</v>
      </c>
      <c r="K26" s="684">
        <v>138500</v>
      </c>
      <c r="L26" s="684">
        <v>162500</v>
      </c>
      <c r="M26" s="685">
        <v>206900</v>
      </c>
      <c r="N26" s="686">
        <f>SUM(B26:M26)</f>
        <v>1877400</v>
      </c>
      <c r="O26" s="695">
        <f>+N26/N24*100</f>
        <v>99.57917270892054</v>
      </c>
    </row>
    <row r="27" spans="1:15" s="672" customFormat="1" ht="12" customHeight="1">
      <c r="A27" s="688"/>
      <c r="B27" s="689">
        <f aca="true" t="shared" si="11" ref="B27:M27">+B26/$N$26*100</f>
        <v>7.128688611910089</v>
      </c>
      <c r="C27" s="690">
        <f t="shared" si="11"/>
        <v>7.2951422179610095</v>
      </c>
      <c r="D27" s="690">
        <f t="shared" si="11"/>
        <v>6.838446788111217</v>
      </c>
      <c r="E27" s="690">
        <f t="shared" si="11"/>
        <v>10.715191221902632</v>
      </c>
      <c r="F27" s="690">
        <f t="shared" si="11"/>
        <v>12.927186534569085</v>
      </c>
      <c r="G27" s="690">
        <f t="shared" si="11"/>
        <v>5.430169383189518</v>
      </c>
      <c r="H27" s="690">
        <f t="shared" si="11"/>
        <v>7.708799403430276</v>
      </c>
      <c r="I27" s="690">
        <f t="shared" si="11"/>
        <v>8.351656546287419</v>
      </c>
      <c r="J27" s="690">
        <f t="shared" si="11"/>
        <v>6.551347608394588</v>
      </c>
      <c r="K27" s="691">
        <f t="shared" si="11"/>
        <v>7.37722382017684</v>
      </c>
      <c r="L27" s="691">
        <f t="shared" si="11"/>
        <v>8.655587514647916</v>
      </c>
      <c r="M27" s="692">
        <f t="shared" si="11"/>
        <v>11.02056034941941</v>
      </c>
      <c r="N27" s="696">
        <v>100</v>
      </c>
      <c r="O27" s="694"/>
    </row>
    <row r="28" spans="1:15" s="672" customFormat="1" ht="12" customHeight="1">
      <c r="A28" s="681" t="s">
        <v>37</v>
      </c>
      <c r="B28" s="682">
        <v>154500</v>
      </c>
      <c r="C28" s="683">
        <v>155900</v>
      </c>
      <c r="D28" s="683">
        <v>148700</v>
      </c>
      <c r="E28" s="683">
        <v>224400</v>
      </c>
      <c r="F28" s="683">
        <v>265300</v>
      </c>
      <c r="G28" s="683">
        <v>130600</v>
      </c>
      <c r="H28" s="683">
        <v>152400</v>
      </c>
      <c r="I28" s="683">
        <v>178200</v>
      </c>
      <c r="J28" s="683">
        <v>135600</v>
      </c>
      <c r="K28" s="684">
        <v>146200</v>
      </c>
      <c r="L28" s="684">
        <v>180200</v>
      </c>
      <c r="M28" s="685">
        <v>232500</v>
      </c>
      <c r="N28" s="686">
        <f>SUM(B28:M28)</f>
        <v>2104500</v>
      </c>
      <c r="O28" s="695">
        <f>+N28/N26*100</f>
        <v>112.09651645893257</v>
      </c>
    </row>
    <row r="29" spans="1:15" s="672" customFormat="1" ht="12" customHeight="1">
      <c r="A29" s="688"/>
      <c r="B29" s="689">
        <f aca="true" t="shared" si="12" ref="B29:M29">+B28/$N$28*100</f>
        <v>7.341411261582323</v>
      </c>
      <c r="C29" s="690">
        <f t="shared" si="12"/>
        <v>7.407935376574009</v>
      </c>
      <c r="D29" s="690">
        <f t="shared" si="12"/>
        <v>7.0658113566167735</v>
      </c>
      <c r="E29" s="690">
        <f t="shared" si="12"/>
        <v>10.662865288667142</v>
      </c>
      <c r="F29" s="690">
        <f t="shared" si="12"/>
        <v>12.60631979092421</v>
      </c>
      <c r="G29" s="690">
        <f t="shared" si="12"/>
        <v>6.205749584224281</v>
      </c>
      <c r="H29" s="690">
        <f t="shared" si="12"/>
        <v>7.241625089094797</v>
      </c>
      <c r="I29" s="690">
        <f t="shared" si="12"/>
        <v>8.467569493941554</v>
      </c>
      <c r="J29" s="690">
        <f t="shared" si="12"/>
        <v>6.443335709194583</v>
      </c>
      <c r="K29" s="691">
        <f t="shared" si="12"/>
        <v>6.947018294131622</v>
      </c>
      <c r="L29" s="691">
        <f t="shared" si="12"/>
        <v>8.562603943929673</v>
      </c>
      <c r="M29" s="692">
        <f t="shared" si="12"/>
        <v>11.047754811119031</v>
      </c>
      <c r="N29" s="696">
        <v>100</v>
      </c>
      <c r="O29" s="694"/>
    </row>
    <row r="30" spans="1:15" s="672" customFormat="1" ht="12" customHeight="1">
      <c r="A30" s="681" t="s">
        <v>38</v>
      </c>
      <c r="B30" s="682">
        <v>160200</v>
      </c>
      <c r="C30" s="683">
        <v>164500</v>
      </c>
      <c r="D30" s="683">
        <v>152800</v>
      </c>
      <c r="E30" s="683">
        <v>224700</v>
      </c>
      <c r="F30" s="683">
        <v>265000</v>
      </c>
      <c r="G30" s="683">
        <v>135000</v>
      </c>
      <c r="H30" s="683">
        <v>129600</v>
      </c>
      <c r="I30" s="683">
        <v>161400</v>
      </c>
      <c r="J30" s="683">
        <v>129800</v>
      </c>
      <c r="K30" s="684">
        <v>133000</v>
      </c>
      <c r="L30" s="684">
        <v>162900</v>
      </c>
      <c r="M30" s="685">
        <v>210500</v>
      </c>
      <c r="N30" s="686">
        <f>SUM(B30:M30)</f>
        <v>2029400</v>
      </c>
      <c r="O30" s="695">
        <f>+N30/N28*100</f>
        <v>96.43145640294607</v>
      </c>
    </row>
    <row r="31" spans="1:15" s="672" customFormat="1" ht="12" customHeight="1">
      <c r="A31" s="688"/>
      <c r="B31" s="689">
        <f aca="true" t="shared" si="13" ref="B31:M31">+B30/$N$30*100</f>
        <v>7.893958805558293</v>
      </c>
      <c r="C31" s="690">
        <f t="shared" si="13"/>
        <v>8.105844091849807</v>
      </c>
      <c r="D31" s="690">
        <f t="shared" si="13"/>
        <v>7.529319010544988</v>
      </c>
      <c r="E31" s="690">
        <f t="shared" si="13"/>
        <v>11.072238099931015</v>
      </c>
      <c r="F31" s="690">
        <f t="shared" si="13"/>
        <v>13.058046713314281</v>
      </c>
      <c r="G31" s="690">
        <f t="shared" si="13"/>
        <v>6.652212476594068</v>
      </c>
      <c r="H31" s="690">
        <f t="shared" si="13"/>
        <v>6.386123977530304</v>
      </c>
      <c r="I31" s="690">
        <f t="shared" si="13"/>
        <v>7.953089583128019</v>
      </c>
      <c r="J31" s="690">
        <f t="shared" si="13"/>
        <v>6.3959791071252585</v>
      </c>
      <c r="K31" s="691">
        <f t="shared" si="13"/>
        <v>6.553661180644525</v>
      </c>
      <c r="L31" s="691">
        <f t="shared" si="13"/>
        <v>8.027003055090175</v>
      </c>
      <c r="M31" s="692">
        <f t="shared" si="13"/>
        <v>10.372523898689268</v>
      </c>
      <c r="N31" s="696">
        <v>100</v>
      </c>
      <c r="O31" s="694"/>
    </row>
    <row r="32" spans="1:15" s="672" customFormat="1" ht="12" customHeight="1">
      <c r="A32" s="681" t="s">
        <v>39</v>
      </c>
      <c r="B32" s="682">
        <v>152600</v>
      </c>
      <c r="C32" s="683">
        <v>158000</v>
      </c>
      <c r="D32" s="683">
        <v>148800</v>
      </c>
      <c r="E32" s="683">
        <v>206500</v>
      </c>
      <c r="F32" s="683">
        <v>247400</v>
      </c>
      <c r="G32" s="683">
        <v>140900</v>
      </c>
      <c r="H32" s="683">
        <v>157800</v>
      </c>
      <c r="I32" s="683">
        <v>172600</v>
      </c>
      <c r="J32" s="683">
        <v>137800</v>
      </c>
      <c r="K32" s="684">
        <v>164400</v>
      </c>
      <c r="L32" s="684">
        <v>185800</v>
      </c>
      <c r="M32" s="685">
        <v>227100</v>
      </c>
      <c r="N32" s="686">
        <f>SUM(B32:M32)</f>
        <v>2099700</v>
      </c>
      <c r="O32" s="695">
        <f>+N32/N30*100</f>
        <v>103.46407805262639</v>
      </c>
    </row>
    <row r="33" spans="1:15" s="672" customFormat="1" ht="12" customHeight="1">
      <c r="A33" s="688"/>
      <c r="B33" s="689">
        <f aca="true" t="shared" si="14" ref="B33:M33">+B32/$N$32*100</f>
        <v>7.2677049102252695</v>
      </c>
      <c r="C33" s="690">
        <f t="shared" si="14"/>
        <v>7.524884507310568</v>
      </c>
      <c r="D33" s="690">
        <f t="shared" si="14"/>
        <v>7.08672667523932</v>
      </c>
      <c r="E33" s="690">
        <f t="shared" si="14"/>
        <v>9.83473829594704</v>
      </c>
      <c r="F33" s="690">
        <f t="shared" si="14"/>
        <v>11.78263561461161</v>
      </c>
      <c r="G33" s="690">
        <f t="shared" si="14"/>
        <v>6.710482449873792</v>
      </c>
      <c r="H33" s="690">
        <f t="shared" si="14"/>
        <v>7.5153593370481495</v>
      </c>
      <c r="I33" s="690">
        <f t="shared" si="14"/>
        <v>8.220221936467114</v>
      </c>
      <c r="J33" s="690">
        <f t="shared" si="14"/>
        <v>6.562842310806305</v>
      </c>
      <c r="K33" s="691">
        <f t="shared" si="14"/>
        <v>7.829689955707958</v>
      </c>
      <c r="L33" s="691">
        <f t="shared" si="14"/>
        <v>8.848883173786732</v>
      </c>
      <c r="M33" s="692">
        <f t="shared" si="14"/>
        <v>10.81583083297614</v>
      </c>
      <c r="N33" s="696">
        <v>100</v>
      </c>
      <c r="O33" s="694"/>
    </row>
    <row r="34" spans="1:15" s="672" customFormat="1" ht="12" customHeight="1">
      <c r="A34" s="681" t="s">
        <v>40</v>
      </c>
      <c r="B34" s="682">
        <v>155400</v>
      </c>
      <c r="C34" s="683">
        <v>175300</v>
      </c>
      <c r="D34" s="683">
        <v>166500</v>
      </c>
      <c r="E34" s="683">
        <v>207800</v>
      </c>
      <c r="F34" s="683">
        <v>265800</v>
      </c>
      <c r="G34" s="683">
        <v>165800</v>
      </c>
      <c r="H34" s="683">
        <v>170200</v>
      </c>
      <c r="I34" s="683">
        <v>209900</v>
      </c>
      <c r="J34" s="683">
        <v>156700</v>
      </c>
      <c r="K34" s="684">
        <v>178000</v>
      </c>
      <c r="L34" s="684">
        <v>206500</v>
      </c>
      <c r="M34" s="685">
        <v>250100</v>
      </c>
      <c r="N34" s="686">
        <f>SUM(B34:M34)</f>
        <v>2308000</v>
      </c>
      <c r="O34" s="695">
        <f>+N34/N32*100</f>
        <v>109.92046482830882</v>
      </c>
    </row>
    <row r="35" spans="1:15" s="672" customFormat="1" ht="12" customHeight="1">
      <c r="A35" s="688"/>
      <c r="B35" s="689">
        <f aca="true" t="shared" si="15" ref="B35:M35">+B34/$N$34*100</f>
        <v>6.7331022530329285</v>
      </c>
      <c r="C35" s="690">
        <f t="shared" si="15"/>
        <v>7.595320623916811</v>
      </c>
      <c r="D35" s="690">
        <f t="shared" si="15"/>
        <v>7.214038128249567</v>
      </c>
      <c r="E35" s="690">
        <f t="shared" si="15"/>
        <v>9.003466204506067</v>
      </c>
      <c r="F35" s="690">
        <f t="shared" si="15"/>
        <v>11.516464471403813</v>
      </c>
      <c r="G35" s="690">
        <f t="shared" si="15"/>
        <v>7.18370883882149</v>
      </c>
      <c r="H35" s="690">
        <f t="shared" si="15"/>
        <v>7.374350086655113</v>
      </c>
      <c r="I35" s="690">
        <f t="shared" si="15"/>
        <v>9.094454072790295</v>
      </c>
      <c r="J35" s="690">
        <f t="shared" si="15"/>
        <v>6.789428076256499</v>
      </c>
      <c r="K35" s="691">
        <f t="shared" si="15"/>
        <v>7.712305025996534</v>
      </c>
      <c r="L35" s="691">
        <f t="shared" si="15"/>
        <v>8.947140381282495</v>
      </c>
      <c r="M35" s="692">
        <f t="shared" si="15"/>
        <v>10.836221837088388</v>
      </c>
      <c r="N35" s="696">
        <v>100</v>
      </c>
      <c r="O35" s="694"/>
    </row>
    <row r="36" spans="1:15" s="672" customFormat="1" ht="12" customHeight="1">
      <c r="A36" s="681" t="s">
        <v>41</v>
      </c>
      <c r="B36" s="682">
        <v>177100</v>
      </c>
      <c r="C36" s="683">
        <v>175000</v>
      </c>
      <c r="D36" s="683">
        <v>179200</v>
      </c>
      <c r="E36" s="683">
        <v>212200</v>
      </c>
      <c r="F36" s="683">
        <v>296500</v>
      </c>
      <c r="G36" s="683">
        <v>182600</v>
      </c>
      <c r="H36" s="683">
        <v>183800</v>
      </c>
      <c r="I36" s="683">
        <v>191900</v>
      </c>
      <c r="J36" s="683">
        <v>162500</v>
      </c>
      <c r="K36" s="684">
        <v>183400</v>
      </c>
      <c r="L36" s="684">
        <v>206600</v>
      </c>
      <c r="M36" s="685">
        <v>260900</v>
      </c>
      <c r="N36" s="686">
        <f>SUM(B36:M36)</f>
        <v>2411700</v>
      </c>
      <c r="O36" s="695">
        <f>+N36/N34*100</f>
        <v>104.49306759098786</v>
      </c>
    </row>
    <row r="37" spans="1:15" s="672" customFormat="1" ht="12" customHeight="1">
      <c r="A37" s="688"/>
      <c r="B37" s="689">
        <f aca="true" t="shared" si="16" ref="B37:M37">+B36/$N$36*100</f>
        <v>7.343367748890824</v>
      </c>
      <c r="C37" s="690">
        <f t="shared" si="16"/>
        <v>7.256292241986981</v>
      </c>
      <c r="D37" s="690">
        <f t="shared" si="16"/>
        <v>7.430443255794668</v>
      </c>
      <c r="E37" s="690">
        <f t="shared" si="16"/>
        <v>8.798772649997927</v>
      </c>
      <c r="F37" s="690">
        <f t="shared" si="16"/>
        <v>12.294232284280799</v>
      </c>
      <c r="G37" s="690">
        <f t="shared" si="16"/>
        <v>7.5714226479247</v>
      </c>
      <c r="H37" s="690">
        <f t="shared" si="16"/>
        <v>7.6211800804411824</v>
      </c>
      <c r="I37" s="690">
        <f t="shared" si="16"/>
        <v>7.957042749927437</v>
      </c>
      <c r="J37" s="690">
        <f t="shared" si="16"/>
        <v>6.737985653273625</v>
      </c>
      <c r="K37" s="691">
        <f t="shared" si="16"/>
        <v>7.604594269602355</v>
      </c>
      <c r="L37" s="691">
        <f t="shared" si="16"/>
        <v>8.566571298254344</v>
      </c>
      <c r="M37" s="692">
        <f t="shared" si="16"/>
        <v>10.818095119625161</v>
      </c>
      <c r="N37" s="696">
        <v>100</v>
      </c>
      <c r="O37" s="694"/>
    </row>
    <row r="38" spans="1:15" s="672" customFormat="1" ht="12" customHeight="1">
      <c r="A38" s="681" t="s">
        <v>42</v>
      </c>
      <c r="B38" s="682">
        <v>182800</v>
      </c>
      <c r="C38" s="683">
        <v>196700</v>
      </c>
      <c r="D38" s="683">
        <v>213600</v>
      </c>
      <c r="E38" s="683">
        <v>242900</v>
      </c>
      <c r="F38" s="683">
        <v>324800</v>
      </c>
      <c r="G38" s="683">
        <v>224000</v>
      </c>
      <c r="H38" s="683">
        <v>214100</v>
      </c>
      <c r="I38" s="683">
        <v>230700</v>
      </c>
      <c r="J38" s="683">
        <v>190600</v>
      </c>
      <c r="K38" s="684">
        <v>205300</v>
      </c>
      <c r="L38" s="684">
        <v>235400</v>
      </c>
      <c r="M38" s="685">
        <v>286700</v>
      </c>
      <c r="N38" s="686">
        <f>SUM(B38:M38)</f>
        <v>2747600</v>
      </c>
      <c r="O38" s="695">
        <f>+N38/N36*100</f>
        <v>113.92793465190529</v>
      </c>
    </row>
    <row r="39" spans="1:15" s="672" customFormat="1" ht="12" customHeight="1">
      <c r="A39" s="688"/>
      <c r="B39" s="689">
        <f aca="true" t="shared" si="17" ref="B39:M39">+B38/$N$38*100</f>
        <v>6.653079050807978</v>
      </c>
      <c r="C39" s="690">
        <f t="shared" si="17"/>
        <v>7.158975105546658</v>
      </c>
      <c r="D39" s="690">
        <f t="shared" si="17"/>
        <v>7.774057359149804</v>
      </c>
      <c r="E39" s="690">
        <f t="shared" si="17"/>
        <v>8.840442568059398</v>
      </c>
      <c r="F39" s="690">
        <f t="shared" si="17"/>
        <v>11.82122579705925</v>
      </c>
      <c r="G39" s="690">
        <f t="shared" si="17"/>
        <v>8.152569515213278</v>
      </c>
      <c r="H39" s="690">
        <f t="shared" si="17"/>
        <v>7.792255058960547</v>
      </c>
      <c r="I39" s="690">
        <f t="shared" si="17"/>
        <v>8.396418692677246</v>
      </c>
      <c r="J39" s="690">
        <f t="shared" si="17"/>
        <v>6.936963167855582</v>
      </c>
      <c r="K39" s="691">
        <f t="shared" si="17"/>
        <v>7.471975542291455</v>
      </c>
      <c r="L39" s="691">
        <f t="shared" si="17"/>
        <v>8.567477070898239</v>
      </c>
      <c r="M39" s="692">
        <f t="shared" si="17"/>
        <v>10.434561071480566</v>
      </c>
      <c r="N39" s="696">
        <v>100</v>
      </c>
      <c r="O39" s="694"/>
    </row>
    <row r="40" spans="1:15" s="672" customFormat="1" ht="12" customHeight="1">
      <c r="A40" s="681" t="s">
        <v>43</v>
      </c>
      <c r="B40" s="682">
        <v>225100</v>
      </c>
      <c r="C40" s="683">
        <v>226400</v>
      </c>
      <c r="D40" s="683">
        <v>250300</v>
      </c>
      <c r="E40" s="683">
        <v>265800</v>
      </c>
      <c r="F40" s="683">
        <v>340900</v>
      </c>
      <c r="G40" s="683">
        <v>226000</v>
      </c>
      <c r="H40" s="683">
        <v>225800</v>
      </c>
      <c r="I40" s="683">
        <v>261000</v>
      </c>
      <c r="J40" s="683">
        <v>209500</v>
      </c>
      <c r="K40" s="684">
        <v>199800</v>
      </c>
      <c r="L40" s="684">
        <v>227300</v>
      </c>
      <c r="M40" s="685">
        <v>277200</v>
      </c>
      <c r="N40" s="686">
        <f>SUM(B40:M40)</f>
        <v>2935100</v>
      </c>
      <c r="O40" s="695">
        <f>+N40/N38*100</f>
        <v>106.82413742902897</v>
      </c>
    </row>
    <row r="41" spans="1:15" s="672" customFormat="1" ht="12" customHeight="1">
      <c r="A41" s="688"/>
      <c r="B41" s="689">
        <f aca="true" t="shared" si="18" ref="B41:M41">+B40/$N$40*100</f>
        <v>7.669244659466458</v>
      </c>
      <c r="C41" s="690">
        <f t="shared" si="18"/>
        <v>7.713536165718374</v>
      </c>
      <c r="D41" s="690">
        <f t="shared" si="18"/>
        <v>8.527818472965146</v>
      </c>
      <c r="E41" s="690">
        <f t="shared" si="18"/>
        <v>9.055909509045689</v>
      </c>
      <c r="F41" s="690">
        <f t="shared" si="18"/>
        <v>11.614595754829478</v>
      </c>
      <c r="G41" s="690">
        <f t="shared" si="18"/>
        <v>7.699908009948555</v>
      </c>
      <c r="H41" s="690">
        <f t="shared" si="18"/>
        <v>7.693093932063643</v>
      </c>
      <c r="I41" s="690">
        <f t="shared" si="18"/>
        <v>8.892371639807843</v>
      </c>
      <c r="J41" s="690">
        <f t="shared" si="18"/>
        <v>7.137746584443461</v>
      </c>
      <c r="K41" s="691">
        <f t="shared" si="18"/>
        <v>6.807263807025314</v>
      </c>
      <c r="L41" s="691">
        <f t="shared" si="18"/>
        <v>7.74419951620047</v>
      </c>
      <c r="M41" s="692">
        <f t="shared" si="18"/>
        <v>9.444311948485572</v>
      </c>
      <c r="N41" s="696">
        <v>100</v>
      </c>
      <c r="O41" s="694"/>
    </row>
    <row r="42" spans="1:15" s="672" customFormat="1" ht="12" customHeight="1">
      <c r="A42" s="681" t="s">
        <v>44</v>
      </c>
      <c r="B42" s="682">
        <v>236500</v>
      </c>
      <c r="C42" s="683">
        <v>243000</v>
      </c>
      <c r="D42" s="683">
        <v>268100</v>
      </c>
      <c r="E42" s="683">
        <v>265600</v>
      </c>
      <c r="F42" s="683">
        <v>340900</v>
      </c>
      <c r="G42" s="683">
        <v>214800</v>
      </c>
      <c r="H42" s="683">
        <v>246700</v>
      </c>
      <c r="I42" s="683">
        <v>268400</v>
      </c>
      <c r="J42" s="683">
        <v>226200</v>
      </c>
      <c r="K42" s="684">
        <v>220400</v>
      </c>
      <c r="L42" s="684">
        <v>266500</v>
      </c>
      <c r="M42" s="685">
        <v>308100</v>
      </c>
      <c r="N42" s="686">
        <f>SUM(B42:M42)</f>
        <v>3105200</v>
      </c>
      <c r="O42" s="695">
        <f>+N42/N40*100</f>
        <v>105.79537324111614</v>
      </c>
    </row>
    <row r="43" spans="1:15" s="672" customFormat="1" ht="12" customHeight="1">
      <c r="A43" s="688"/>
      <c r="B43" s="689">
        <f aca="true" t="shared" si="19" ref="B43:M43">+B42/$N$42*100</f>
        <v>7.61625660182919</v>
      </c>
      <c r="C43" s="690">
        <f t="shared" si="19"/>
        <v>7.825582893211387</v>
      </c>
      <c r="D43" s="690">
        <f t="shared" si="19"/>
        <v>8.63390441839495</v>
      </c>
      <c r="E43" s="690">
        <f t="shared" si="19"/>
        <v>8.553394306324874</v>
      </c>
      <c r="F43" s="690">
        <f t="shared" si="19"/>
        <v>10.978358881875563</v>
      </c>
      <c r="G43" s="690">
        <f t="shared" si="19"/>
        <v>6.91742882906093</v>
      </c>
      <c r="H43" s="690">
        <f t="shared" si="19"/>
        <v>7.9447378590751</v>
      </c>
      <c r="I43" s="690">
        <f t="shared" si="19"/>
        <v>8.64356563184336</v>
      </c>
      <c r="J43" s="690">
        <f t="shared" si="19"/>
        <v>7.2845549401004765</v>
      </c>
      <c r="K43" s="691">
        <f t="shared" si="19"/>
        <v>7.0977714800979</v>
      </c>
      <c r="L43" s="691">
        <f t="shared" si="19"/>
        <v>8.582377946670102</v>
      </c>
      <c r="M43" s="692">
        <f t="shared" si="19"/>
        <v>9.922066211516166</v>
      </c>
      <c r="N43" s="696">
        <v>100</v>
      </c>
      <c r="O43" s="694"/>
    </row>
    <row r="44" spans="1:15" s="672" customFormat="1" ht="12" customHeight="1">
      <c r="A44" s="681" t="s">
        <v>45</v>
      </c>
      <c r="B44" s="682">
        <v>247500</v>
      </c>
      <c r="C44" s="683">
        <v>250600</v>
      </c>
      <c r="D44" s="683">
        <v>253700</v>
      </c>
      <c r="E44" s="683">
        <v>294100</v>
      </c>
      <c r="F44" s="683">
        <v>346700</v>
      </c>
      <c r="G44" s="683">
        <v>218100</v>
      </c>
      <c r="H44" s="683">
        <v>245100</v>
      </c>
      <c r="I44" s="683">
        <v>271400</v>
      </c>
      <c r="J44" s="683">
        <v>229700</v>
      </c>
      <c r="K44" s="684">
        <v>240100</v>
      </c>
      <c r="L44" s="684">
        <v>255900</v>
      </c>
      <c r="M44" s="685">
        <v>299700</v>
      </c>
      <c r="N44" s="686">
        <f>SUM(B44:M44)</f>
        <v>3152600</v>
      </c>
      <c r="O44" s="695">
        <f>+N44/N42*100</f>
        <v>101.52647172484863</v>
      </c>
    </row>
    <row r="45" spans="1:15" s="672" customFormat="1" ht="12" customHeight="1">
      <c r="A45" s="688"/>
      <c r="B45" s="689">
        <f aca="true" t="shared" si="20" ref="B45:M45">+B44/$N$44*100</f>
        <v>7.850662944870901</v>
      </c>
      <c r="C45" s="690">
        <f t="shared" si="20"/>
        <v>7.948994480746051</v>
      </c>
      <c r="D45" s="690">
        <f t="shared" si="20"/>
        <v>8.047326016621202</v>
      </c>
      <c r="E45" s="690">
        <f t="shared" si="20"/>
        <v>9.328807968026391</v>
      </c>
      <c r="F45" s="690">
        <f t="shared" si="20"/>
        <v>10.997272092875722</v>
      </c>
      <c r="G45" s="690">
        <f t="shared" si="20"/>
        <v>6.9180993465710845</v>
      </c>
      <c r="H45" s="690">
        <f t="shared" si="20"/>
        <v>7.774535304193364</v>
      </c>
      <c r="I45" s="690">
        <f t="shared" si="20"/>
        <v>8.608767366618029</v>
      </c>
      <c r="J45" s="690">
        <f t="shared" si="20"/>
        <v>7.286049609845842</v>
      </c>
      <c r="K45" s="691">
        <f t="shared" si="20"/>
        <v>7.615936052781831</v>
      </c>
      <c r="L45" s="691">
        <f t="shared" si="20"/>
        <v>8.117109687242277</v>
      </c>
      <c r="M45" s="692">
        <f t="shared" si="20"/>
        <v>9.506439129607308</v>
      </c>
      <c r="N45" s="696">
        <v>100</v>
      </c>
      <c r="O45" s="694"/>
    </row>
    <row r="46" spans="1:15" s="672" customFormat="1" ht="12" customHeight="1">
      <c r="A46" s="681" t="s">
        <v>46</v>
      </c>
      <c r="B46" s="682">
        <v>260700</v>
      </c>
      <c r="C46" s="683">
        <v>256500</v>
      </c>
      <c r="D46" s="683">
        <v>256900</v>
      </c>
      <c r="E46" s="683">
        <v>289900</v>
      </c>
      <c r="F46" s="683">
        <v>361900</v>
      </c>
      <c r="G46" s="683">
        <v>217200</v>
      </c>
      <c r="H46" s="683">
        <v>259300</v>
      </c>
      <c r="I46" s="683">
        <v>256100</v>
      </c>
      <c r="J46" s="683">
        <v>232600</v>
      </c>
      <c r="K46" s="684">
        <v>233100</v>
      </c>
      <c r="L46" s="684">
        <v>259100</v>
      </c>
      <c r="M46" s="685">
        <v>312600</v>
      </c>
      <c r="N46" s="686">
        <f>SUM(B46:M46)</f>
        <v>3195900</v>
      </c>
      <c r="O46" s="695">
        <f>+N46/N44*100</f>
        <v>101.37346951722388</v>
      </c>
    </row>
    <row r="47" spans="1:15" s="672" customFormat="1" ht="12" customHeight="1">
      <c r="A47" s="688"/>
      <c r="B47" s="689">
        <f aca="true" t="shared" si="21" ref="B47:M47">+B46/$N$46*100</f>
        <v>8.157326574673801</v>
      </c>
      <c r="C47" s="690">
        <f t="shared" si="21"/>
        <v>8.025908194874683</v>
      </c>
      <c r="D47" s="690">
        <f t="shared" si="21"/>
        <v>8.038424231046028</v>
      </c>
      <c r="E47" s="690">
        <f t="shared" si="21"/>
        <v>9.07099721518195</v>
      </c>
      <c r="F47" s="690">
        <f t="shared" si="21"/>
        <v>11.323883726023968</v>
      </c>
      <c r="G47" s="690">
        <f t="shared" si="21"/>
        <v>6.796207641040082</v>
      </c>
      <c r="H47" s="690">
        <f t="shared" si="21"/>
        <v>8.113520448074095</v>
      </c>
      <c r="I47" s="690">
        <f t="shared" si="21"/>
        <v>8.01339215870334</v>
      </c>
      <c r="J47" s="690">
        <f t="shared" si="21"/>
        <v>7.2780750336368465</v>
      </c>
      <c r="K47" s="691">
        <f t="shared" si="21"/>
        <v>7.2937200788510275</v>
      </c>
      <c r="L47" s="691">
        <f t="shared" si="21"/>
        <v>8.107262429988422</v>
      </c>
      <c r="M47" s="692">
        <f t="shared" si="21"/>
        <v>9.781282267905754</v>
      </c>
      <c r="N47" s="696">
        <v>100</v>
      </c>
      <c r="O47" s="694"/>
    </row>
    <row r="48" spans="1:15" s="672" customFormat="1" ht="12" customHeight="1">
      <c r="A48" s="681" t="s">
        <v>47</v>
      </c>
      <c r="B48" s="682">
        <v>254000</v>
      </c>
      <c r="C48" s="683">
        <v>235800</v>
      </c>
      <c r="D48" s="683">
        <v>243700</v>
      </c>
      <c r="E48" s="683">
        <v>276900</v>
      </c>
      <c r="F48" s="683">
        <v>366600</v>
      </c>
      <c r="G48" s="683">
        <v>229300</v>
      </c>
      <c r="H48" s="683">
        <v>255000</v>
      </c>
      <c r="I48" s="683">
        <v>271400</v>
      </c>
      <c r="J48" s="683">
        <v>241400</v>
      </c>
      <c r="K48" s="684">
        <v>237900</v>
      </c>
      <c r="L48" s="684">
        <v>242000</v>
      </c>
      <c r="M48" s="685">
        <v>318400</v>
      </c>
      <c r="N48" s="686">
        <f>SUM(B48:M48)</f>
        <v>3172400</v>
      </c>
      <c r="O48" s="695">
        <f>+N48/N46*100</f>
        <v>99.26468287493351</v>
      </c>
    </row>
    <row r="49" spans="1:15" s="672" customFormat="1" ht="12" customHeight="1">
      <c r="A49" s="688"/>
      <c r="B49" s="689">
        <f aca="true" t="shared" si="22" ref="B49:M49">+B48/$N$48*100</f>
        <v>8.00655655024587</v>
      </c>
      <c r="C49" s="690">
        <f t="shared" si="22"/>
        <v>7.43285840373219</v>
      </c>
      <c r="D49" s="690">
        <f t="shared" si="22"/>
        <v>7.681881225570546</v>
      </c>
      <c r="E49" s="690">
        <f t="shared" si="22"/>
        <v>8.72840751481528</v>
      </c>
      <c r="F49" s="690">
        <f t="shared" si="22"/>
        <v>11.555919808346992</v>
      </c>
      <c r="G49" s="690">
        <f t="shared" si="22"/>
        <v>7.227966208548733</v>
      </c>
      <c r="H49" s="690">
        <f t="shared" si="22"/>
        <v>8.03807842642794</v>
      </c>
      <c r="I49" s="690">
        <f t="shared" si="22"/>
        <v>8.555037195813894</v>
      </c>
      <c r="J49" s="690">
        <f t="shared" si="22"/>
        <v>7.609380910351785</v>
      </c>
      <c r="K49" s="691">
        <f t="shared" si="22"/>
        <v>7.499054343714538</v>
      </c>
      <c r="L49" s="691">
        <f t="shared" si="22"/>
        <v>7.628294036061026</v>
      </c>
      <c r="M49" s="692">
        <f t="shared" si="22"/>
        <v>10.0365653763712</v>
      </c>
      <c r="N49" s="696">
        <v>100</v>
      </c>
      <c r="O49" s="694"/>
    </row>
    <row r="50" spans="1:15" s="672" customFormat="1" ht="12" customHeight="1">
      <c r="A50" s="681" t="s">
        <v>48</v>
      </c>
      <c r="B50" s="682">
        <v>239300</v>
      </c>
      <c r="C50" s="683">
        <v>231800</v>
      </c>
      <c r="D50" s="683">
        <v>247800</v>
      </c>
      <c r="E50" s="683">
        <v>304000</v>
      </c>
      <c r="F50" s="683">
        <v>389900</v>
      </c>
      <c r="G50" s="683">
        <v>247000</v>
      </c>
      <c r="H50" s="683">
        <v>263300</v>
      </c>
      <c r="I50" s="683">
        <v>303500</v>
      </c>
      <c r="J50" s="683">
        <v>254000</v>
      </c>
      <c r="K50" s="684">
        <v>258500</v>
      </c>
      <c r="L50" s="684">
        <v>289800</v>
      </c>
      <c r="M50" s="685">
        <v>346100</v>
      </c>
      <c r="N50" s="686">
        <f>SUM(B50:M50)</f>
        <v>3375000</v>
      </c>
      <c r="O50" s="695">
        <f>+N50/N48*100</f>
        <v>106.38633211448744</v>
      </c>
    </row>
    <row r="51" spans="1:15" s="672" customFormat="1" ht="12" customHeight="1">
      <c r="A51" s="688"/>
      <c r="B51" s="689">
        <f aca="true" t="shared" si="23" ref="B51:M51">+B50/$N$50*100</f>
        <v>7.090370370370371</v>
      </c>
      <c r="C51" s="690">
        <f t="shared" si="23"/>
        <v>6.868148148148149</v>
      </c>
      <c r="D51" s="690">
        <f t="shared" si="23"/>
        <v>7.342222222222222</v>
      </c>
      <c r="E51" s="690">
        <f t="shared" si="23"/>
        <v>9.007407407407406</v>
      </c>
      <c r="F51" s="690">
        <f t="shared" si="23"/>
        <v>11.552592592592593</v>
      </c>
      <c r="G51" s="690">
        <f t="shared" si="23"/>
        <v>7.318518518518519</v>
      </c>
      <c r="H51" s="690">
        <f t="shared" si="23"/>
        <v>7.801481481481481</v>
      </c>
      <c r="I51" s="690">
        <f t="shared" si="23"/>
        <v>8.992592592592592</v>
      </c>
      <c r="J51" s="690">
        <f t="shared" si="23"/>
        <v>7.525925925925926</v>
      </c>
      <c r="K51" s="691">
        <f t="shared" si="23"/>
        <v>7.659259259259259</v>
      </c>
      <c r="L51" s="691">
        <f t="shared" si="23"/>
        <v>8.586666666666666</v>
      </c>
      <c r="M51" s="692">
        <f t="shared" si="23"/>
        <v>10.254814814814814</v>
      </c>
      <c r="N51" s="696">
        <v>100</v>
      </c>
      <c r="O51" s="694"/>
    </row>
    <row r="52" spans="1:15" s="672" customFormat="1" ht="12" customHeight="1">
      <c r="A52" s="681" t="s">
        <v>49</v>
      </c>
      <c r="B52" s="682">
        <v>262000</v>
      </c>
      <c r="C52" s="683">
        <v>244200</v>
      </c>
      <c r="D52" s="683">
        <v>252800</v>
      </c>
      <c r="E52" s="683">
        <v>313600</v>
      </c>
      <c r="F52" s="683">
        <v>398500</v>
      </c>
      <c r="G52" s="683">
        <v>254800</v>
      </c>
      <c r="H52" s="683">
        <v>272100</v>
      </c>
      <c r="I52" s="683">
        <v>296200</v>
      </c>
      <c r="J52" s="683">
        <v>270900</v>
      </c>
      <c r="K52" s="684">
        <v>262500</v>
      </c>
      <c r="L52" s="684">
        <v>297300</v>
      </c>
      <c r="M52" s="685">
        <v>385100</v>
      </c>
      <c r="N52" s="686">
        <f>SUM(B52:M52)</f>
        <v>3510000</v>
      </c>
      <c r="O52" s="695">
        <f>+N52/N50*100</f>
        <v>104</v>
      </c>
    </row>
    <row r="53" spans="1:15" s="672" customFormat="1" ht="12" customHeight="1">
      <c r="A53" s="688"/>
      <c r="B53" s="689">
        <f aca="true" t="shared" si="24" ref="B53:M53">+B52/$N$52*100</f>
        <v>7.464387464387465</v>
      </c>
      <c r="C53" s="690">
        <f t="shared" si="24"/>
        <v>6.9572649572649565</v>
      </c>
      <c r="D53" s="690">
        <f t="shared" si="24"/>
        <v>7.202279202279202</v>
      </c>
      <c r="E53" s="690">
        <f t="shared" si="24"/>
        <v>8.934472934472934</v>
      </c>
      <c r="F53" s="690">
        <f t="shared" si="24"/>
        <v>11.353276353276353</v>
      </c>
      <c r="G53" s="690">
        <f t="shared" si="24"/>
        <v>7.2592592592592595</v>
      </c>
      <c r="H53" s="690">
        <f t="shared" si="24"/>
        <v>7.752136752136753</v>
      </c>
      <c r="I53" s="690">
        <f t="shared" si="24"/>
        <v>8.438746438746438</v>
      </c>
      <c r="J53" s="690">
        <f t="shared" si="24"/>
        <v>7.717948717948718</v>
      </c>
      <c r="K53" s="691">
        <f t="shared" si="24"/>
        <v>7.478632478632479</v>
      </c>
      <c r="L53" s="691">
        <f t="shared" si="24"/>
        <v>8.47008547008547</v>
      </c>
      <c r="M53" s="692">
        <f t="shared" si="24"/>
        <v>10.97150997150997</v>
      </c>
      <c r="N53" s="696">
        <v>100</v>
      </c>
      <c r="O53" s="694"/>
    </row>
    <row r="54" spans="1:15" s="672" customFormat="1" ht="12" customHeight="1">
      <c r="A54" s="681" t="s">
        <v>50</v>
      </c>
      <c r="B54" s="682">
        <v>290000</v>
      </c>
      <c r="C54" s="683">
        <v>268100</v>
      </c>
      <c r="D54" s="683">
        <v>289500</v>
      </c>
      <c r="E54" s="683">
        <v>369700</v>
      </c>
      <c r="F54" s="683">
        <v>427200</v>
      </c>
      <c r="G54" s="683">
        <v>313800</v>
      </c>
      <c r="H54" s="683">
        <v>308600</v>
      </c>
      <c r="I54" s="683">
        <v>338500</v>
      </c>
      <c r="J54" s="683">
        <v>316900</v>
      </c>
      <c r="K54" s="684">
        <v>318100</v>
      </c>
      <c r="L54" s="684">
        <v>310500</v>
      </c>
      <c r="M54" s="685">
        <v>389800</v>
      </c>
      <c r="N54" s="686">
        <f>SUM(B54:M54)</f>
        <v>3940700</v>
      </c>
      <c r="O54" s="695">
        <f>+N54/N52*100</f>
        <v>112.27065527065527</v>
      </c>
    </row>
    <row r="55" spans="1:15" s="672" customFormat="1" ht="12" customHeight="1">
      <c r="A55" s="688"/>
      <c r="B55" s="689">
        <f aca="true" t="shared" si="25" ref="B55:M55">+B54/$N$54*100</f>
        <v>7.359098637297942</v>
      </c>
      <c r="C55" s="690">
        <f t="shared" si="25"/>
        <v>6.80335980917096</v>
      </c>
      <c r="D55" s="690">
        <f t="shared" si="25"/>
        <v>7.346410536199152</v>
      </c>
      <c r="E55" s="690">
        <f t="shared" si="25"/>
        <v>9.381581952444996</v>
      </c>
      <c r="F55" s="690">
        <f t="shared" si="25"/>
        <v>10.840713578805795</v>
      </c>
      <c r="G55" s="690">
        <f t="shared" si="25"/>
        <v>7.963052249600325</v>
      </c>
      <c r="H55" s="690">
        <f t="shared" si="25"/>
        <v>7.831095998172913</v>
      </c>
      <c r="I55" s="690">
        <f t="shared" si="25"/>
        <v>8.589844443880528</v>
      </c>
      <c r="J55" s="690">
        <f t="shared" si="25"/>
        <v>8.04171847641282</v>
      </c>
      <c r="K55" s="691">
        <f t="shared" si="25"/>
        <v>8.072169919049916</v>
      </c>
      <c r="L55" s="691">
        <f t="shared" si="25"/>
        <v>7.879310782348314</v>
      </c>
      <c r="M55" s="692">
        <f t="shared" si="25"/>
        <v>9.891643616616337</v>
      </c>
      <c r="N55" s="696">
        <v>100</v>
      </c>
      <c r="O55" s="694"/>
    </row>
    <row r="56" spans="1:15" s="672" customFormat="1" ht="12" customHeight="1">
      <c r="A56" s="681" t="s">
        <v>51</v>
      </c>
      <c r="B56" s="682">
        <v>320200</v>
      </c>
      <c r="C56" s="683">
        <v>292200</v>
      </c>
      <c r="D56" s="683">
        <v>306500</v>
      </c>
      <c r="E56" s="683">
        <v>399900</v>
      </c>
      <c r="F56" s="683">
        <v>491200</v>
      </c>
      <c r="G56" s="683">
        <v>351300</v>
      </c>
      <c r="H56" s="683">
        <v>298000</v>
      </c>
      <c r="I56" s="683">
        <v>332000</v>
      </c>
      <c r="J56" s="683">
        <v>316800</v>
      </c>
      <c r="K56" s="684">
        <v>334400</v>
      </c>
      <c r="L56" s="684">
        <v>341100</v>
      </c>
      <c r="M56" s="685">
        <v>433100</v>
      </c>
      <c r="N56" s="686">
        <f>SUM(B56:M56)</f>
        <v>4216700</v>
      </c>
      <c r="O56" s="695">
        <f>+N56/N54*100</f>
        <v>107.00383180653184</v>
      </c>
    </row>
    <row r="57" spans="1:15" s="672" customFormat="1" ht="12" customHeight="1">
      <c r="A57" s="688"/>
      <c r="B57" s="689">
        <f aca="true" t="shared" si="26" ref="B57:M57">+B56/$N$56*100</f>
        <v>7.593615860744183</v>
      </c>
      <c r="C57" s="690">
        <f t="shared" si="26"/>
        <v>6.929589489411151</v>
      </c>
      <c r="D57" s="690">
        <f t="shared" si="26"/>
        <v>7.268717243341951</v>
      </c>
      <c r="E57" s="690">
        <f t="shared" si="26"/>
        <v>9.483719496288568</v>
      </c>
      <c r="F57" s="690">
        <f t="shared" si="26"/>
        <v>11.648919771385206</v>
      </c>
      <c r="G57" s="690">
        <f t="shared" si="26"/>
        <v>8.331159437474803</v>
      </c>
      <c r="H57" s="690">
        <f t="shared" si="26"/>
        <v>7.06713780918728</v>
      </c>
      <c r="I57" s="690">
        <f t="shared" si="26"/>
        <v>7.873455545805961</v>
      </c>
      <c r="J57" s="690">
        <f t="shared" si="26"/>
        <v>7.512984087082315</v>
      </c>
      <c r="K57" s="691">
        <f t="shared" si="26"/>
        <v>7.930372091920222</v>
      </c>
      <c r="L57" s="691">
        <f t="shared" si="26"/>
        <v>8.089264116489197</v>
      </c>
      <c r="M57" s="692">
        <f t="shared" si="26"/>
        <v>10.271065050869163</v>
      </c>
      <c r="N57" s="696">
        <v>100</v>
      </c>
      <c r="O57" s="694"/>
    </row>
    <row r="58" spans="1:15" s="672" customFormat="1" ht="12" customHeight="1">
      <c r="A58" s="681" t="s">
        <v>52</v>
      </c>
      <c r="B58" s="682">
        <v>348300</v>
      </c>
      <c r="C58" s="683">
        <v>327800</v>
      </c>
      <c r="D58" s="683">
        <v>350000</v>
      </c>
      <c r="E58" s="683">
        <v>440700</v>
      </c>
      <c r="F58" s="683">
        <v>522600</v>
      </c>
      <c r="G58" s="683">
        <v>373500</v>
      </c>
      <c r="H58" s="683">
        <v>373500</v>
      </c>
      <c r="I58" s="683">
        <v>371900</v>
      </c>
      <c r="J58" s="683">
        <v>341800</v>
      </c>
      <c r="K58" s="684">
        <v>335800</v>
      </c>
      <c r="L58" s="684">
        <v>387400</v>
      </c>
      <c r="M58" s="685">
        <v>453400</v>
      </c>
      <c r="N58" s="686">
        <f>SUM(B58:M58)</f>
        <v>4626700</v>
      </c>
      <c r="O58" s="695">
        <f>+N58/N56*100</f>
        <v>109.7232432945194</v>
      </c>
    </row>
    <row r="59" spans="1:15" s="672" customFormat="1" ht="12" customHeight="1">
      <c r="A59" s="688"/>
      <c r="B59" s="689">
        <f aca="true" t="shared" si="27" ref="B59:M59">+B58/$N$58*100</f>
        <v>7.528043746082521</v>
      </c>
      <c r="C59" s="690">
        <f t="shared" si="27"/>
        <v>7.0849633648172565</v>
      </c>
      <c r="D59" s="690">
        <f t="shared" si="27"/>
        <v>7.564786997211835</v>
      </c>
      <c r="E59" s="690">
        <f t="shared" si="27"/>
        <v>9.525147513346445</v>
      </c>
      <c r="F59" s="690">
        <f t="shared" si="27"/>
        <v>11.295307670694015</v>
      </c>
      <c r="G59" s="690">
        <f t="shared" si="27"/>
        <v>8.072708409881773</v>
      </c>
      <c r="H59" s="690">
        <f t="shared" si="27"/>
        <v>8.072708409881773</v>
      </c>
      <c r="I59" s="690">
        <f t="shared" si="27"/>
        <v>8.038126526465948</v>
      </c>
      <c r="J59" s="690">
        <f t="shared" si="27"/>
        <v>7.387554844705729</v>
      </c>
      <c r="K59" s="691">
        <f t="shared" si="27"/>
        <v>7.257872781896384</v>
      </c>
      <c r="L59" s="691">
        <f t="shared" si="27"/>
        <v>8.373138522056758</v>
      </c>
      <c r="M59" s="692">
        <f t="shared" si="27"/>
        <v>9.79964121295956</v>
      </c>
      <c r="N59" s="696">
        <v>100</v>
      </c>
      <c r="O59" s="694"/>
    </row>
    <row r="60" spans="1:15" s="672" customFormat="1" ht="12" customHeight="1">
      <c r="A60" s="681" t="s">
        <v>53</v>
      </c>
      <c r="B60" s="682">
        <v>347800</v>
      </c>
      <c r="C60" s="683">
        <v>322900</v>
      </c>
      <c r="D60" s="683">
        <v>337200</v>
      </c>
      <c r="E60" s="683">
        <v>340100</v>
      </c>
      <c r="F60" s="683">
        <v>496800</v>
      </c>
      <c r="G60" s="683">
        <v>392900</v>
      </c>
      <c r="H60" s="683">
        <v>376300</v>
      </c>
      <c r="I60" s="683">
        <v>374900</v>
      </c>
      <c r="J60" s="683">
        <v>355700</v>
      </c>
      <c r="K60" s="684">
        <v>344500</v>
      </c>
      <c r="L60" s="684">
        <v>377000</v>
      </c>
      <c r="M60" s="685">
        <v>431200</v>
      </c>
      <c r="N60" s="686">
        <f>SUM(B60:M60)</f>
        <v>4497300</v>
      </c>
      <c r="O60" s="695">
        <f>+N60/N58*100</f>
        <v>97.20319017874512</v>
      </c>
    </row>
    <row r="61" spans="1:15" s="672" customFormat="1" ht="12" customHeight="1">
      <c r="A61" s="688"/>
      <c r="B61" s="689">
        <f aca="true" t="shared" si="28" ref="B61:M61">+B60/$N$60*100</f>
        <v>7.733529006292665</v>
      </c>
      <c r="C61" s="690">
        <f t="shared" si="28"/>
        <v>7.179863473639739</v>
      </c>
      <c r="D61" s="690">
        <f t="shared" si="28"/>
        <v>7.497832032552864</v>
      </c>
      <c r="E61" s="690">
        <f t="shared" si="28"/>
        <v>7.562315166877904</v>
      </c>
      <c r="F61" s="690">
        <f t="shared" si="28"/>
        <v>11.046627976786072</v>
      </c>
      <c r="G61" s="690">
        <f t="shared" si="28"/>
        <v>8.73635292286483</v>
      </c>
      <c r="H61" s="690">
        <f t="shared" si="28"/>
        <v>8.36724256776288</v>
      </c>
      <c r="I61" s="690">
        <f t="shared" si="28"/>
        <v>8.336112778778377</v>
      </c>
      <c r="J61" s="690">
        <f t="shared" si="28"/>
        <v>7.909189958419496</v>
      </c>
      <c r="K61" s="691">
        <f t="shared" si="28"/>
        <v>7.660151646543481</v>
      </c>
      <c r="L61" s="691">
        <f t="shared" si="28"/>
        <v>8.38280746225513</v>
      </c>
      <c r="M61" s="692">
        <f t="shared" si="28"/>
        <v>9.587975007226559</v>
      </c>
      <c r="N61" s="696">
        <v>100</v>
      </c>
      <c r="O61" s="694"/>
    </row>
    <row r="62" spans="1:15" s="672" customFormat="1" ht="12" customHeight="1">
      <c r="A62" s="681" t="s">
        <v>54</v>
      </c>
      <c r="B62" s="682">
        <v>382000</v>
      </c>
      <c r="C62" s="683">
        <v>337000</v>
      </c>
      <c r="D62" s="683">
        <v>354900</v>
      </c>
      <c r="E62" s="683">
        <v>409300</v>
      </c>
      <c r="F62" s="683">
        <v>501300</v>
      </c>
      <c r="G62" s="683">
        <v>398700</v>
      </c>
      <c r="H62" s="683">
        <v>303400</v>
      </c>
      <c r="I62" s="683">
        <v>283400</v>
      </c>
      <c r="J62" s="683">
        <v>310700</v>
      </c>
      <c r="K62" s="684">
        <v>334900</v>
      </c>
      <c r="L62" s="684">
        <v>395600</v>
      </c>
      <c r="M62" s="685">
        <v>461800</v>
      </c>
      <c r="N62" s="686">
        <f>SUM(B62:M62)</f>
        <v>4473000</v>
      </c>
      <c r="O62" s="695">
        <f>+N62/N60*100</f>
        <v>99.4596758054833</v>
      </c>
    </row>
    <row r="63" spans="1:15" s="672" customFormat="1" ht="12" customHeight="1">
      <c r="A63" s="688"/>
      <c r="B63" s="689">
        <f aca="true" t="shared" si="29" ref="B63:M63">+B62/$N$62*100</f>
        <v>8.54012966689023</v>
      </c>
      <c r="C63" s="690">
        <f t="shared" si="29"/>
        <v>7.534093449586407</v>
      </c>
      <c r="D63" s="690">
        <f t="shared" si="29"/>
        <v>7.934272300469483</v>
      </c>
      <c r="E63" s="690">
        <f t="shared" si="29"/>
        <v>9.150458305387883</v>
      </c>
      <c r="F63" s="690">
        <f t="shared" si="29"/>
        <v>11.207243460764587</v>
      </c>
      <c r="G63" s="690">
        <f t="shared" si="29"/>
        <v>8.913480885311872</v>
      </c>
      <c r="H63" s="690">
        <f t="shared" si="29"/>
        <v>6.78291974066622</v>
      </c>
      <c r="I63" s="690">
        <f t="shared" si="29"/>
        <v>6.335792532975631</v>
      </c>
      <c r="J63" s="690">
        <f t="shared" si="29"/>
        <v>6.946121171473283</v>
      </c>
      <c r="K63" s="691">
        <f t="shared" si="29"/>
        <v>7.4871450927788965</v>
      </c>
      <c r="L63" s="691">
        <f t="shared" si="29"/>
        <v>8.84417616811983</v>
      </c>
      <c r="M63" s="692">
        <f t="shared" si="29"/>
        <v>10.324167225575676</v>
      </c>
      <c r="N63" s="696">
        <v>100</v>
      </c>
      <c r="O63" s="694"/>
    </row>
    <row r="64" spans="1:15" s="672" customFormat="1" ht="12" customHeight="1">
      <c r="A64" s="681" t="s">
        <v>55</v>
      </c>
      <c r="B64" s="682">
        <v>380200</v>
      </c>
      <c r="C64" s="683">
        <v>343000</v>
      </c>
      <c r="D64" s="683">
        <v>366300</v>
      </c>
      <c r="E64" s="683">
        <v>396600</v>
      </c>
      <c r="F64" s="683">
        <v>505800</v>
      </c>
      <c r="G64" s="683">
        <v>444300</v>
      </c>
      <c r="H64" s="683">
        <v>398900</v>
      </c>
      <c r="I64" s="683">
        <v>394600</v>
      </c>
      <c r="J64" s="683">
        <v>412500</v>
      </c>
      <c r="K64" s="684">
        <v>379800</v>
      </c>
      <c r="L64" s="684">
        <v>399400</v>
      </c>
      <c r="M64" s="685">
        <v>477800</v>
      </c>
      <c r="N64" s="686">
        <f>SUM(B64:M64)</f>
        <v>4899200</v>
      </c>
      <c r="O64" s="695">
        <f>+N64/N62*100</f>
        <v>109.52828079588643</v>
      </c>
    </row>
    <row r="65" spans="1:15" s="672" customFormat="1" ht="12" customHeight="1">
      <c r="A65" s="688"/>
      <c r="B65" s="689">
        <f aca="true" t="shared" si="30" ref="B65:M65">+B64/$N$64*100</f>
        <v>7.760450685826258</v>
      </c>
      <c r="C65" s="690">
        <f t="shared" si="30"/>
        <v>7.001143043762246</v>
      </c>
      <c r="D65" s="690">
        <f t="shared" si="30"/>
        <v>7.4767308948399736</v>
      </c>
      <c r="E65" s="690">
        <f t="shared" si="30"/>
        <v>8.095199216198564</v>
      </c>
      <c r="F65" s="690">
        <f t="shared" si="30"/>
        <v>10.324134552580013</v>
      </c>
      <c r="G65" s="690">
        <f t="shared" si="30"/>
        <v>9.068827563683866</v>
      </c>
      <c r="H65" s="690">
        <f t="shared" si="30"/>
        <v>8.142145656433703</v>
      </c>
      <c r="I65" s="690">
        <f t="shared" si="30"/>
        <v>8.054376224689745</v>
      </c>
      <c r="J65" s="690">
        <f t="shared" si="30"/>
        <v>8.419741998693663</v>
      </c>
      <c r="K65" s="691">
        <f t="shared" si="30"/>
        <v>7.752286087524493</v>
      </c>
      <c r="L65" s="691">
        <f t="shared" si="30"/>
        <v>8.152351404310908</v>
      </c>
      <c r="M65" s="692">
        <f t="shared" si="30"/>
        <v>9.752612671456564</v>
      </c>
      <c r="N65" s="696">
        <v>100</v>
      </c>
      <c r="O65" s="694"/>
    </row>
    <row r="66" spans="1:15" s="672" customFormat="1" ht="12" customHeight="1">
      <c r="A66" s="681" t="s">
        <v>56</v>
      </c>
      <c r="B66" s="682">
        <v>368000</v>
      </c>
      <c r="C66" s="683">
        <v>348700</v>
      </c>
      <c r="D66" s="683">
        <v>360200</v>
      </c>
      <c r="E66" s="683">
        <v>451300</v>
      </c>
      <c r="F66" s="683">
        <v>531600</v>
      </c>
      <c r="G66" s="683">
        <v>493000</v>
      </c>
      <c r="H66" s="683">
        <v>445500</v>
      </c>
      <c r="I66" s="683">
        <v>428100</v>
      </c>
      <c r="J66" s="683">
        <v>401300</v>
      </c>
      <c r="K66" s="684">
        <v>379200</v>
      </c>
      <c r="L66" s="684">
        <v>436300</v>
      </c>
      <c r="M66" s="685">
        <v>486500</v>
      </c>
      <c r="N66" s="686">
        <f>SUM(B66:M66)</f>
        <v>5129700</v>
      </c>
      <c r="O66" s="695">
        <f>+N66/N64*100</f>
        <v>104.70484977139125</v>
      </c>
    </row>
    <row r="67" spans="1:15" s="672" customFormat="1" ht="12" customHeight="1">
      <c r="A67" s="688"/>
      <c r="B67" s="689">
        <f aca="true" t="shared" si="31" ref="B67:M67">+B66/$N$66*100</f>
        <v>7.173908805583172</v>
      </c>
      <c r="C67" s="690">
        <f t="shared" si="31"/>
        <v>6.797668479638186</v>
      </c>
      <c r="D67" s="690">
        <f t="shared" si="31"/>
        <v>7.021853129812659</v>
      </c>
      <c r="E67" s="690">
        <f t="shared" si="31"/>
        <v>8.797785445542624</v>
      </c>
      <c r="F67" s="690">
        <f t="shared" si="31"/>
        <v>10.363179133282648</v>
      </c>
      <c r="G67" s="690">
        <f t="shared" si="31"/>
        <v>9.610698481392674</v>
      </c>
      <c r="H67" s="690">
        <f t="shared" si="31"/>
        <v>8.684718404585064</v>
      </c>
      <c r="I67" s="690">
        <f t="shared" si="31"/>
        <v>8.34551728171238</v>
      </c>
      <c r="J67" s="690">
        <f t="shared" si="31"/>
        <v>7.823069575218823</v>
      </c>
      <c r="K67" s="691">
        <f t="shared" si="31"/>
        <v>7.392245160535705</v>
      </c>
      <c r="L67" s="691">
        <f t="shared" si="31"/>
        <v>8.505370684445484</v>
      </c>
      <c r="M67" s="692">
        <f t="shared" si="31"/>
        <v>9.48398541825058</v>
      </c>
      <c r="N67" s="696">
        <v>100</v>
      </c>
      <c r="O67" s="694"/>
    </row>
    <row r="68" spans="1:15" s="672" customFormat="1" ht="12" customHeight="1">
      <c r="A68" s="681" t="s">
        <v>57</v>
      </c>
      <c r="B68" s="682">
        <v>418500</v>
      </c>
      <c r="C68" s="683">
        <v>395000</v>
      </c>
      <c r="D68" s="683">
        <v>381200</v>
      </c>
      <c r="E68" s="683">
        <v>445400</v>
      </c>
      <c r="F68" s="683">
        <v>523400</v>
      </c>
      <c r="G68" s="683">
        <v>457800</v>
      </c>
      <c r="H68" s="683">
        <v>429200</v>
      </c>
      <c r="I68" s="683">
        <v>409900</v>
      </c>
      <c r="J68" s="683">
        <v>390800</v>
      </c>
      <c r="K68" s="684">
        <v>392400</v>
      </c>
      <c r="L68" s="684">
        <v>421300</v>
      </c>
      <c r="M68" s="685">
        <v>506700</v>
      </c>
      <c r="N68" s="686">
        <f>SUM(B68:M68)</f>
        <v>5171600</v>
      </c>
      <c r="O68" s="695">
        <f>+N68/N66*100</f>
        <v>100.81681189933134</v>
      </c>
    </row>
    <row r="69" spans="1:15" s="672" customFormat="1" ht="12" customHeight="1">
      <c r="A69" s="688"/>
      <c r="B69" s="689">
        <f aca="true" t="shared" si="32" ref="B69:M69">+B68/$N$68*100</f>
        <v>8.092273184314331</v>
      </c>
      <c r="C69" s="690">
        <f t="shared" si="32"/>
        <v>7.637868357954986</v>
      </c>
      <c r="D69" s="690">
        <f t="shared" si="32"/>
        <v>7.371026374816305</v>
      </c>
      <c r="E69" s="690">
        <f t="shared" si="32"/>
        <v>8.61242168767886</v>
      </c>
      <c r="F69" s="690">
        <f t="shared" si="32"/>
        <v>10.1206589836801</v>
      </c>
      <c r="G69" s="690">
        <f t="shared" si="32"/>
        <v>8.852192744991878</v>
      </c>
      <c r="H69" s="690">
        <f t="shared" si="32"/>
        <v>8.299172403124757</v>
      </c>
      <c r="I69" s="690">
        <f t="shared" si="32"/>
        <v>7.925980354242402</v>
      </c>
      <c r="J69" s="690">
        <f t="shared" si="32"/>
        <v>7.556655580477996</v>
      </c>
      <c r="K69" s="691">
        <f t="shared" si="32"/>
        <v>7.58759378142161</v>
      </c>
      <c r="L69" s="691">
        <f t="shared" si="32"/>
        <v>8.146415035965658</v>
      </c>
      <c r="M69" s="692">
        <f t="shared" si="32"/>
        <v>9.797741511331116</v>
      </c>
      <c r="N69" s="696">
        <v>100</v>
      </c>
      <c r="O69" s="694"/>
    </row>
    <row r="70" spans="1:15" s="672" customFormat="1" ht="12" customHeight="1">
      <c r="A70" s="681" t="s">
        <v>58</v>
      </c>
      <c r="B70" s="682">
        <v>446600</v>
      </c>
      <c r="C70" s="683">
        <v>414400</v>
      </c>
      <c r="D70" s="683">
        <v>416700</v>
      </c>
      <c r="E70" s="683">
        <v>478700</v>
      </c>
      <c r="F70" s="683">
        <v>563600</v>
      </c>
      <c r="G70" s="683">
        <v>491400</v>
      </c>
      <c r="H70" s="683">
        <v>479900</v>
      </c>
      <c r="I70" s="683">
        <v>447200</v>
      </c>
      <c r="J70" s="683">
        <v>441200</v>
      </c>
      <c r="K70" s="684">
        <v>417300</v>
      </c>
      <c r="L70" s="684">
        <v>435600</v>
      </c>
      <c r="M70" s="685">
        <v>538900</v>
      </c>
      <c r="N70" s="686">
        <f>SUM(B70:M70)</f>
        <v>5571500</v>
      </c>
      <c r="O70" s="695">
        <f>+N70/N68*100</f>
        <v>107.7326165983448</v>
      </c>
    </row>
    <row r="71" spans="1:15" s="672" customFormat="1" ht="12" customHeight="1">
      <c r="A71" s="688"/>
      <c r="B71" s="689">
        <f aca="true" t="shared" si="33" ref="B71:M71">+B70/$N$70*100</f>
        <v>8.015794669299112</v>
      </c>
      <c r="C71" s="690">
        <f t="shared" si="33"/>
        <v>7.437853360854348</v>
      </c>
      <c r="D71" s="690">
        <f t="shared" si="33"/>
        <v>7.479134882886116</v>
      </c>
      <c r="E71" s="690">
        <f t="shared" si="33"/>
        <v>8.591941128959885</v>
      </c>
      <c r="F71" s="690">
        <f t="shared" si="33"/>
        <v>10.115767746567352</v>
      </c>
      <c r="G71" s="690">
        <f t="shared" si="33"/>
        <v>8.819886924526608</v>
      </c>
      <c r="H71" s="690">
        <f t="shared" si="33"/>
        <v>8.613479314367764</v>
      </c>
      <c r="I71" s="690">
        <f t="shared" si="33"/>
        <v>8.026563762003052</v>
      </c>
      <c r="J71" s="690">
        <f t="shared" si="33"/>
        <v>7.918872834963654</v>
      </c>
      <c r="K71" s="691">
        <f t="shared" si="33"/>
        <v>7.489903975590057</v>
      </c>
      <c r="L71" s="691">
        <f t="shared" si="33"/>
        <v>7.818361303060217</v>
      </c>
      <c r="M71" s="692">
        <f t="shared" si="33"/>
        <v>9.672440096921834</v>
      </c>
      <c r="N71" s="696">
        <v>100</v>
      </c>
      <c r="O71" s="694"/>
    </row>
    <row r="72" spans="1:15" s="672" customFormat="1" ht="12" customHeight="1">
      <c r="A72" s="681" t="s">
        <v>59</v>
      </c>
      <c r="B72" s="682">
        <v>453400</v>
      </c>
      <c r="C72" s="683">
        <v>417900</v>
      </c>
      <c r="D72" s="683">
        <v>404300</v>
      </c>
      <c r="E72" s="683">
        <v>461300</v>
      </c>
      <c r="F72" s="683">
        <v>569200</v>
      </c>
      <c r="G72" s="683">
        <v>490400</v>
      </c>
      <c r="H72" s="683">
        <v>519900</v>
      </c>
      <c r="I72" s="683">
        <v>474500</v>
      </c>
      <c r="J72" s="683">
        <v>455100</v>
      </c>
      <c r="K72" s="684">
        <v>435800</v>
      </c>
      <c r="L72" s="684">
        <v>465600</v>
      </c>
      <c r="M72" s="685">
        <v>557700</v>
      </c>
      <c r="N72" s="686">
        <f aca="true" t="shared" si="34" ref="N72:N83">SUM(B72:M72)</f>
        <v>5705100</v>
      </c>
      <c r="O72" s="695">
        <f>+N72/N70*100</f>
        <v>102.39791797541058</v>
      </c>
    </row>
    <row r="73" spans="1:15" s="672" customFormat="1" ht="12" customHeight="1">
      <c r="A73" s="688"/>
      <c r="B73" s="689">
        <f aca="true" t="shared" si="35" ref="B73:M73">+B72/$N$72*100</f>
        <v>7.947275244956267</v>
      </c>
      <c r="C73" s="690">
        <f t="shared" si="35"/>
        <v>7.325024977651575</v>
      </c>
      <c r="D73" s="690">
        <f t="shared" si="35"/>
        <v>7.086641776655974</v>
      </c>
      <c r="E73" s="690">
        <f t="shared" si="35"/>
        <v>8.08574783965224</v>
      </c>
      <c r="F73" s="690">
        <f t="shared" si="35"/>
        <v>9.97703808872763</v>
      </c>
      <c r="G73" s="690">
        <f t="shared" si="35"/>
        <v>8.59581777707665</v>
      </c>
      <c r="H73" s="690">
        <f t="shared" si="35"/>
        <v>9.112898985118578</v>
      </c>
      <c r="I73" s="690">
        <f t="shared" si="35"/>
        <v>8.317119770030324</v>
      </c>
      <c r="J73" s="690">
        <f t="shared" si="35"/>
        <v>7.977073145080717</v>
      </c>
      <c r="K73" s="690">
        <f t="shared" si="35"/>
        <v>7.63877933778549</v>
      </c>
      <c r="L73" s="690">
        <f t="shared" si="35"/>
        <v>8.161118998790556</v>
      </c>
      <c r="M73" s="697">
        <f t="shared" si="35"/>
        <v>9.775464058473997</v>
      </c>
      <c r="N73" s="696">
        <f t="shared" si="34"/>
        <v>100</v>
      </c>
      <c r="O73" s="694"/>
    </row>
    <row r="74" spans="1:15" s="672" customFormat="1" ht="12" customHeight="1">
      <c r="A74" s="681" t="s">
        <v>60</v>
      </c>
      <c r="B74" s="682">
        <v>475300</v>
      </c>
      <c r="C74" s="683">
        <v>420400</v>
      </c>
      <c r="D74" s="683">
        <v>417200</v>
      </c>
      <c r="E74" s="683">
        <v>477600</v>
      </c>
      <c r="F74" s="683">
        <v>614200</v>
      </c>
      <c r="G74" s="683">
        <v>528400</v>
      </c>
      <c r="H74" s="683">
        <v>519700</v>
      </c>
      <c r="I74" s="683">
        <v>486300</v>
      </c>
      <c r="J74" s="683">
        <v>471000</v>
      </c>
      <c r="K74" s="684">
        <v>434700</v>
      </c>
      <c r="L74" s="684">
        <v>483800</v>
      </c>
      <c r="M74" s="685">
        <v>563700</v>
      </c>
      <c r="N74" s="686">
        <f t="shared" si="34"/>
        <v>5892300</v>
      </c>
      <c r="O74" s="695">
        <f>+N74/N72*100</f>
        <v>103.28127464899825</v>
      </c>
    </row>
    <row r="75" spans="1:15" s="672" customFormat="1" ht="12" customHeight="1">
      <c r="A75" s="688"/>
      <c r="B75" s="689">
        <f aca="true" t="shared" si="36" ref="B75:M75">+B74/$N$74*100</f>
        <v>8.066459616788011</v>
      </c>
      <c r="C75" s="690">
        <f t="shared" si="36"/>
        <v>7.134735162839638</v>
      </c>
      <c r="D75" s="690">
        <f t="shared" si="36"/>
        <v>7.080426997946472</v>
      </c>
      <c r="E75" s="690">
        <f t="shared" si="36"/>
        <v>8.105493610304974</v>
      </c>
      <c r="F75" s="690">
        <f t="shared" si="36"/>
        <v>10.423773399181984</v>
      </c>
      <c r="G75" s="690">
        <f t="shared" si="36"/>
        <v>8.967635727983978</v>
      </c>
      <c r="H75" s="690">
        <f t="shared" si="36"/>
        <v>8.819985404680684</v>
      </c>
      <c r="I75" s="690">
        <f t="shared" si="36"/>
        <v>8.25314393360827</v>
      </c>
      <c r="J75" s="690">
        <f t="shared" si="36"/>
        <v>7.99348302021282</v>
      </c>
      <c r="K75" s="690">
        <f t="shared" si="36"/>
        <v>7.377424774705972</v>
      </c>
      <c r="L75" s="690">
        <f t="shared" si="36"/>
        <v>8.210715679785482</v>
      </c>
      <c r="M75" s="697">
        <f t="shared" si="36"/>
        <v>9.566722671961712</v>
      </c>
      <c r="N75" s="696">
        <f t="shared" si="34"/>
        <v>99.99999999999999</v>
      </c>
      <c r="O75" s="694"/>
    </row>
    <row r="76" spans="1:15" s="700" customFormat="1" ht="12" customHeight="1">
      <c r="A76" s="681" t="s">
        <v>61</v>
      </c>
      <c r="B76" s="698">
        <v>484000</v>
      </c>
      <c r="C76" s="684">
        <v>456900</v>
      </c>
      <c r="D76" s="684">
        <v>438800</v>
      </c>
      <c r="E76" s="684">
        <v>525400</v>
      </c>
      <c r="F76" s="684">
        <v>626700</v>
      </c>
      <c r="G76" s="684">
        <v>535000</v>
      </c>
      <c r="H76" s="684">
        <v>547000</v>
      </c>
      <c r="I76" s="684">
        <v>485500</v>
      </c>
      <c r="J76" s="684">
        <v>464000</v>
      </c>
      <c r="K76" s="684">
        <v>420300</v>
      </c>
      <c r="L76" s="684">
        <v>413500</v>
      </c>
      <c r="M76" s="685">
        <v>537200</v>
      </c>
      <c r="N76" s="699">
        <f t="shared" si="34"/>
        <v>5934300</v>
      </c>
      <c r="O76" s="695">
        <f>+N76/N74*100</f>
        <v>100.7127946642228</v>
      </c>
    </row>
    <row r="77" spans="1:15" s="700" customFormat="1" ht="12" customHeight="1">
      <c r="A77" s="688"/>
      <c r="B77" s="701">
        <f aca="true" t="shared" si="37" ref="B77:M77">+B76/$N$76*100</f>
        <v>8.155974588409753</v>
      </c>
      <c r="C77" s="691">
        <f t="shared" si="37"/>
        <v>7.699307416207472</v>
      </c>
      <c r="D77" s="691">
        <f t="shared" si="37"/>
        <v>7.394300928500414</v>
      </c>
      <c r="E77" s="691">
        <f t="shared" si="37"/>
        <v>8.853613737087777</v>
      </c>
      <c r="F77" s="691">
        <f t="shared" si="37"/>
        <v>10.560638997017339</v>
      </c>
      <c r="G77" s="691">
        <f t="shared" si="37"/>
        <v>9.015385133882683</v>
      </c>
      <c r="H77" s="691">
        <f t="shared" si="37"/>
        <v>9.217599379876312</v>
      </c>
      <c r="I77" s="691">
        <f t="shared" si="37"/>
        <v>8.181251369158957</v>
      </c>
      <c r="J77" s="691">
        <f t="shared" si="37"/>
        <v>7.818950845087036</v>
      </c>
      <c r="K77" s="691">
        <f t="shared" si="37"/>
        <v>7.082553965926899</v>
      </c>
      <c r="L77" s="691">
        <f t="shared" si="37"/>
        <v>6.967965893197175</v>
      </c>
      <c r="M77" s="692">
        <f t="shared" si="37"/>
        <v>9.05245774564818</v>
      </c>
      <c r="N77" s="693">
        <f t="shared" si="34"/>
        <v>100</v>
      </c>
      <c r="O77" s="702"/>
    </row>
    <row r="78" spans="1:15" s="700" customFormat="1" ht="12" customHeight="1">
      <c r="A78" s="681" t="s">
        <v>62</v>
      </c>
      <c r="B78" s="698">
        <v>448400</v>
      </c>
      <c r="C78" s="684">
        <v>423300</v>
      </c>
      <c r="D78" s="684">
        <v>426800</v>
      </c>
      <c r="E78" s="684">
        <v>527800</v>
      </c>
      <c r="F78" s="684">
        <v>601900</v>
      </c>
      <c r="G78" s="684">
        <v>515200</v>
      </c>
      <c r="H78" s="684">
        <v>479900</v>
      </c>
      <c r="I78" s="684">
        <v>426300</v>
      </c>
      <c r="J78" s="684">
        <v>430200</v>
      </c>
      <c r="K78" s="684">
        <v>418300</v>
      </c>
      <c r="L78" s="684">
        <v>447000</v>
      </c>
      <c r="M78" s="685">
        <v>544900</v>
      </c>
      <c r="N78" s="699">
        <f t="shared" si="34"/>
        <v>5690000</v>
      </c>
      <c r="O78" s="695">
        <f>+N78/N76*100</f>
        <v>95.88325497531301</v>
      </c>
    </row>
    <row r="79" spans="1:15" s="700" customFormat="1" ht="12" customHeight="1">
      <c r="A79" s="688"/>
      <c r="B79" s="701">
        <f aca="true" t="shared" si="38" ref="B79:M79">+B78/$N$78*100</f>
        <v>7.880492091388401</v>
      </c>
      <c r="C79" s="691">
        <f t="shared" si="38"/>
        <v>7.439367311072057</v>
      </c>
      <c r="D79" s="691">
        <f t="shared" si="38"/>
        <v>7.500878734622145</v>
      </c>
      <c r="E79" s="691">
        <f t="shared" si="38"/>
        <v>9.275922671353252</v>
      </c>
      <c r="F79" s="691">
        <f t="shared" si="38"/>
        <v>10.578207381370826</v>
      </c>
      <c r="G79" s="691">
        <f t="shared" si="38"/>
        <v>9.054481546572934</v>
      </c>
      <c r="H79" s="691">
        <f t="shared" si="38"/>
        <v>8.434094903339192</v>
      </c>
      <c r="I79" s="691">
        <f t="shared" si="38"/>
        <v>7.492091388400703</v>
      </c>
      <c r="J79" s="691">
        <f t="shared" si="38"/>
        <v>7.560632688927944</v>
      </c>
      <c r="K79" s="691">
        <f t="shared" si="38"/>
        <v>7.351493848857644</v>
      </c>
      <c r="L79" s="691">
        <f t="shared" si="38"/>
        <v>7.855887521968366</v>
      </c>
      <c r="M79" s="692">
        <f t="shared" si="38"/>
        <v>9.576449912126538</v>
      </c>
      <c r="N79" s="693">
        <f t="shared" si="34"/>
        <v>100</v>
      </c>
      <c r="O79" s="702"/>
    </row>
    <row r="80" spans="1:15" s="700" customFormat="1" ht="12" customHeight="1">
      <c r="A80" s="681" t="s">
        <v>63</v>
      </c>
      <c r="B80" s="703">
        <v>471900</v>
      </c>
      <c r="C80" s="704">
        <v>465000</v>
      </c>
      <c r="D80" s="704">
        <v>427700</v>
      </c>
      <c r="E80" s="704">
        <v>543000</v>
      </c>
      <c r="F80" s="704">
        <v>635700</v>
      </c>
      <c r="G80" s="704">
        <v>550800</v>
      </c>
      <c r="H80" s="704">
        <v>499500</v>
      </c>
      <c r="I80" s="704">
        <v>430900</v>
      </c>
      <c r="J80" s="704">
        <v>420400</v>
      </c>
      <c r="K80" s="704">
        <v>406200</v>
      </c>
      <c r="L80" s="704">
        <v>422500</v>
      </c>
      <c r="M80" s="705">
        <v>431700</v>
      </c>
      <c r="N80" s="699">
        <f t="shared" si="34"/>
        <v>5705300</v>
      </c>
      <c r="O80" s="695">
        <f>+N80/N78*100</f>
        <v>100.2688927943761</v>
      </c>
    </row>
    <row r="81" spans="1:15" s="700" customFormat="1" ht="12" customHeight="1">
      <c r="A81" s="688"/>
      <c r="B81" s="701">
        <f>+B80/$N80*100</f>
        <v>8.271256550926331</v>
      </c>
      <c r="C81" s="691">
        <f aca="true" t="shared" si="39" ref="C81:M81">+C80/$N80*100</f>
        <v>8.15031637249575</v>
      </c>
      <c r="D81" s="691">
        <f t="shared" si="39"/>
        <v>7.496538306486951</v>
      </c>
      <c r="E81" s="691">
        <f t="shared" si="39"/>
        <v>9.517466215624069</v>
      </c>
      <c r="F81" s="691">
        <f t="shared" si="39"/>
        <v>11.142271221495802</v>
      </c>
      <c r="G81" s="691">
        <f t="shared" si="39"/>
        <v>9.6541811999369</v>
      </c>
      <c r="H81" s="691">
        <f t="shared" si="39"/>
        <v>8.755017264648659</v>
      </c>
      <c r="I81" s="691">
        <f t="shared" si="39"/>
        <v>7.5526265051793935</v>
      </c>
      <c r="J81" s="691">
        <f t="shared" si="39"/>
        <v>7.368587103219813</v>
      </c>
      <c r="K81" s="691">
        <f t="shared" si="39"/>
        <v>7.119695721522093</v>
      </c>
      <c r="L81" s="691">
        <f t="shared" si="39"/>
        <v>7.405394983611729</v>
      </c>
      <c r="M81" s="692">
        <f t="shared" si="39"/>
        <v>7.566648554852505</v>
      </c>
      <c r="N81" s="693">
        <f t="shared" si="34"/>
        <v>99.99999999999999</v>
      </c>
      <c r="O81" s="702"/>
    </row>
    <row r="82" spans="1:15" s="700" customFormat="1" ht="12" customHeight="1">
      <c r="A82" s="681" t="s">
        <v>64</v>
      </c>
      <c r="B82" s="703">
        <v>367200</v>
      </c>
      <c r="C82" s="704">
        <v>380200</v>
      </c>
      <c r="D82" s="704">
        <v>392800</v>
      </c>
      <c r="E82" s="704">
        <v>500200</v>
      </c>
      <c r="F82" s="704">
        <v>593200</v>
      </c>
      <c r="G82" s="704">
        <v>518400</v>
      </c>
      <c r="H82" s="704">
        <v>515600</v>
      </c>
      <c r="I82" s="704">
        <v>440700</v>
      </c>
      <c r="J82" s="704">
        <v>446800</v>
      </c>
      <c r="K82" s="704">
        <v>405000</v>
      </c>
      <c r="L82" s="704">
        <v>434800</v>
      </c>
      <c r="M82" s="705">
        <v>533100</v>
      </c>
      <c r="N82" s="699">
        <f t="shared" si="34"/>
        <v>5528000</v>
      </c>
      <c r="O82" s="695">
        <f>+N82/N80*100</f>
        <v>96.89236324119678</v>
      </c>
    </row>
    <row r="83" spans="1:15" s="700" customFormat="1" ht="12" customHeight="1">
      <c r="A83" s="681"/>
      <c r="B83" s="706">
        <f>+B82/$N82*100</f>
        <v>6.642547033285094</v>
      </c>
      <c r="C83" s="707">
        <f aca="true" t="shared" si="40" ref="C83:M83">+C82/$N82*100</f>
        <v>6.877713458755427</v>
      </c>
      <c r="D83" s="707">
        <f t="shared" si="40"/>
        <v>7.105643994211289</v>
      </c>
      <c r="E83" s="707">
        <f t="shared" si="40"/>
        <v>9.048480463096961</v>
      </c>
      <c r="F83" s="707">
        <f t="shared" si="40"/>
        <v>10.73082489146165</v>
      </c>
      <c r="G83" s="707">
        <f t="shared" si="40"/>
        <v>9.377713458755427</v>
      </c>
      <c r="H83" s="707">
        <f t="shared" si="40"/>
        <v>9.327062228654125</v>
      </c>
      <c r="I83" s="707">
        <f t="shared" si="40"/>
        <v>7.972141823444284</v>
      </c>
      <c r="J83" s="707">
        <f t="shared" si="40"/>
        <v>8.082489146164978</v>
      </c>
      <c r="K83" s="707">
        <f t="shared" si="40"/>
        <v>7.326338639652677</v>
      </c>
      <c r="L83" s="707">
        <f t="shared" si="40"/>
        <v>7.865412445730826</v>
      </c>
      <c r="M83" s="708">
        <f t="shared" si="40"/>
        <v>9.643632416787264</v>
      </c>
      <c r="N83" s="709">
        <f t="shared" si="34"/>
        <v>100.00000000000001</v>
      </c>
      <c r="O83" s="710"/>
    </row>
    <row r="84" spans="1:15" s="716" customFormat="1" ht="12" customHeight="1">
      <c r="A84" s="711" t="s">
        <v>376</v>
      </c>
      <c r="B84" s="712">
        <v>471100</v>
      </c>
      <c r="C84" s="713">
        <v>434300</v>
      </c>
      <c r="D84" s="713">
        <v>426400</v>
      </c>
      <c r="E84" s="713">
        <v>550400</v>
      </c>
      <c r="F84" s="713">
        <v>607200</v>
      </c>
      <c r="G84" s="713">
        <v>507300</v>
      </c>
      <c r="H84" s="713">
        <v>519700</v>
      </c>
      <c r="I84" s="713">
        <v>483100</v>
      </c>
      <c r="J84" s="713">
        <v>463400</v>
      </c>
      <c r="K84" s="713">
        <v>429700</v>
      </c>
      <c r="L84" s="713">
        <v>463200</v>
      </c>
      <c r="M84" s="714">
        <v>568900</v>
      </c>
      <c r="N84" s="715">
        <v>5924700</v>
      </c>
      <c r="O84" s="695">
        <f>+N84/N82*100</f>
        <v>107.17619392185239</v>
      </c>
    </row>
    <row r="85" spans="1:15" s="716" customFormat="1" ht="12" customHeight="1">
      <c r="A85" s="717"/>
      <c r="B85" s="718">
        <f>B84/$N$84*100</f>
        <v>7.951457457761574</v>
      </c>
      <c r="C85" s="691">
        <f aca="true" t="shared" si="41" ref="C85:L85">C84/$N$84*100</f>
        <v>7.330328961803974</v>
      </c>
      <c r="D85" s="691">
        <f t="shared" si="41"/>
        <v>7.196988877073944</v>
      </c>
      <c r="E85" s="691">
        <f t="shared" si="41"/>
        <v>9.289921852583253</v>
      </c>
      <c r="F85" s="691">
        <f t="shared" si="41"/>
        <v>10.248620183300421</v>
      </c>
      <c r="G85" s="691">
        <f t="shared" si="41"/>
        <v>8.562458858676388</v>
      </c>
      <c r="H85" s="691">
        <f t="shared" si="41"/>
        <v>8.771752156227318</v>
      </c>
      <c r="I85" s="691">
        <f t="shared" si="41"/>
        <v>8.153999358617314</v>
      </c>
      <c r="J85" s="691">
        <f t="shared" si="41"/>
        <v>7.821493071379142</v>
      </c>
      <c r="K85" s="691">
        <f t="shared" si="41"/>
        <v>7.252687899809274</v>
      </c>
      <c r="L85" s="691">
        <f t="shared" si="41"/>
        <v>7.818117373031545</v>
      </c>
      <c r="M85" s="719">
        <f>M84/$N$84*100</f>
        <v>9.602173949735851</v>
      </c>
      <c r="N85" s="693">
        <v>100</v>
      </c>
      <c r="O85" s="720"/>
    </row>
    <row r="86" spans="1:15" s="700" customFormat="1" ht="12" customHeight="1">
      <c r="A86" s="711" t="s">
        <v>395</v>
      </c>
      <c r="B86" s="712">
        <v>516300</v>
      </c>
      <c r="C86" s="713">
        <v>477600</v>
      </c>
      <c r="D86" s="713">
        <v>489100</v>
      </c>
      <c r="E86" s="713">
        <v>583900</v>
      </c>
      <c r="F86" s="713">
        <v>705500</v>
      </c>
      <c r="G86" s="713">
        <v>607400</v>
      </c>
      <c r="H86" s="713">
        <v>543000</v>
      </c>
      <c r="I86" s="713">
        <v>513600</v>
      </c>
      <c r="J86" s="713">
        <v>515500</v>
      </c>
      <c r="K86" s="713">
        <v>495100</v>
      </c>
      <c r="L86" s="713">
        <v>503100</v>
      </c>
      <c r="M86" s="714">
        <v>630200</v>
      </c>
      <c r="N86" s="715">
        <v>6580300</v>
      </c>
      <c r="O86" s="695">
        <f>+N86/N84*100</f>
        <v>111.06553918341857</v>
      </c>
    </row>
    <row r="87" spans="1:15" s="700" customFormat="1" ht="12" customHeight="1">
      <c r="A87" s="681"/>
      <c r="B87" s="718">
        <f>B86/$N$86*100</f>
        <v>7.846146832211296</v>
      </c>
      <c r="C87" s="691">
        <f>C86/$N$86*100</f>
        <v>7.258027749494704</v>
      </c>
      <c r="D87" s="691">
        <f>D86/$N$86*100</f>
        <v>7.432791818002219</v>
      </c>
      <c r="E87" s="691">
        <f aca="true" t="shared" si="42" ref="E87:M87">E86/$N$86*100</f>
        <v>8.873455617525035</v>
      </c>
      <c r="F87" s="691">
        <f t="shared" si="42"/>
        <v>10.721395681047976</v>
      </c>
      <c r="G87" s="691">
        <f t="shared" si="42"/>
        <v>9.230582192301263</v>
      </c>
      <c r="H87" s="691">
        <f t="shared" si="42"/>
        <v>8.25190340865918</v>
      </c>
      <c r="I87" s="691">
        <f t="shared" si="42"/>
        <v>7.805115268300837</v>
      </c>
      <c r="J87" s="691">
        <f t="shared" si="42"/>
        <v>7.833989331793384</v>
      </c>
      <c r="K87" s="691">
        <f t="shared" si="42"/>
        <v>7.523973071136575</v>
      </c>
      <c r="L87" s="691">
        <f t="shared" si="42"/>
        <v>7.645548075315715</v>
      </c>
      <c r="M87" s="719">
        <f t="shared" si="42"/>
        <v>9.577070954211814</v>
      </c>
      <c r="N87" s="693">
        <v>100</v>
      </c>
      <c r="O87" s="720"/>
    </row>
    <row r="88" spans="1:15" s="700" customFormat="1" ht="13.5" customHeight="1">
      <c r="A88" s="711" t="s">
        <v>396</v>
      </c>
      <c r="B88" s="712">
        <v>565600</v>
      </c>
      <c r="C88" s="713">
        <v>561400</v>
      </c>
      <c r="D88" s="713">
        <v>557300</v>
      </c>
      <c r="E88" s="713">
        <v>653900</v>
      </c>
      <c r="F88" s="713">
        <v>733300</v>
      </c>
      <c r="G88" s="713">
        <v>658700</v>
      </c>
      <c r="H88" s="713">
        <v>586000</v>
      </c>
      <c r="I88" s="713">
        <v>564500</v>
      </c>
      <c r="J88" s="713">
        <v>549200</v>
      </c>
      <c r="K88" s="713">
        <v>530100</v>
      </c>
      <c r="L88" s="713">
        <v>550900</v>
      </c>
      <c r="M88" s="714">
        <v>659000</v>
      </c>
      <c r="N88" s="715">
        <v>7169900</v>
      </c>
      <c r="O88" s="695">
        <f>+N88/N86*100</f>
        <v>108.96007780800268</v>
      </c>
    </row>
    <row r="89" spans="1:15" s="700" customFormat="1" ht="13.5" customHeight="1">
      <c r="A89" s="681"/>
      <c r="B89" s="718">
        <f>B88/$N$88*100</f>
        <v>7.888534010237241</v>
      </c>
      <c r="C89" s="691">
        <f>C88/$N$88*100</f>
        <v>7.829955787388945</v>
      </c>
      <c r="D89" s="691">
        <f aca="true" t="shared" si="43" ref="D89:K89">D88/$N$88*100</f>
        <v>7.772772284132275</v>
      </c>
      <c r="E89" s="691">
        <f t="shared" si="43"/>
        <v>9.12007140964309</v>
      </c>
      <c r="F89" s="691">
        <f t="shared" si="43"/>
        <v>10.227478765394217</v>
      </c>
      <c r="G89" s="691">
        <f>G88/$N$88*100</f>
        <v>9.187017950041145</v>
      </c>
      <c r="H89" s="691">
        <f t="shared" si="43"/>
        <v>8.173056806928967</v>
      </c>
      <c r="I89" s="691">
        <f t="shared" si="43"/>
        <v>7.8731920947293546</v>
      </c>
      <c r="J89" s="691">
        <f t="shared" si="43"/>
        <v>7.659799997210561</v>
      </c>
      <c r="K89" s="691">
        <f t="shared" si="43"/>
        <v>7.393408555209975</v>
      </c>
      <c r="L89" s="691">
        <f>L88/$N$88*100</f>
        <v>7.683510230268205</v>
      </c>
      <c r="M89" s="719">
        <f>M88/$N$88*100</f>
        <v>9.191202108816023</v>
      </c>
      <c r="N89" s="693">
        <v>100</v>
      </c>
      <c r="O89" s="720"/>
    </row>
    <row r="90" spans="1:15" s="700" customFormat="1" ht="13.5" customHeight="1">
      <c r="A90" s="711" t="s">
        <v>403</v>
      </c>
      <c r="B90" s="712">
        <v>635400</v>
      </c>
      <c r="C90" s="713">
        <v>611400</v>
      </c>
      <c r="D90" s="713">
        <v>610000</v>
      </c>
      <c r="E90" s="713">
        <v>714000</v>
      </c>
      <c r="F90" s="713">
        <v>797500</v>
      </c>
      <c r="G90" s="713">
        <v>724700</v>
      </c>
      <c r="H90" s="713">
        <v>696800</v>
      </c>
      <c r="I90" s="713">
        <v>619600</v>
      </c>
      <c r="J90" s="713">
        <v>613600</v>
      </c>
      <c r="K90" s="713">
        <v>581600</v>
      </c>
      <c r="L90" s="713">
        <v>622500</v>
      </c>
      <c r="M90" s="714">
        <v>709200</v>
      </c>
      <c r="N90" s="715">
        <f>SUM(B90:M90)</f>
        <v>7936300</v>
      </c>
      <c r="O90" s="695">
        <f>+N90/N88*100</f>
        <v>110.68913095022246</v>
      </c>
    </row>
    <row r="91" spans="1:15" s="700" customFormat="1" ht="13.5" customHeight="1">
      <c r="A91" s="717"/>
      <c r="B91" s="718">
        <f>B90/$N$92*100</f>
        <v>7.245814897596133</v>
      </c>
      <c r="C91" s="691">
        <f>C90/$N$92*100</f>
        <v>6.972129726770972</v>
      </c>
      <c r="D91" s="691">
        <f aca="true" t="shared" si="44" ref="D91:M91">D90/$N$92*100</f>
        <v>6.956164758472837</v>
      </c>
      <c r="E91" s="691">
        <f t="shared" si="44"/>
        <v>8.142133832048533</v>
      </c>
      <c r="F91" s="691">
        <f t="shared" si="44"/>
        <v>9.094330155544405</v>
      </c>
      <c r="G91" s="691">
        <f t="shared" si="44"/>
        <v>8.264151804041418</v>
      </c>
      <c r="H91" s="691">
        <f t="shared" si="44"/>
        <v>7.945992792957169</v>
      </c>
      <c r="I91" s="691">
        <f t="shared" si="44"/>
        <v>7.065638826802902</v>
      </c>
      <c r="J91" s="691">
        <f t="shared" si="44"/>
        <v>6.997217534096611</v>
      </c>
      <c r="K91" s="691">
        <f t="shared" si="44"/>
        <v>6.632303972996397</v>
      </c>
      <c r="L91" s="691">
        <f t="shared" si="44"/>
        <v>7.098709118277608</v>
      </c>
      <c r="M91" s="691">
        <f t="shared" si="44"/>
        <v>8.087396797883502</v>
      </c>
      <c r="N91" s="693">
        <v>100</v>
      </c>
      <c r="O91" s="720"/>
    </row>
    <row r="92" spans="1:15" s="700" customFormat="1" ht="13.5" customHeight="1">
      <c r="A92" s="711" t="s">
        <v>409</v>
      </c>
      <c r="B92" s="712">
        <v>681500</v>
      </c>
      <c r="C92" s="713">
        <v>697100</v>
      </c>
      <c r="D92" s="713">
        <v>714400</v>
      </c>
      <c r="E92" s="713">
        <v>805800</v>
      </c>
      <c r="F92" s="713">
        <v>926900</v>
      </c>
      <c r="G92" s="713">
        <v>793000</v>
      </c>
      <c r="H92" s="713">
        <v>767900</v>
      </c>
      <c r="I92" s="713">
        <v>650200</v>
      </c>
      <c r="J92" s="713">
        <v>663000</v>
      </c>
      <c r="K92" s="713">
        <v>653000</v>
      </c>
      <c r="L92" s="713">
        <v>637900</v>
      </c>
      <c r="M92" s="714">
        <v>778500</v>
      </c>
      <c r="N92" s="715">
        <f>SUM(B92:M92)</f>
        <v>8769200</v>
      </c>
      <c r="O92" s="695">
        <f>+N92/N90*100</f>
        <v>110.49481496415206</v>
      </c>
    </row>
    <row r="93" spans="1:15" s="700" customFormat="1" ht="13.5" customHeight="1">
      <c r="A93" s="717"/>
      <c r="B93" s="718">
        <f aca="true" t="shared" si="45" ref="B93:M93">B92/$N$94*100</f>
        <v>7.113852962974561</v>
      </c>
      <c r="C93" s="691">
        <f t="shared" si="45"/>
        <v>7.276693911209929</v>
      </c>
      <c r="D93" s="691">
        <f t="shared" si="45"/>
        <v>7.457280347394023</v>
      </c>
      <c r="E93" s="691">
        <f t="shared" si="45"/>
        <v>8.411361287696113</v>
      </c>
      <c r="F93" s="691">
        <f t="shared" si="45"/>
        <v>9.67546634098477</v>
      </c>
      <c r="G93" s="691">
        <f t="shared" si="45"/>
        <v>8.27774820196453</v>
      </c>
      <c r="H93" s="691">
        <f t="shared" si="45"/>
        <v>8.015741291662753</v>
      </c>
      <c r="I93" s="691">
        <f t="shared" si="45"/>
        <v>6.787127214271547</v>
      </c>
      <c r="J93" s="691">
        <f t="shared" si="45"/>
        <v>6.920740300003131</v>
      </c>
      <c r="K93" s="691">
        <f t="shared" si="45"/>
        <v>6.8163550767753325</v>
      </c>
      <c r="L93" s="691">
        <f t="shared" si="45"/>
        <v>6.6587333897013545</v>
      </c>
      <c r="M93" s="691">
        <f t="shared" si="45"/>
        <v>8.126389628284219</v>
      </c>
      <c r="N93" s="693">
        <v>100</v>
      </c>
      <c r="O93" s="720"/>
    </row>
    <row r="94" spans="1:15" s="700" customFormat="1" ht="13.5" customHeight="1">
      <c r="A94" s="711" t="s">
        <v>417</v>
      </c>
      <c r="B94" s="712">
        <v>759200</v>
      </c>
      <c r="C94" s="713">
        <v>740600</v>
      </c>
      <c r="D94" s="713">
        <v>798800</v>
      </c>
      <c r="E94" s="721">
        <v>907900</v>
      </c>
      <c r="F94" s="713">
        <v>1002500</v>
      </c>
      <c r="G94" s="721">
        <v>837100</v>
      </c>
      <c r="H94" s="713">
        <v>799300</v>
      </c>
      <c r="I94" s="713">
        <v>762900</v>
      </c>
      <c r="J94" s="713">
        <v>718500</v>
      </c>
      <c r="K94" s="713">
        <v>704300</v>
      </c>
      <c r="L94" s="713">
        <v>711400</v>
      </c>
      <c r="M94" s="714">
        <v>837400</v>
      </c>
      <c r="N94" s="715">
        <f>SUM(B94:M94)</f>
        <v>9579900</v>
      </c>
      <c r="O94" s="695">
        <f>+N94/N92*100</f>
        <v>109.24485699949824</v>
      </c>
    </row>
    <row r="95" spans="1:15" s="700" customFormat="1" ht="13.5" customHeight="1">
      <c r="A95" s="717"/>
      <c r="B95" s="718">
        <f aca="true" t="shared" si="46" ref="B95:M95">B94/$N$94*100</f>
        <v>7.924926147454567</v>
      </c>
      <c r="C95" s="691">
        <f t="shared" si="46"/>
        <v>7.730769632250858</v>
      </c>
      <c r="D95" s="691">
        <f t="shared" si="46"/>
        <v>8.338291631436654</v>
      </c>
      <c r="E95" s="691">
        <f t="shared" si="46"/>
        <v>9.477134416851952</v>
      </c>
      <c r="F95" s="691">
        <f>F94/$N$94*100</f>
        <v>10.464618628586937</v>
      </c>
      <c r="G95" s="691">
        <f t="shared" si="46"/>
        <v>8.738087036399127</v>
      </c>
      <c r="H95" s="691">
        <f t="shared" si="46"/>
        <v>8.343510892598044</v>
      </c>
      <c r="I95" s="691">
        <f t="shared" si="46"/>
        <v>7.963548680048853</v>
      </c>
      <c r="J95" s="691">
        <f t="shared" si="46"/>
        <v>7.500078288917421</v>
      </c>
      <c r="K95" s="691">
        <f t="shared" si="46"/>
        <v>7.3518512719339455</v>
      </c>
      <c r="L95" s="691">
        <f t="shared" si="46"/>
        <v>7.425964780425683</v>
      </c>
      <c r="M95" s="691">
        <f t="shared" si="46"/>
        <v>8.741218593095962</v>
      </c>
      <c r="N95" s="693">
        <v>100</v>
      </c>
      <c r="O95" s="720"/>
    </row>
    <row r="96" spans="1:15" s="700" customFormat="1" ht="13.5" customHeight="1">
      <c r="A96" s="722" t="s">
        <v>539</v>
      </c>
      <c r="B96" s="712">
        <v>833200</v>
      </c>
      <c r="C96" s="723">
        <v>830900</v>
      </c>
      <c r="D96" s="723">
        <v>809700</v>
      </c>
      <c r="E96" s="723">
        <v>885800</v>
      </c>
      <c r="F96" s="724">
        <v>1041500</v>
      </c>
      <c r="G96" s="723">
        <v>801500</v>
      </c>
      <c r="H96" s="723">
        <v>849300</v>
      </c>
      <c r="I96" s="723">
        <v>795200</v>
      </c>
      <c r="J96" s="723">
        <v>747500</v>
      </c>
      <c r="K96" s="725">
        <v>753500</v>
      </c>
      <c r="L96" s="725">
        <v>772200</v>
      </c>
      <c r="M96" s="726">
        <v>884000</v>
      </c>
      <c r="N96" s="699">
        <f>SUM(B96:M96)</f>
        <v>10004300</v>
      </c>
      <c r="O96" s="695">
        <f>+N96/N94*100</f>
        <v>104.43010887378783</v>
      </c>
    </row>
    <row r="97" spans="1:15" s="700" customFormat="1" ht="13.5" customHeight="1">
      <c r="A97" s="727"/>
      <c r="B97" s="728">
        <f aca="true" t="shared" si="47" ref="B97:M97">B96/$N$96*100</f>
        <v>8.328418779924633</v>
      </c>
      <c r="C97" s="729">
        <f t="shared" si="47"/>
        <v>8.30542866567376</v>
      </c>
      <c r="D97" s="729">
        <f t="shared" si="47"/>
        <v>8.093519786491807</v>
      </c>
      <c r="E97" s="729">
        <f t="shared" si="47"/>
        <v>8.85419269714023</v>
      </c>
      <c r="F97" s="729">
        <f>F96/$N$96*100</f>
        <v>10.41052347490579</v>
      </c>
      <c r="G97" s="729">
        <f t="shared" si="47"/>
        <v>8.011555031336526</v>
      </c>
      <c r="H97" s="729">
        <f t="shared" si="47"/>
        <v>8.489349579680736</v>
      </c>
      <c r="I97" s="729">
        <f t="shared" si="47"/>
        <v>7.948582109692833</v>
      </c>
      <c r="J97" s="729">
        <f t="shared" si="47"/>
        <v>7.47178713153344</v>
      </c>
      <c r="K97" s="729">
        <f t="shared" si="47"/>
        <v>7.531761342622673</v>
      </c>
      <c r="L97" s="729">
        <f t="shared" si="47"/>
        <v>7.718680967184111</v>
      </c>
      <c r="M97" s="730">
        <f t="shared" si="47"/>
        <v>8.83620043381346</v>
      </c>
      <c r="N97" s="731">
        <v>100</v>
      </c>
      <c r="O97" s="732"/>
    </row>
    <row r="98" spans="1:15" s="700" customFormat="1" ht="13.5" customHeight="1">
      <c r="A98" s="722" t="s">
        <v>540</v>
      </c>
      <c r="B98" s="733">
        <v>851400</v>
      </c>
      <c r="C98" s="725">
        <v>834900</v>
      </c>
      <c r="D98" s="725">
        <v>868200</v>
      </c>
      <c r="E98" s="723">
        <v>963600</v>
      </c>
      <c r="F98" s="734">
        <v>1021200</v>
      </c>
      <c r="G98" s="723">
        <v>809300</v>
      </c>
      <c r="H98" s="725">
        <v>851300</v>
      </c>
      <c r="I98" s="725">
        <v>799200</v>
      </c>
      <c r="J98" s="725">
        <v>755100</v>
      </c>
      <c r="K98" s="723">
        <v>727800</v>
      </c>
      <c r="L98" s="723">
        <v>590900</v>
      </c>
      <c r="M98" s="735">
        <v>396300</v>
      </c>
      <c r="N98" s="699">
        <f>SUM(B98:M98)</f>
        <v>9469200</v>
      </c>
      <c r="O98" s="695">
        <f>+N98/N96*100</f>
        <v>94.65129994102536</v>
      </c>
    </row>
    <row r="99" spans="1:15" s="700" customFormat="1" ht="13.5" customHeight="1">
      <c r="A99" s="727"/>
      <c r="B99" s="728">
        <f>B98/$N$98*100</f>
        <v>8.991255861107591</v>
      </c>
      <c r="C99" s="729">
        <f>C98/$N$98*100</f>
        <v>8.817006716512482</v>
      </c>
      <c r="D99" s="729">
        <f>D98/$N$98*100</f>
        <v>9.168673171968065</v>
      </c>
      <c r="E99" s="729">
        <f>E98/$N$98*100</f>
        <v>10.176150044354328</v>
      </c>
      <c r="F99" s="729">
        <f>F98/$N$98*100</f>
        <v>10.784437967304523</v>
      </c>
      <c r="G99" s="729">
        <f aca="true" t="shared" si="48" ref="G99:M99">G98/$N$98*100</f>
        <v>8.546656528534617</v>
      </c>
      <c r="H99" s="729">
        <f t="shared" si="48"/>
        <v>8.990199805685803</v>
      </c>
      <c r="I99" s="729">
        <f t="shared" si="48"/>
        <v>8.439994930933976</v>
      </c>
      <c r="J99" s="729">
        <f t="shared" si="48"/>
        <v>7.974274489925231</v>
      </c>
      <c r="K99" s="729">
        <f t="shared" si="48"/>
        <v>7.6859713597769606</v>
      </c>
      <c r="L99" s="729">
        <f t="shared" si="48"/>
        <v>6.240231487348456</v>
      </c>
      <c r="M99" s="730">
        <f t="shared" si="48"/>
        <v>4.185147636547966</v>
      </c>
      <c r="N99" s="731">
        <v>100</v>
      </c>
      <c r="O99" s="732"/>
    </row>
    <row r="100" spans="1:15" s="700" customFormat="1" ht="13.5" customHeight="1">
      <c r="A100" s="722" t="s">
        <v>650</v>
      </c>
      <c r="B100" s="712">
        <v>77300</v>
      </c>
      <c r="C100" s="723">
        <v>44000</v>
      </c>
      <c r="D100" s="723">
        <v>144100</v>
      </c>
      <c r="E100" s="723">
        <v>277300</v>
      </c>
      <c r="F100" s="734">
        <v>202800</v>
      </c>
      <c r="G100" s="723">
        <v>227600</v>
      </c>
      <c r="H100" s="723">
        <v>341200</v>
      </c>
      <c r="I100" s="723">
        <v>381100</v>
      </c>
      <c r="J100" s="723">
        <v>326200</v>
      </c>
      <c r="K100" s="723">
        <v>144000</v>
      </c>
      <c r="L100" s="723">
        <v>118800</v>
      </c>
      <c r="M100" s="735">
        <v>299200</v>
      </c>
      <c r="N100" s="699">
        <f>SUM(B100:M100)</f>
        <v>2583600</v>
      </c>
      <c r="O100" s="695">
        <f>+N100/N98*100</f>
        <v>27.284247877328603</v>
      </c>
    </row>
    <row r="101" spans="1:15" s="700" customFormat="1" ht="13.5" customHeight="1">
      <c r="A101" s="727"/>
      <c r="B101" s="728">
        <f aca="true" t="shared" si="49" ref="B101:M101">B100/$N$100*100</f>
        <v>2.9919492181452236</v>
      </c>
      <c r="C101" s="729">
        <f t="shared" si="49"/>
        <v>1.7030500077411364</v>
      </c>
      <c r="D101" s="729">
        <f t="shared" si="49"/>
        <v>5.577488775352222</v>
      </c>
      <c r="E101" s="729">
        <f t="shared" si="49"/>
        <v>10.733085616968571</v>
      </c>
      <c r="F101" s="729">
        <f t="shared" si="49"/>
        <v>7.849512308406874</v>
      </c>
      <c r="G101" s="729">
        <f t="shared" si="49"/>
        <v>8.80941322186097</v>
      </c>
      <c r="H101" s="729">
        <f t="shared" si="49"/>
        <v>13.206378696392632</v>
      </c>
      <c r="I101" s="729">
        <f t="shared" si="49"/>
        <v>14.750735407957889</v>
      </c>
      <c r="J101" s="729">
        <f t="shared" si="49"/>
        <v>12.62579346648088</v>
      </c>
      <c r="K101" s="729">
        <f t="shared" si="49"/>
        <v>5.57361820715281</v>
      </c>
      <c r="L101" s="729">
        <f t="shared" si="49"/>
        <v>4.598235020901068</v>
      </c>
      <c r="M101" s="730">
        <f t="shared" si="49"/>
        <v>11.580740052639728</v>
      </c>
      <c r="N101" s="731">
        <v>100</v>
      </c>
      <c r="O101" s="732"/>
    </row>
    <row r="102" spans="1:15" s="672" customFormat="1" ht="13.5" customHeight="1">
      <c r="A102" s="736" t="s">
        <v>651</v>
      </c>
      <c r="B102" s="736"/>
      <c r="C102" s="736"/>
      <c r="D102" s="736"/>
      <c r="E102" s="736"/>
      <c r="F102" s="736"/>
      <c r="G102" s="736"/>
      <c r="H102" s="736"/>
      <c r="I102" s="736"/>
      <c r="J102" s="736"/>
      <c r="K102" s="737"/>
      <c r="L102" s="737"/>
      <c r="M102" s="737"/>
      <c r="N102" s="736"/>
      <c r="O102" s="736"/>
    </row>
  </sheetData>
  <sheetProtection/>
  <mergeCells count="1">
    <mergeCell ref="A1:F1"/>
  </mergeCells>
  <printOptions horizontalCentered="1" verticalCentered="1"/>
  <pageMargins left="0.7874015748031497" right="0.4330708661417323" top="0.7874015748031497" bottom="0.5905511811023623" header="0.2362204724409449" footer="0.2362204724409449"/>
  <pageSetup blackAndWhite="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theme="8" tint="0.39998000860214233"/>
  </sheetPr>
  <dimension ref="A1:O102"/>
  <sheetViews>
    <sheetView showGridLines="0" zoomScalePageLayoutView="0" workbookViewId="0" topLeftCell="A1">
      <pane ySplit="3" topLeftCell="A82" activePane="bottomLeft" state="frozen"/>
      <selection pane="topLeft" activeCell="A87" sqref="A87"/>
      <selection pane="bottomLeft" activeCell="D88" sqref="D88"/>
    </sheetView>
  </sheetViews>
  <sheetFormatPr defaultColWidth="9.00390625" defaultRowHeight="13.5" customHeight="1"/>
  <cols>
    <col min="1" max="1" width="8.25390625" style="282" customWidth="1"/>
    <col min="2" max="8" width="7.625" style="93" customWidth="1"/>
    <col min="9" max="9" width="8.75390625" style="93" customWidth="1"/>
    <col min="10" max="10" width="7.625" style="93" customWidth="1"/>
    <col min="11" max="13" width="7.625" style="276" customWidth="1"/>
    <col min="14" max="14" width="8.75390625" style="93" customWidth="1"/>
    <col min="15" max="15" width="8.50390625" style="93" customWidth="1"/>
    <col min="16" max="16384" width="9.00390625" style="93" customWidth="1"/>
  </cols>
  <sheetData>
    <row r="1" spans="1:15" ht="14.25">
      <c r="A1" s="351" t="s">
        <v>65</v>
      </c>
      <c r="B1" s="351"/>
      <c r="C1" s="351"/>
      <c r="D1" s="351"/>
      <c r="E1" s="351"/>
      <c r="F1" s="351"/>
      <c r="G1" s="351"/>
      <c r="H1" s="351"/>
      <c r="I1" s="351"/>
      <c r="J1" s="351"/>
      <c r="K1" s="281"/>
      <c r="L1" s="281"/>
      <c r="M1" s="281"/>
      <c r="N1" s="280"/>
      <c r="O1" s="284"/>
    </row>
    <row r="2" spans="1:15" s="738" customFormat="1" ht="14.25">
      <c r="A2" s="283"/>
      <c r="B2" s="283"/>
      <c r="C2" s="283"/>
      <c r="D2" s="283"/>
      <c r="E2" s="283"/>
      <c r="F2" s="283"/>
      <c r="G2" s="283"/>
      <c r="H2" s="283"/>
      <c r="I2" s="283"/>
      <c r="J2" s="283"/>
      <c r="K2" s="281"/>
      <c r="L2" s="281"/>
      <c r="M2" s="281"/>
      <c r="N2" s="280"/>
      <c r="O2" s="284" t="s">
        <v>16</v>
      </c>
    </row>
    <row r="3" spans="1:15" s="739" customFormat="1" ht="18" customHeight="1">
      <c r="A3" s="285" t="s">
        <v>541</v>
      </c>
      <c r="B3" s="272" t="s">
        <v>20</v>
      </c>
      <c r="C3" s="273" t="s">
        <v>542</v>
      </c>
      <c r="D3" s="273" t="s">
        <v>418</v>
      </c>
      <c r="E3" s="273" t="s">
        <v>419</v>
      </c>
      <c r="F3" s="273" t="s">
        <v>543</v>
      </c>
      <c r="G3" s="273" t="s">
        <v>420</v>
      </c>
      <c r="H3" s="273" t="s">
        <v>421</v>
      </c>
      <c r="I3" s="273" t="s">
        <v>544</v>
      </c>
      <c r="J3" s="273" t="s">
        <v>422</v>
      </c>
      <c r="K3" s="273" t="s">
        <v>17</v>
      </c>
      <c r="L3" s="273" t="s">
        <v>18</v>
      </c>
      <c r="M3" s="274" t="s">
        <v>19</v>
      </c>
      <c r="N3" s="275" t="s">
        <v>23</v>
      </c>
      <c r="O3" s="286" t="s">
        <v>66</v>
      </c>
    </row>
    <row r="4" spans="1:15" s="738" customFormat="1" ht="12" customHeight="1">
      <c r="A4" s="287" t="s">
        <v>67</v>
      </c>
      <c r="B4" s="165">
        <v>16363</v>
      </c>
      <c r="C4" s="166">
        <v>19562</v>
      </c>
      <c r="D4" s="166">
        <v>27196</v>
      </c>
      <c r="E4" s="166">
        <v>27553</v>
      </c>
      <c r="F4" s="166">
        <v>31183</v>
      </c>
      <c r="G4" s="166">
        <v>34851</v>
      </c>
      <c r="H4" s="166">
        <v>35773</v>
      </c>
      <c r="I4" s="166">
        <v>51529</v>
      </c>
      <c r="J4" s="166">
        <v>28226</v>
      </c>
      <c r="K4" s="167">
        <v>59005</v>
      </c>
      <c r="L4" s="167">
        <v>63219</v>
      </c>
      <c r="M4" s="175">
        <v>49232</v>
      </c>
      <c r="N4" s="168">
        <v>443692</v>
      </c>
      <c r="O4" s="288">
        <v>217.7</v>
      </c>
    </row>
    <row r="5" spans="1:15" s="738" customFormat="1" ht="12" customHeight="1">
      <c r="A5" s="289"/>
      <c r="B5" s="169">
        <v>3.6879186462681317</v>
      </c>
      <c r="C5" s="170">
        <v>4.40891429189618</v>
      </c>
      <c r="D5" s="170">
        <v>6.129477204907909</v>
      </c>
      <c r="E5" s="170">
        <v>6.209938425754803</v>
      </c>
      <c r="F5" s="170">
        <v>7.0280735284837235</v>
      </c>
      <c r="G5" s="170">
        <v>7.854773130910632</v>
      </c>
      <c r="H5" s="170">
        <v>8.062574939372357</v>
      </c>
      <c r="I5" s="170">
        <v>11.61368697204367</v>
      </c>
      <c r="J5" s="170">
        <v>6.361620223037602</v>
      </c>
      <c r="K5" s="171">
        <v>13.298639596837447</v>
      </c>
      <c r="L5" s="171">
        <v>14.248397537030192</v>
      </c>
      <c r="M5" s="172">
        <v>11.095985503457353</v>
      </c>
      <c r="N5" s="174">
        <v>100</v>
      </c>
      <c r="O5" s="290"/>
    </row>
    <row r="6" spans="1:15" s="738" customFormat="1" ht="12" customHeight="1">
      <c r="A6" s="287" t="s">
        <v>68</v>
      </c>
      <c r="B6" s="165">
        <v>39140</v>
      </c>
      <c r="C6" s="166">
        <v>59210</v>
      </c>
      <c r="D6" s="166">
        <v>79672</v>
      </c>
      <c r="E6" s="166">
        <v>68748</v>
      </c>
      <c r="F6" s="166">
        <v>53526</v>
      </c>
      <c r="G6" s="166">
        <v>44829</v>
      </c>
      <c r="H6" s="166">
        <v>58964</v>
      </c>
      <c r="I6" s="166">
        <v>77557</v>
      </c>
      <c r="J6" s="166">
        <v>43163</v>
      </c>
      <c r="K6" s="167">
        <v>76802</v>
      </c>
      <c r="L6" s="167">
        <v>83367</v>
      </c>
      <c r="M6" s="175">
        <v>57666</v>
      </c>
      <c r="N6" s="168">
        <v>742644</v>
      </c>
      <c r="O6" s="291">
        <f>+N6/N4*100</f>
        <v>167.37827141350306</v>
      </c>
    </row>
    <row r="7" spans="1:15" s="738" customFormat="1" ht="12" customHeight="1">
      <c r="A7" s="289"/>
      <c r="B7" s="169">
        <v>5.2703583412779205</v>
      </c>
      <c r="C7" s="170">
        <v>7.972864521897437</v>
      </c>
      <c r="D7" s="170">
        <v>10.72815507834171</v>
      </c>
      <c r="E7" s="170">
        <v>9.257194564286522</v>
      </c>
      <c r="F7" s="170">
        <v>7.207491072438477</v>
      </c>
      <c r="G7" s="170">
        <v>6.036405060836686</v>
      </c>
      <c r="H7" s="170">
        <v>7.939739632987003</v>
      </c>
      <c r="I7" s="170">
        <v>10.443361826123958</v>
      </c>
      <c r="J7" s="170">
        <v>5.812071463581474</v>
      </c>
      <c r="K7" s="171">
        <v>10.341698041053318</v>
      </c>
      <c r="L7" s="171">
        <v>11.225701682098018</v>
      </c>
      <c r="M7" s="172">
        <v>7.76495871507748</v>
      </c>
      <c r="N7" s="174">
        <v>100</v>
      </c>
      <c r="O7" s="290"/>
    </row>
    <row r="8" spans="1:15" s="738" customFormat="1" ht="12" customHeight="1">
      <c r="A8" s="287" t="s">
        <v>69</v>
      </c>
      <c r="B8" s="165">
        <v>50066</v>
      </c>
      <c r="C8" s="166">
        <v>63456</v>
      </c>
      <c r="D8" s="166">
        <v>90480</v>
      </c>
      <c r="E8" s="166">
        <v>77974</v>
      </c>
      <c r="F8" s="166">
        <v>62327</v>
      </c>
      <c r="G8" s="166">
        <v>48968</v>
      </c>
      <c r="H8" s="166">
        <v>64275</v>
      </c>
      <c r="I8" s="166">
        <v>91017</v>
      </c>
      <c r="J8" s="166">
        <v>43871</v>
      </c>
      <c r="K8" s="167">
        <v>76376</v>
      </c>
      <c r="L8" s="167">
        <v>77763</v>
      </c>
      <c r="M8" s="175">
        <v>58682</v>
      </c>
      <c r="N8" s="168">
        <v>805255</v>
      </c>
      <c r="O8" s="291">
        <f>+N8/N6*100</f>
        <v>108.43082284378518</v>
      </c>
    </row>
    <row r="9" spans="1:15" s="738" customFormat="1" ht="12" customHeight="1">
      <c r="A9" s="289"/>
      <c r="B9" s="169">
        <v>6.217409392055933</v>
      </c>
      <c r="C9" s="170">
        <v>7.8802366952083505</v>
      </c>
      <c r="D9" s="170">
        <v>11.236192262078472</v>
      </c>
      <c r="E9" s="170">
        <v>9.683143848842914</v>
      </c>
      <c r="F9" s="170">
        <v>7.740032660461593</v>
      </c>
      <c r="G9" s="170">
        <v>6.081055069512143</v>
      </c>
      <c r="H9" s="170">
        <v>7.98194360792544</v>
      </c>
      <c r="I9" s="170">
        <v>11.302879212175025</v>
      </c>
      <c r="J9" s="170">
        <v>5.448087872785639</v>
      </c>
      <c r="K9" s="171">
        <v>9.484697393993208</v>
      </c>
      <c r="L9" s="171">
        <v>9.656940969009817</v>
      </c>
      <c r="M9" s="172">
        <v>7.287381015951469</v>
      </c>
      <c r="N9" s="174">
        <v>100</v>
      </c>
      <c r="O9" s="290"/>
    </row>
    <row r="10" spans="1:15" s="738" customFormat="1" ht="12" customHeight="1">
      <c r="A10" s="287" t="s">
        <v>70</v>
      </c>
      <c r="B10" s="165">
        <v>50047</v>
      </c>
      <c r="C10" s="166">
        <v>59876</v>
      </c>
      <c r="D10" s="166">
        <v>91077</v>
      </c>
      <c r="E10" s="166">
        <v>74533</v>
      </c>
      <c r="F10" s="166">
        <v>65166</v>
      </c>
      <c r="G10" s="166">
        <v>56893</v>
      </c>
      <c r="H10" s="166">
        <v>146527</v>
      </c>
      <c r="I10" s="166">
        <v>234941</v>
      </c>
      <c r="J10" s="166">
        <v>126851</v>
      </c>
      <c r="K10" s="167">
        <v>229610</v>
      </c>
      <c r="L10" s="167">
        <v>251976</v>
      </c>
      <c r="M10" s="175">
        <v>170562</v>
      </c>
      <c r="N10" s="168">
        <v>1558059</v>
      </c>
      <c r="O10" s="291">
        <f>+N10/N8*100</f>
        <v>193.48641113684485</v>
      </c>
    </row>
    <row r="11" spans="1:15" s="738" customFormat="1" ht="12" customHeight="1">
      <c r="A11" s="289"/>
      <c r="B11" s="169">
        <v>3.2121376661602676</v>
      </c>
      <c r="C11" s="170">
        <v>3.842986690491182</v>
      </c>
      <c r="D11" s="170">
        <v>5.845542434529117</v>
      </c>
      <c r="E11" s="170">
        <v>4.783708447497816</v>
      </c>
      <c r="F11" s="170">
        <v>4.182511702060063</v>
      </c>
      <c r="G11" s="170">
        <v>3.6515305261225666</v>
      </c>
      <c r="H11" s="170">
        <v>9.404457725926939</v>
      </c>
      <c r="I11" s="170">
        <v>15.079082371078373</v>
      </c>
      <c r="J11" s="170">
        <v>8.14160439367187</v>
      </c>
      <c r="K11" s="171">
        <v>14.736925880213777</v>
      </c>
      <c r="L11" s="171">
        <v>16.17242992723639</v>
      </c>
      <c r="M11" s="172">
        <v>10.947082235011639</v>
      </c>
      <c r="N11" s="174">
        <v>100</v>
      </c>
      <c r="O11" s="290"/>
    </row>
    <row r="12" spans="1:15" s="738" customFormat="1" ht="12" customHeight="1">
      <c r="A12" s="287" t="s">
        <v>71</v>
      </c>
      <c r="B12" s="165">
        <v>117700</v>
      </c>
      <c r="C12" s="166">
        <v>39400</v>
      </c>
      <c r="D12" s="166">
        <v>67100</v>
      </c>
      <c r="E12" s="166">
        <v>55500</v>
      </c>
      <c r="F12" s="166">
        <v>53954</v>
      </c>
      <c r="G12" s="166">
        <v>45220</v>
      </c>
      <c r="H12" s="166">
        <v>71876</v>
      </c>
      <c r="I12" s="166">
        <v>115740</v>
      </c>
      <c r="J12" s="166">
        <v>36619</v>
      </c>
      <c r="K12" s="167">
        <v>88796</v>
      </c>
      <c r="L12" s="167">
        <v>84434</v>
      </c>
      <c r="M12" s="175">
        <v>59769</v>
      </c>
      <c r="N12" s="168">
        <v>836108</v>
      </c>
      <c r="O12" s="291">
        <f>+N12/N10*100</f>
        <v>53.66343636537513</v>
      </c>
    </row>
    <row r="13" spans="1:15" s="738" customFormat="1" ht="12" customHeight="1">
      <c r="A13" s="289"/>
      <c r="B13" s="169">
        <v>14.077128791974241</v>
      </c>
      <c r="C13" s="170">
        <v>4.712309892980333</v>
      </c>
      <c r="D13" s="170">
        <v>8.025279030938586</v>
      </c>
      <c r="E13" s="170">
        <v>6.63789845330986</v>
      </c>
      <c r="F13" s="170">
        <v>6.4529941108086515</v>
      </c>
      <c r="G13" s="170">
        <v>5.4083922172733665</v>
      </c>
      <c r="H13" s="170">
        <v>8.596497103245035</v>
      </c>
      <c r="I13" s="170">
        <v>13.84270931506456</v>
      </c>
      <c r="J13" s="170">
        <v>4.379697359671239</v>
      </c>
      <c r="K13" s="171">
        <v>10.620159118200041</v>
      </c>
      <c r="L13" s="171">
        <v>10.098456180302067</v>
      </c>
      <c r="M13" s="172">
        <v>7.148478426232018</v>
      </c>
      <c r="N13" s="174">
        <v>100</v>
      </c>
      <c r="O13" s="290"/>
    </row>
    <row r="14" spans="1:15" s="738" customFormat="1" ht="12" customHeight="1">
      <c r="A14" s="287" t="s">
        <v>72</v>
      </c>
      <c r="B14" s="165">
        <v>56628</v>
      </c>
      <c r="C14" s="166">
        <v>77892</v>
      </c>
      <c r="D14" s="166">
        <v>118192</v>
      </c>
      <c r="E14" s="166">
        <v>95121</v>
      </c>
      <c r="F14" s="166">
        <v>92740</v>
      </c>
      <c r="G14" s="166">
        <v>67993</v>
      </c>
      <c r="H14" s="166">
        <v>124642</v>
      </c>
      <c r="I14" s="166">
        <v>161158</v>
      </c>
      <c r="J14" s="166">
        <v>72450</v>
      </c>
      <c r="K14" s="167">
        <v>127700</v>
      </c>
      <c r="L14" s="167">
        <v>122353</v>
      </c>
      <c r="M14" s="175">
        <v>84287</v>
      </c>
      <c r="N14" s="168">
        <v>1201156</v>
      </c>
      <c r="O14" s="291">
        <f>+N14/N12*100</f>
        <v>143.6603883708803</v>
      </c>
    </row>
    <row r="15" spans="1:15" s="738" customFormat="1" ht="12" customHeight="1">
      <c r="A15" s="289"/>
      <c r="B15" s="169">
        <v>4.7144584050697835</v>
      </c>
      <c r="C15" s="170">
        <v>6.48475302125619</v>
      </c>
      <c r="D15" s="170">
        <v>9.83985427371632</v>
      </c>
      <c r="E15" s="170">
        <v>7.919121246532507</v>
      </c>
      <c r="F15" s="170">
        <v>7.720895537299069</v>
      </c>
      <c r="G15" s="170">
        <v>5.660630259516665</v>
      </c>
      <c r="H15" s="170">
        <v>10.376836980375572</v>
      </c>
      <c r="I15" s="170">
        <v>13.416908378262274</v>
      </c>
      <c r="J15" s="170">
        <v>6.0316894724748495</v>
      </c>
      <c r="K15" s="171">
        <v>10.631425060525029</v>
      </c>
      <c r="L15" s="171">
        <v>10.18627055936115</v>
      </c>
      <c r="M15" s="172">
        <v>7.017156805610596</v>
      </c>
      <c r="N15" s="174">
        <v>100</v>
      </c>
      <c r="O15" s="290"/>
    </row>
    <row r="16" spans="1:15" s="738" customFormat="1" ht="12" customHeight="1">
      <c r="A16" s="287" t="s">
        <v>73</v>
      </c>
      <c r="B16" s="165">
        <v>83337</v>
      </c>
      <c r="C16" s="166">
        <v>107714</v>
      </c>
      <c r="D16" s="166">
        <v>149984</v>
      </c>
      <c r="E16" s="166">
        <v>121193</v>
      </c>
      <c r="F16" s="166">
        <v>133944</v>
      </c>
      <c r="G16" s="166">
        <v>104058</v>
      </c>
      <c r="H16" s="166">
        <v>143741</v>
      </c>
      <c r="I16" s="166">
        <v>178873</v>
      </c>
      <c r="J16" s="166">
        <v>97884</v>
      </c>
      <c r="K16" s="167">
        <v>130018</v>
      </c>
      <c r="L16" s="167">
        <v>150737</v>
      </c>
      <c r="M16" s="175">
        <v>100927</v>
      </c>
      <c r="N16" s="168">
        <v>1502410</v>
      </c>
      <c r="O16" s="291">
        <f>+N16/N14*100</f>
        <v>125.08033927316684</v>
      </c>
    </row>
    <row r="17" spans="1:15" s="738" customFormat="1" ht="12" customHeight="1">
      <c r="A17" s="289"/>
      <c r="B17" s="169">
        <v>5.546887999946752</v>
      </c>
      <c r="C17" s="170">
        <v>7.169414474078314</v>
      </c>
      <c r="D17" s="170">
        <v>9.982894150065562</v>
      </c>
      <c r="E17" s="170">
        <v>8.06657303931683</v>
      </c>
      <c r="F17" s="170">
        <v>8.915276123029</v>
      </c>
      <c r="G17" s="170">
        <v>6.926072110808635</v>
      </c>
      <c r="H17" s="170">
        <v>9.567361772086182</v>
      </c>
      <c r="I17" s="170">
        <v>11.905738114096685</v>
      </c>
      <c r="J17" s="170">
        <v>6.515132354017878</v>
      </c>
      <c r="K17" s="171">
        <v>8.653962633369055</v>
      </c>
      <c r="L17" s="171">
        <v>10.033013624776192</v>
      </c>
      <c r="M17" s="172">
        <v>6.717673604408916</v>
      </c>
      <c r="N17" s="174">
        <v>100</v>
      </c>
      <c r="O17" s="290"/>
    </row>
    <row r="18" spans="1:15" s="738" customFormat="1" ht="12" customHeight="1">
      <c r="A18" s="287" t="s">
        <v>74</v>
      </c>
      <c r="B18" s="165">
        <v>114210</v>
      </c>
      <c r="C18" s="166">
        <v>153895</v>
      </c>
      <c r="D18" s="166">
        <v>190132</v>
      </c>
      <c r="E18" s="166">
        <v>143797</v>
      </c>
      <c r="F18" s="166">
        <v>162053</v>
      </c>
      <c r="G18" s="166">
        <v>137202</v>
      </c>
      <c r="H18" s="166">
        <v>165654</v>
      </c>
      <c r="I18" s="166">
        <v>192728</v>
      </c>
      <c r="J18" s="166">
        <v>112611</v>
      </c>
      <c r="K18" s="167">
        <v>132811</v>
      </c>
      <c r="L18" s="167">
        <v>184579</v>
      </c>
      <c r="M18" s="175">
        <v>118269</v>
      </c>
      <c r="N18" s="168">
        <v>1807941</v>
      </c>
      <c r="O18" s="291">
        <f>+N18/N16*100</f>
        <v>120.33606006349797</v>
      </c>
    </row>
    <row r="19" spans="1:15" s="738" customFormat="1" ht="12" customHeight="1">
      <c r="A19" s="289"/>
      <c r="B19" s="169">
        <v>6.317130924073297</v>
      </c>
      <c r="C19" s="170">
        <v>8.512169368358812</v>
      </c>
      <c r="D19" s="170">
        <v>10.516493624515402</v>
      </c>
      <c r="E19" s="170">
        <v>7.9536334426842465</v>
      </c>
      <c r="F19" s="170">
        <v>8.963400907441118</v>
      </c>
      <c r="G19" s="170">
        <v>7.588853839810038</v>
      </c>
      <c r="H19" s="170">
        <v>9.162577761110567</v>
      </c>
      <c r="I19" s="170">
        <v>10.660082381006902</v>
      </c>
      <c r="J19" s="170">
        <v>6.228687772443902</v>
      </c>
      <c r="K19" s="171">
        <v>7.345980869950955</v>
      </c>
      <c r="L19" s="171">
        <v>10.209348645779922</v>
      </c>
      <c r="M19" s="172">
        <v>6.541640462824838</v>
      </c>
      <c r="N19" s="174">
        <v>100</v>
      </c>
      <c r="O19" s="290"/>
    </row>
    <row r="20" spans="1:15" s="738" customFormat="1" ht="12" customHeight="1">
      <c r="A20" s="287" t="s">
        <v>75</v>
      </c>
      <c r="B20" s="165">
        <v>128934</v>
      </c>
      <c r="C20" s="166">
        <v>169022</v>
      </c>
      <c r="D20" s="166">
        <v>196219</v>
      </c>
      <c r="E20" s="166">
        <v>133720</v>
      </c>
      <c r="F20" s="166">
        <v>144797</v>
      </c>
      <c r="G20" s="166">
        <v>114872</v>
      </c>
      <c r="H20" s="166">
        <v>166567</v>
      </c>
      <c r="I20" s="166">
        <v>215061</v>
      </c>
      <c r="J20" s="166">
        <v>105065</v>
      </c>
      <c r="K20" s="167">
        <v>132464</v>
      </c>
      <c r="L20" s="167">
        <v>172089</v>
      </c>
      <c r="M20" s="175">
        <v>129226</v>
      </c>
      <c r="N20" s="168">
        <v>1808036</v>
      </c>
      <c r="O20" s="291">
        <f>+N20/N18*100</f>
        <v>100.00525459625065</v>
      </c>
    </row>
    <row r="21" spans="1:15" s="738" customFormat="1" ht="12" customHeight="1">
      <c r="A21" s="289"/>
      <c r="B21" s="169">
        <v>7.131163317544561</v>
      </c>
      <c r="C21" s="170">
        <v>9.348375806676417</v>
      </c>
      <c r="D21" s="170">
        <v>10.852604704773578</v>
      </c>
      <c r="E21" s="170">
        <v>7.395870436208128</v>
      </c>
      <c r="F21" s="170">
        <v>8.008524166554205</v>
      </c>
      <c r="G21" s="170">
        <v>6.3534133169914755</v>
      </c>
      <c r="H21" s="170">
        <v>9.21259311208405</v>
      </c>
      <c r="I21" s="170">
        <v>11.894729972190818</v>
      </c>
      <c r="J21" s="170">
        <v>5.811001550854076</v>
      </c>
      <c r="K21" s="171">
        <v>7.3264027928647435</v>
      </c>
      <c r="L21" s="171">
        <v>9.518007384808708</v>
      </c>
      <c r="M21" s="172">
        <v>7.147313438449235</v>
      </c>
      <c r="N21" s="174">
        <v>100</v>
      </c>
      <c r="O21" s="290"/>
    </row>
    <row r="22" spans="1:15" s="738" customFormat="1" ht="12" customHeight="1">
      <c r="A22" s="287" t="s">
        <v>76</v>
      </c>
      <c r="B22" s="165">
        <v>129282</v>
      </c>
      <c r="C22" s="166">
        <v>156875</v>
      </c>
      <c r="D22" s="166">
        <v>210370</v>
      </c>
      <c r="E22" s="166">
        <v>149269</v>
      </c>
      <c r="F22" s="166">
        <v>158703</v>
      </c>
      <c r="G22" s="166">
        <v>139603</v>
      </c>
      <c r="H22" s="166">
        <v>187439</v>
      </c>
      <c r="I22" s="166">
        <v>238050</v>
      </c>
      <c r="J22" s="166">
        <v>109498</v>
      </c>
      <c r="K22" s="167">
        <v>137813</v>
      </c>
      <c r="L22" s="167">
        <v>178855</v>
      </c>
      <c r="M22" s="175">
        <v>134266</v>
      </c>
      <c r="N22" s="168">
        <v>1930023</v>
      </c>
      <c r="O22" s="291">
        <f>+N22/N20*100</f>
        <v>106.74693424245977</v>
      </c>
    </row>
    <row r="23" spans="1:15" s="738" customFormat="1" ht="12" customHeight="1">
      <c r="A23" s="289"/>
      <c r="B23" s="169">
        <v>6.6984693964786945</v>
      </c>
      <c r="C23" s="170">
        <v>8.128141478106738</v>
      </c>
      <c r="D23" s="170">
        <v>10.899870105174912</v>
      </c>
      <c r="E23" s="170">
        <v>7.734052910250293</v>
      </c>
      <c r="F23" s="170">
        <v>8.222855375298636</v>
      </c>
      <c r="G23" s="170">
        <v>7.2332298630638086</v>
      </c>
      <c r="H23" s="170">
        <v>9.711749549098638</v>
      </c>
      <c r="I23" s="170">
        <v>12.334049905104758</v>
      </c>
      <c r="J23" s="170">
        <v>5.67340389207797</v>
      </c>
      <c r="K23" s="171">
        <v>7.14048485432557</v>
      </c>
      <c r="L23" s="171">
        <v>9.266988009987445</v>
      </c>
      <c r="M23" s="172">
        <v>6.9567046610325365</v>
      </c>
      <c r="N23" s="174">
        <v>100</v>
      </c>
      <c r="O23" s="290"/>
    </row>
    <row r="24" spans="1:15" s="738" customFormat="1" ht="12" customHeight="1">
      <c r="A24" s="287" t="s">
        <v>77</v>
      </c>
      <c r="B24" s="165">
        <v>142694</v>
      </c>
      <c r="C24" s="166">
        <v>153555</v>
      </c>
      <c r="D24" s="166">
        <v>199127</v>
      </c>
      <c r="E24" s="166">
        <v>148445</v>
      </c>
      <c r="F24" s="166">
        <v>146239</v>
      </c>
      <c r="G24" s="166">
        <v>135894</v>
      </c>
      <c r="H24" s="166">
        <v>195423</v>
      </c>
      <c r="I24" s="166">
        <v>240064</v>
      </c>
      <c r="J24" s="166">
        <v>104584</v>
      </c>
      <c r="K24" s="167">
        <v>135929</v>
      </c>
      <c r="L24" s="167">
        <v>162329</v>
      </c>
      <c r="M24" s="175">
        <v>133933</v>
      </c>
      <c r="N24" s="168">
        <v>1898216</v>
      </c>
      <c r="O24" s="291">
        <f>+N24/N22*100</f>
        <v>98.35198855143177</v>
      </c>
    </row>
    <row r="25" spans="1:15" s="738" customFormat="1" ht="12" customHeight="1">
      <c r="A25" s="289"/>
      <c r="B25" s="169">
        <v>7.517268846116565</v>
      </c>
      <c r="C25" s="170">
        <v>8.089437661467398</v>
      </c>
      <c r="D25" s="170">
        <v>10.490218183810484</v>
      </c>
      <c r="E25" s="170">
        <v>7.820237528289721</v>
      </c>
      <c r="F25" s="170">
        <v>7.704023145943349</v>
      </c>
      <c r="G25" s="170">
        <v>7.159037749128655</v>
      </c>
      <c r="H25" s="170">
        <v>10.295087598039423</v>
      </c>
      <c r="I25" s="170">
        <v>12.646822068721367</v>
      </c>
      <c r="J25" s="170">
        <v>5.509594271674035</v>
      </c>
      <c r="K25" s="171">
        <v>7.160881585657269</v>
      </c>
      <c r="L25" s="171">
        <v>8.55166113866915</v>
      </c>
      <c r="M25" s="172">
        <v>7.055730222482584</v>
      </c>
      <c r="N25" s="174">
        <v>100</v>
      </c>
      <c r="O25" s="290"/>
    </row>
    <row r="26" spans="1:15" s="738" customFormat="1" ht="12" customHeight="1">
      <c r="A26" s="287" t="s">
        <v>78</v>
      </c>
      <c r="B26" s="165">
        <v>129191</v>
      </c>
      <c r="C26" s="166">
        <v>155362</v>
      </c>
      <c r="D26" s="166">
        <v>197941</v>
      </c>
      <c r="E26" s="166">
        <v>133834</v>
      </c>
      <c r="F26" s="166">
        <v>136959</v>
      </c>
      <c r="G26" s="166">
        <v>128385</v>
      </c>
      <c r="H26" s="166">
        <v>201167</v>
      </c>
      <c r="I26" s="166">
        <v>242695</v>
      </c>
      <c r="J26" s="166">
        <v>101946</v>
      </c>
      <c r="K26" s="167">
        <v>144725</v>
      </c>
      <c r="L26" s="167">
        <v>156794</v>
      </c>
      <c r="M26" s="175">
        <v>122995</v>
      </c>
      <c r="N26" s="168">
        <v>1851994</v>
      </c>
      <c r="O26" s="291">
        <f>+N26/N24*100</f>
        <v>97.56497679926836</v>
      </c>
    </row>
    <row r="27" spans="1:15" s="738" customFormat="1" ht="12" customHeight="1">
      <c r="A27" s="289"/>
      <c r="B27" s="169">
        <v>6.975778539239327</v>
      </c>
      <c r="C27" s="170">
        <v>8.388904067723761</v>
      </c>
      <c r="D27" s="170">
        <v>10.687993589612061</v>
      </c>
      <c r="E27" s="170">
        <v>7.226481295295772</v>
      </c>
      <c r="F27" s="170">
        <v>7.395218343039989</v>
      </c>
      <c r="G27" s="170">
        <v>6.93225787988514</v>
      </c>
      <c r="H27" s="170">
        <v>10.862184218739369</v>
      </c>
      <c r="I27" s="170">
        <v>13.104524096730335</v>
      </c>
      <c r="J27" s="170">
        <v>5.504661462186163</v>
      </c>
      <c r="K27" s="171">
        <v>7.814550155130092</v>
      </c>
      <c r="L27" s="171">
        <v>8.46622613248207</v>
      </c>
      <c r="M27" s="172">
        <v>6.641220219935917</v>
      </c>
      <c r="N27" s="174">
        <v>100</v>
      </c>
      <c r="O27" s="290"/>
    </row>
    <row r="28" spans="1:15" s="738" customFormat="1" ht="12" customHeight="1">
      <c r="A28" s="287" t="s">
        <v>79</v>
      </c>
      <c r="B28" s="165">
        <v>138500</v>
      </c>
      <c r="C28" s="166">
        <v>162500</v>
      </c>
      <c r="D28" s="166">
        <v>206900</v>
      </c>
      <c r="E28" s="166">
        <v>154500</v>
      </c>
      <c r="F28" s="166">
        <v>155900</v>
      </c>
      <c r="G28" s="166">
        <v>148700</v>
      </c>
      <c r="H28" s="166">
        <v>224400</v>
      </c>
      <c r="I28" s="166">
        <v>265300</v>
      </c>
      <c r="J28" s="166">
        <v>130600</v>
      </c>
      <c r="K28" s="167">
        <v>152400</v>
      </c>
      <c r="L28" s="167">
        <v>178200</v>
      </c>
      <c r="M28" s="175">
        <v>135600</v>
      </c>
      <c r="N28" s="168">
        <v>2053500</v>
      </c>
      <c r="O28" s="291">
        <f>+N28/N26*100</f>
        <v>110.88048881367867</v>
      </c>
    </row>
    <row r="29" spans="1:15" s="738" customFormat="1" ht="12" customHeight="1">
      <c r="A29" s="289"/>
      <c r="B29" s="169">
        <v>6.744582420258095</v>
      </c>
      <c r="C29" s="170">
        <v>7.913318724129535</v>
      </c>
      <c r="D29" s="170">
        <v>10.075480886291697</v>
      </c>
      <c r="E29" s="170">
        <v>7.523739956172388</v>
      </c>
      <c r="F29" s="170">
        <v>7.591916240564888</v>
      </c>
      <c r="G29" s="170">
        <v>7.241295349403458</v>
      </c>
      <c r="H29" s="170">
        <v>10.927684441197954</v>
      </c>
      <c r="I29" s="170">
        <v>12.919405892378865</v>
      </c>
      <c r="J29" s="170">
        <v>6.359873386900413</v>
      </c>
      <c r="K29" s="171">
        <v>7.421475529583637</v>
      </c>
      <c r="L29" s="171">
        <v>8.677867056245434</v>
      </c>
      <c r="M29" s="172">
        <v>6.60336011687363</v>
      </c>
      <c r="N29" s="174">
        <v>100</v>
      </c>
      <c r="O29" s="290"/>
    </row>
    <row r="30" spans="1:15" s="738" customFormat="1" ht="12" customHeight="1">
      <c r="A30" s="287" t="s">
        <v>80</v>
      </c>
      <c r="B30" s="165">
        <v>146200</v>
      </c>
      <c r="C30" s="166">
        <v>180200</v>
      </c>
      <c r="D30" s="166">
        <v>232500</v>
      </c>
      <c r="E30" s="166">
        <v>160200</v>
      </c>
      <c r="F30" s="166">
        <v>164500</v>
      </c>
      <c r="G30" s="166">
        <v>152800</v>
      </c>
      <c r="H30" s="166">
        <v>224700</v>
      </c>
      <c r="I30" s="166">
        <v>265000</v>
      </c>
      <c r="J30" s="166">
        <v>135000</v>
      </c>
      <c r="K30" s="167">
        <v>129600</v>
      </c>
      <c r="L30" s="167">
        <v>161400</v>
      </c>
      <c r="M30" s="175">
        <v>129800</v>
      </c>
      <c r="N30" s="168">
        <v>2081900</v>
      </c>
      <c r="O30" s="291">
        <f>+N30/N28*100</f>
        <v>101.38300462624787</v>
      </c>
    </row>
    <row r="31" spans="1:15" s="738" customFormat="1" ht="12" customHeight="1">
      <c r="A31" s="289"/>
      <c r="B31" s="169">
        <v>7.022431432825785</v>
      </c>
      <c r="C31" s="170">
        <v>8.655555021855037</v>
      </c>
      <c r="D31" s="170">
        <v>11.167683366155917</v>
      </c>
      <c r="E31" s="170">
        <v>7.694894087131947</v>
      </c>
      <c r="F31" s="170">
        <v>7.90143618809741</v>
      </c>
      <c r="G31" s="170">
        <v>7.339449541284404</v>
      </c>
      <c r="H31" s="170">
        <v>10.79302560161391</v>
      </c>
      <c r="I31" s="170">
        <v>12.728757385080936</v>
      </c>
      <c r="J31" s="170">
        <v>6.484461309380854</v>
      </c>
      <c r="K31" s="171">
        <v>6.22508285700562</v>
      </c>
      <c r="L31" s="171">
        <v>7.7525337432153325</v>
      </c>
      <c r="M31" s="172">
        <v>6.234689466352851</v>
      </c>
      <c r="N31" s="174">
        <v>100</v>
      </c>
      <c r="O31" s="290"/>
    </row>
    <row r="32" spans="1:15" s="738" customFormat="1" ht="12" customHeight="1">
      <c r="A32" s="287" t="s">
        <v>81</v>
      </c>
      <c r="B32" s="165">
        <v>133000</v>
      </c>
      <c r="C32" s="166">
        <v>162900</v>
      </c>
      <c r="D32" s="166">
        <v>210500</v>
      </c>
      <c r="E32" s="166">
        <v>152600</v>
      </c>
      <c r="F32" s="166">
        <v>158000</v>
      </c>
      <c r="G32" s="166">
        <v>148800</v>
      </c>
      <c r="H32" s="166">
        <v>206500</v>
      </c>
      <c r="I32" s="166">
        <v>247400</v>
      </c>
      <c r="J32" s="166">
        <v>140900</v>
      </c>
      <c r="K32" s="167">
        <v>157800</v>
      </c>
      <c r="L32" s="167">
        <v>172600</v>
      </c>
      <c r="M32" s="175">
        <v>137800</v>
      </c>
      <c r="N32" s="168">
        <v>2028800</v>
      </c>
      <c r="O32" s="291">
        <f>+N32/N30*100</f>
        <v>97.44944521831019</v>
      </c>
    </row>
    <row r="33" spans="1:15" s="738" customFormat="1" ht="12" customHeight="1">
      <c r="A33" s="289"/>
      <c r="B33" s="169">
        <v>6.555599369085173</v>
      </c>
      <c r="C33" s="170">
        <v>8.029376971608833</v>
      </c>
      <c r="D33" s="170">
        <v>10.375591482649842</v>
      </c>
      <c r="E33" s="170">
        <v>7.521687697160884</v>
      </c>
      <c r="F33" s="170">
        <v>7.787854889589905</v>
      </c>
      <c r="G33" s="170">
        <v>7.334384858044165</v>
      </c>
      <c r="H33" s="170">
        <v>10.178430599369086</v>
      </c>
      <c r="I33" s="170">
        <v>12.194400630914828</v>
      </c>
      <c r="J33" s="170">
        <v>6.944992113564669</v>
      </c>
      <c r="K33" s="171">
        <v>7.777996845425868</v>
      </c>
      <c r="L33" s="171">
        <v>8.507492113564668</v>
      </c>
      <c r="M33" s="172">
        <v>6.792192429022082</v>
      </c>
      <c r="N33" s="174">
        <v>100</v>
      </c>
      <c r="O33" s="290"/>
    </row>
    <row r="34" spans="1:15" s="738" customFormat="1" ht="12" customHeight="1">
      <c r="A34" s="287" t="s">
        <v>82</v>
      </c>
      <c r="B34" s="165">
        <v>164400</v>
      </c>
      <c r="C34" s="166">
        <v>185800</v>
      </c>
      <c r="D34" s="166">
        <v>227100</v>
      </c>
      <c r="E34" s="166">
        <v>155400</v>
      </c>
      <c r="F34" s="166">
        <v>175300</v>
      </c>
      <c r="G34" s="166">
        <v>166500</v>
      </c>
      <c r="H34" s="166">
        <v>207800</v>
      </c>
      <c r="I34" s="166">
        <v>265800</v>
      </c>
      <c r="J34" s="166">
        <v>165800</v>
      </c>
      <c r="K34" s="167">
        <v>170200</v>
      </c>
      <c r="L34" s="167">
        <v>209900</v>
      </c>
      <c r="M34" s="175">
        <v>156700</v>
      </c>
      <c r="N34" s="168">
        <v>2250700</v>
      </c>
      <c r="O34" s="291">
        <f>+N34/N32*100</f>
        <v>110.9375</v>
      </c>
    </row>
    <row r="35" spans="1:15" s="738" customFormat="1" ht="12" customHeight="1">
      <c r="A35" s="289"/>
      <c r="B35" s="169">
        <v>7.3043941884746975</v>
      </c>
      <c r="C35" s="170">
        <v>8.25520949038077</v>
      </c>
      <c r="D35" s="170">
        <v>10.090194161816324</v>
      </c>
      <c r="E35" s="170">
        <v>6.904518594215133</v>
      </c>
      <c r="F35" s="170">
        <v>7.788687963744613</v>
      </c>
      <c r="G35" s="170">
        <v>7.397698493801928</v>
      </c>
      <c r="H35" s="170">
        <v>9.232683165237482</v>
      </c>
      <c r="I35" s="170">
        <v>11.809659217132449</v>
      </c>
      <c r="J35" s="170">
        <v>7.366597058692852</v>
      </c>
      <c r="K35" s="171">
        <v>7.5620917936641945</v>
      </c>
      <c r="L35" s="171">
        <v>9.325987470564714</v>
      </c>
      <c r="M35" s="172">
        <v>6.962278402274848</v>
      </c>
      <c r="N35" s="174">
        <v>100</v>
      </c>
      <c r="O35" s="290"/>
    </row>
    <row r="36" spans="1:15" s="738" customFormat="1" ht="12" customHeight="1">
      <c r="A36" s="287" t="s">
        <v>83</v>
      </c>
      <c r="B36" s="165">
        <v>178000</v>
      </c>
      <c r="C36" s="166">
        <v>206500</v>
      </c>
      <c r="D36" s="166">
        <v>250100</v>
      </c>
      <c r="E36" s="166">
        <v>177100</v>
      </c>
      <c r="F36" s="166">
        <v>175000</v>
      </c>
      <c r="G36" s="166">
        <v>179200</v>
      </c>
      <c r="H36" s="166">
        <v>212200</v>
      </c>
      <c r="I36" s="166">
        <v>296500</v>
      </c>
      <c r="J36" s="166">
        <v>182600</v>
      </c>
      <c r="K36" s="167">
        <v>183800</v>
      </c>
      <c r="L36" s="167">
        <v>191900</v>
      </c>
      <c r="M36" s="175">
        <v>162500</v>
      </c>
      <c r="N36" s="168">
        <v>2395400</v>
      </c>
      <c r="O36" s="291">
        <f>+N36/N34*100</f>
        <v>106.4291109432621</v>
      </c>
    </row>
    <row r="37" spans="1:15" s="738" customFormat="1" ht="12" customHeight="1">
      <c r="A37" s="289"/>
      <c r="B37" s="169">
        <v>7.430909242715204</v>
      </c>
      <c r="C37" s="170">
        <v>8.620689655172415</v>
      </c>
      <c r="D37" s="170">
        <v>10.44084495282625</v>
      </c>
      <c r="E37" s="170">
        <v>7.39333722969024</v>
      </c>
      <c r="F37" s="170">
        <v>7.305669199298656</v>
      </c>
      <c r="G37" s="170">
        <v>7.481005260081823</v>
      </c>
      <c r="H37" s="170">
        <v>8.858645737663856</v>
      </c>
      <c r="I37" s="170">
        <v>12.377890957668864</v>
      </c>
      <c r="J37" s="170">
        <v>7.622943975953913</v>
      </c>
      <c r="K37" s="171">
        <v>7.673039993320531</v>
      </c>
      <c r="L37" s="171">
        <v>8.011188110545211</v>
      </c>
      <c r="M37" s="172">
        <v>6.783835685063037</v>
      </c>
      <c r="N37" s="174">
        <v>100</v>
      </c>
      <c r="O37" s="290"/>
    </row>
    <row r="38" spans="1:15" s="738" customFormat="1" ht="12" customHeight="1">
      <c r="A38" s="287" t="s">
        <v>84</v>
      </c>
      <c r="B38" s="165">
        <v>183400</v>
      </c>
      <c r="C38" s="166">
        <v>206600</v>
      </c>
      <c r="D38" s="166">
        <v>260900</v>
      </c>
      <c r="E38" s="166">
        <v>182800</v>
      </c>
      <c r="F38" s="166">
        <v>196700</v>
      </c>
      <c r="G38" s="166">
        <v>213600</v>
      </c>
      <c r="H38" s="166">
        <v>242900</v>
      </c>
      <c r="I38" s="166">
        <v>324800</v>
      </c>
      <c r="J38" s="166">
        <v>224000</v>
      </c>
      <c r="K38" s="167">
        <v>214100</v>
      </c>
      <c r="L38" s="167">
        <v>230700</v>
      </c>
      <c r="M38" s="175">
        <v>190600</v>
      </c>
      <c r="N38" s="168">
        <v>2671100</v>
      </c>
      <c r="O38" s="291">
        <f>+N38/N36*100</f>
        <v>111.5095599899808</v>
      </c>
    </row>
    <row r="39" spans="1:15" s="738" customFormat="1" ht="12" customHeight="1">
      <c r="A39" s="289"/>
      <c r="B39" s="169">
        <v>6.866085133465613</v>
      </c>
      <c r="C39" s="170">
        <v>7.734641159073041</v>
      </c>
      <c r="D39" s="170">
        <v>9.767511512111115</v>
      </c>
      <c r="E39" s="170">
        <v>6.843622477630938</v>
      </c>
      <c r="F39" s="170">
        <v>7.364007337800905</v>
      </c>
      <c r="G39" s="170">
        <v>7.996705477144247</v>
      </c>
      <c r="H39" s="170">
        <v>9.09363183707087</v>
      </c>
      <c r="I39" s="170">
        <v>12.159784358503988</v>
      </c>
      <c r="J39" s="170">
        <v>8.386058178278612</v>
      </c>
      <c r="K39" s="171">
        <v>8.015424357006477</v>
      </c>
      <c r="L39" s="171">
        <v>8.63689116843248</v>
      </c>
      <c r="M39" s="172">
        <v>7.135637003481711</v>
      </c>
      <c r="N39" s="174">
        <v>100</v>
      </c>
      <c r="O39" s="290"/>
    </row>
    <row r="40" spans="1:15" s="738" customFormat="1" ht="12" customHeight="1">
      <c r="A40" s="287" t="s">
        <v>85</v>
      </c>
      <c r="B40" s="165">
        <v>205300</v>
      </c>
      <c r="C40" s="166">
        <v>235400</v>
      </c>
      <c r="D40" s="166">
        <v>286700</v>
      </c>
      <c r="E40" s="166">
        <v>225100</v>
      </c>
      <c r="F40" s="166">
        <v>226400</v>
      </c>
      <c r="G40" s="166">
        <v>250300</v>
      </c>
      <c r="H40" s="166">
        <v>265800</v>
      </c>
      <c r="I40" s="166">
        <v>340900</v>
      </c>
      <c r="J40" s="166">
        <v>226000</v>
      </c>
      <c r="K40" s="167">
        <v>225800</v>
      </c>
      <c r="L40" s="167">
        <v>261000</v>
      </c>
      <c r="M40" s="175">
        <v>209500</v>
      </c>
      <c r="N40" s="168">
        <v>2958200</v>
      </c>
      <c r="O40" s="291">
        <f>+N40/N38*100</f>
        <v>110.74838081689191</v>
      </c>
    </row>
    <row r="41" spans="1:15" s="738" customFormat="1" ht="12" customHeight="1">
      <c r="A41" s="289"/>
      <c r="B41" s="169">
        <v>6.94003109999324</v>
      </c>
      <c r="C41" s="170">
        <v>7.95754174836049</v>
      </c>
      <c r="D41" s="170">
        <v>9.691704414846866</v>
      </c>
      <c r="E41" s="170">
        <v>7.609357041444122</v>
      </c>
      <c r="F41" s="170">
        <v>7.653302684064633</v>
      </c>
      <c r="G41" s="170">
        <v>8.461226421472517</v>
      </c>
      <c r="H41" s="170">
        <v>8.985193698870935</v>
      </c>
      <c r="I41" s="170">
        <v>11.523899668717464</v>
      </c>
      <c r="J41" s="170">
        <v>7.6397809478737075</v>
      </c>
      <c r="K41" s="171">
        <v>7.633020079778244</v>
      </c>
      <c r="L41" s="171">
        <v>8.822932864579812</v>
      </c>
      <c r="M41" s="172">
        <v>7.082009329997972</v>
      </c>
      <c r="N41" s="174">
        <v>100</v>
      </c>
      <c r="O41" s="290"/>
    </row>
    <row r="42" spans="1:15" s="738" customFormat="1" ht="12" customHeight="1">
      <c r="A42" s="287" t="s">
        <v>86</v>
      </c>
      <c r="B42" s="165">
        <v>199800</v>
      </c>
      <c r="C42" s="166">
        <v>227300</v>
      </c>
      <c r="D42" s="166">
        <v>277200</v>
      </c>
      <c r="E42" s="166">
        <v>236500</v>
      </c>
      <c r="F42" s="166">
        <v>243000</v>
      </c>
      <c r="G42" s="166">
        <v>268100</v>
      </c>
      <c r="H42" s="166">
        <v>265600</v>
      </c>
      <c r="I42" s="166">
        <v>340900</v>
      </c>
      <c r="J42" s="166">
        <v>214800</v>
      </c>
      <c r="K42" s="167">
        <v>246700</v>
      </c>
      <c r="L42" s="167">
        <v>268400</v>
      </c>
      <c r="M42" s="175">
        <v>226200</v>
      </c>
      <c r="N42" s="168">
        <v>3014500</v>
      </c>
      <c r="O42" s="291">
        <f aca="true" t="shared" si="0" ref="O42:O60">+N42/N40*100</f>
        <v>101.90318436887296</v>
      </c>
    </row>
    <row r="43" spans="1:15" s="738" customFormat="1" ht="12" customHeight="1">
      <c r="A43" s="289"/>
      <c r="B43" s="169">
        <v>6.627964836622989</v>
      </c>
      <c r="C43" s="170">
        <v>7.5402222590811085</v>
      </c>
      <c r="D43" s="170">
        <v>9.195554818377841</v>
      </c>
      <c r="E43" s="170">
        <v>7.8454138331398235</v>
      </c>
      <c r="F43" s="170">
        <v>8.061038314811743</v>
      </c>
      <c r="G43" s="170">
        <v>8.893680544037155</v>
      </c>
      <c r="H43" s="170">
        <v>8.810748051086415</v>
      </c>
      <c r="I43" s="170">
        <v>11.308674738762647</v>
      </c>
      <c r="J43" s="170">
        <v>7.125559794327417</v>
      </c>
      <c r="K43" s="171">
        <v>8.183778404378836</v>
      </c>
      <c r="L43" s="171">
        <v>8.903632443191242</v>
      </c>
      <c r="M43" s="172">
        <v>7.503731962182783</v>
      </c>
      <c r="N43" s="174">
        <v>100</v>
      </c>
      <c r="O43" s="290"/>
    </row>
    <row r="44" spans="1:15" s="738" customFormat="1" ht="12" customHeight="1">
      <c r="A44" s="287" t="s">
        <v>87</v>
      </c>
      <c r="B44" s="165">
        <v>220400</v>
      </c>
      <c r="C44" s="166">
        <v>266500</v>
      </c>
      <c r="D44" s="166">
        <v>308100</v>
      </c>
      <c r="E44" s="166">
        <v>247500</v>
      </c>
      <c r="F44" s="166">
        <v>250600</v>
      </c>
      <c r="G44" s="166">
        <v>253700</v>
      </c>
      <c r="H44" s="166">
        <v>294100</v>
      </c>
      <c r="I44" s="166">
        <v>346700</v>
      </c>
      <c r="J44" s="166">
        <v>218100</v>
      </c>
      <c r="K44" s="167">
        <v>245100</v>
      </c>
      <c r="L44" s="167">
        <v>271400</v>
      </c>
      <c r="M44" s="175">
        <v>229700</v>
      </c>
      <c r="N44" s="168">
        <v>3151900</v>
      </c>
      <c r="O44" s="291">
        <f t="shared" si="0"/>
        <v>104.55796981257257</v>
      </c>
    </row>
    <row r="45" spans="1:15" s="738" customFormat="1" ht="12" customHeight="1">
      <c r="A45" s="289"/>
      <c r="B45" s="169">
        <v>6.992607633490911</v>
      </c>
      <c r="C45" s="170">
        <v>8.455217487864463</v>
      </c>
      <c r="D45" s="170">
        <v>9.775056315238427</v>
      </c>
      <c r="E45" s="170">
        <v>7.852406484977316</v>
      </c>
      <c r="F45" s="170">
        <v>7.950759859132586</v>
      </c>
      <c r="G45" s="170">
        <v>8.049113233287859</v>
      </c>
      <c r="H45" s="170">
        <v>9.330879786795267</v>
      </c>
      <c r="I45" s="170">
        <v>10.999714457946002</v>
      </c>
      <c r="J45" s="170">
        <v>6.919635775246677</v>
      </c>
      <c r="K45" s="171">
        <v>7.776261937244201</v>
      </c>
      <c r="L45" s="171">
        <v>8.610679272819569</v>
      </c>
      <c r="M45" s="172">
        <v>7.287667755956724</v>
      </c>
      <c r="N45" s="174">
        <v>100</v>
      </c>
      <c r="O45" s="290"/>
    </row>
    <row r="46" spans="1:15" s="738" customFormat="1" ht="12" customHeight="1">
      <c r="A46" s="287" t="s">
        <v>88</v>
      </c>
      <c r="B46" s="165">
        <v>240100</v>
      </c>
      <c r="C46" s="166">
        <v>255900</v>
      </c>
      <c r="D46" s="166">
        <v>299700</v>
      </c>
      <c r="E46" s="166">
        <v>260700</v>
      </c>
      <c r="F46" s="166">
        <v>256500</v>
      </c>
      <c r="G46" s="166">
        <v>256900</v>
      </c>
      <c r="H46" s="166">
        <v>289900</v>
      </c>
      <c r="I46" s="166">
        <v>361900</v>
      </c>
      <c r="J46" s="166">
        <v>217200</v>
      </c>
      <c r="K46" s="167">
        <v>259300</v>
      </c>
      <c r="L46" s="167">
        <v>256100</v>
      </c>
      <c r="M46" s="175">
        <v>232600</v>
      </c>
      <c r="N46" s="168">
        <v>3186800</v>
      </c>
      <c r="O46" s="291">
        <f t="shared" si="0"/>
        <v>101.10726863161904</v>
      </c>
    </row>
    <row r="47" spans="1:15" s="738" customFormat="1" ht="12" customHeight="1">
      <c r="A47" s="289"/>
      <c r="B47" s="169">
        <v>7.534203589807959</v>
      </c>
      <c r="C47" s="170">
        <v>8.029998744822391</v>
      </c>
      <c r="D47" s="170">
        <v>9.404418225178862</v>
      </c>
      <c r="E47" s="170">
        <v>8.18062005773817</v>
      </c>
      <c r="F47" s="170">
        <v>8.048826408936865</v>
      </c>
      <c r="G47" s="170">
        <v>8.06137818501318</v>
      </c>
      <c r="H47" s="170">
        <v>9.09689971130915</v>
      </c>
      <c r="I47" s="170">
        <v>11.356219405045815</v>
      </c>
      <c r="J47" s="170">
        <v>6.815614409438936</v>
      </c>
      <c r="K47" s="171">
        <v>8.136688841471068</v>
      </c>
      <c r="L47" s="171">
        <v>8.03627463286055</v>
      </c>
      <c r="M47" s="172">
        <v>7.298857788377056</v>
      </c>
      <c r="N47" s="174">
        <v>100</v>
      </c>
      <c r="O47" s="290"/>
    </row>
    <row r="48" spans="1:15" s="738" customFormat="1" ht="12" customHeight="1">
      <c r="A48" s="287" t="s">
        <v>89</v>
      </c>
      <c r="B48" s="165">
        <v>233100</v>
      </c>
      <c r="C48" s="166">
        <v>259100</v>
      </c>
      <c r="D48" s="166">
        <v>312600</v>
      </c>
      <c r="E48" s="166">
        <v>254000</v>
      </c>
      <c r="F48" s="166">
        <v>235800</v>
      </c>
      <c r="G48" s="166">
        <v>243700</v>
      </c>
      <c r="H48" s="166">
        <v>276900</v>
      </c>
      <c r="I48" s="166">
        <v>366600</v>
      </c>
      <c r="J48" s="166">
        <v>229300</v>
      </c>
      <c r="K48" s="167">
        <v>255000</v>
      </c>
      <c r="L48" s="167">
        <v>271400</v>
      </c>
      <c r="M48" s="175">
        <v>241400</v>
      </c>
      <c r="N48" s="168">
        <v>3178900</v>
      </c>
      <c r="O48" s="291">
        <f t="shared" si="0"/>
        <v>99.75210242249278</v>
      </c>
    </row>
    <row r="49" spans="1:15" s="738" customFormat="1" ht="12" customHeight="1">
      <c r="A49" s="289"/>
      <c r="B49" s="169">
        <v>7.332725156500676</v>
      </c>
      <c r="C49" s="170">
        <v>8.150618138349744</v>
      </c>
      <c r="D49" s="170">
        <v>9.833590235616093</v>
      </c>
      <c r="E49" s="170">
        <v>7.990185284217811</v>
      </c>
      <c r="F49" s="170">
        <v>7.417660196923465</v>
      </c>
      <c r="G49" s="170">
        <v>7.666173833716066</v>
      </c>
      <c r="H49" s="170">
        <v>8.710560256692567</v>
      </c>
      <c r="I49" s="170">
        <v>11.53229104407185</v>
      </c>
      <c r="J49" s="170">
        <v>7.213186951461198</v>
      </c>
      <c r="K49" s="171">
        <v>8.021642706596621</v>
      </c>
      <c r="L49" s="171">
        <v>8.53754443360911</v>
      </c>
      <c r="M49" s="172">
        <v>7.593821762244801</v>
      </c>
      <c r="N49" s="174">
        <v>100</v>
      </c>
      <c r="O49" s="290"/>
    </row>
    <row r="50" spans="1:15" s="738" customFormat="1" ht="12" customHeight="1">
      <c r="A50" s="287" t="s">
        <v>90</v>
      </c>
      <c r="B50" s="165">
        <v>237900</v>
      </c>
      <c r="C50" s="166">
        <v>242000</v>
      </c>
      <c r="D50" s="166">
        <v>318400</v>
      </c>
      <c r="E50" s="166">
        <v>239300</v>
      </c>
      <c r="F50" s="166">
        <v>231800</v>
      </c>
      <c r="G50" s="166">
        <v>247800</v>
      </c>
      <c r="H50" s="166">
        <v>304000</v>
      </c>
      <c r="I50" s="166">
        <v>389900</v>
      </c>
      <c r="J50" s="166">
        <v>247000</v>
      </c>
      <c r="K50" s="167">
        <v>263300</v>
      </c>
      <c r="L50" s="167">
        <v>303500</v>
      </c>
      <c r="M50" s="175">
        <v>254000</v>
      </c>
      <c r="N50" s="168">
        <v>3278900</v>
      </c>
      <c r="O50" s="291">
        <f t="shared" si="0"/>
        <v>103.14574223788102</v>
      </c>
    </row>
    <row r="51" spans="1:15" s="738" customFormat="1" ht="12" customHeight="1">
      <c r="A51" s="289"/>
      <c r="B51" s="169">
        <v>7.255482021409619</v>
      </c>
      <c r="C51" s="170">
        <v>7.380523956204825</v>
      </c>
      <c r="D51" s="170">
        <v>9.710573667998414</v>
      </c>
      <c r="E51" s="170">
        <v>7.29817926743725</v>
      </c>
      <c r="F51" s="170">
        <v>7.069444020860654</v>
      </c>
      <c r="G51" s="170">
        <v>7.557412546890725</v>
      </c>
      <c r="H51" s="170">
        <v>9.27140199457135</v>
      </c>
      <c r="I51" s="170">
        <v>11.891183018695294</v>
      </c>
      <c r="J51" s="170">
        <v>7.533014120589223</v>
      </c>
      <c r="K51" s="171">
        <v>8.030132056482357</v>
      </c>
      <c r="L51" s="171">
        <v>9.25615297813291</v>
      </c>
      <c r="M51" s="172">
        <v>7.746500350727378</v>
      </c>
      <c r="N51" s="174">
        <v>100</v>
      </c>
      <c r="O51" s="290"/>
    </row>
    <row r="52" spans="1:15" s="738" customFormat="1" ht="12" customHeight="1">
      <c r="A52" s="287" t="s">
        <v>91</v>
      </c>
      <c r="B52" s="165">
        <v>258500</v>
      </c>
      <c r="C52" s="166">
        <v>289800</v>
      </c>
      <c r="D52" s="166">
        <v>346100</v>
      </c>
      <c r="E52" s="166">
        <v>262000</v>
      </c>
      <c r="F52" s="166">
        <v>244200</v>
      </c>
      <c r="G52" s="166">
        <v>252800</v>
      </c>
      <c r="H52" s="166">
        <v>313600</v>
      </c>
      <c r="I52" s="166">
        <v>398500</v>
      </c>
      <c r="J52" s="166">
        <v>254800</v>
      </c>
      <c r="K52" s="167">
        <v>272100</v>
      </c>
      <c r="L52" s="167">
        <v>296200</v>
      </c>
      <c r="M52" s="175">
        <v>270900</v>
      </c>
      <c r="N52" s="168">
        <v>3459500</v>
      </c>
      <c r="O52" s="291">
        <f t="shared" si="0"/>
        <v>105.50794473756442</v>
      </c>
    </row>
    <row r="53" spans="1:15" s="738" customFormat="1" ht="12" customHeight="1">
      <c r="A53" s="289"/>
      <c r="B53" s="169">
        <v>7.472178060413355</v>
      </c>
      <c r="C53" s="170">
        <v>8.376933082815436</v>
      </c>
      <c r="D53" s="170">
        <v>10.004335886688828</v>
      </c>
      <c r="E53" s="170">
        <v>7.5733487498193375</v>
      </c>
      <c r="F53" s="170">
        <v>7.0588235294117645</v>
      </c>
      <c r="G53" s="170">
        <v>7.307414366237895</v>
      </c>
      <c r="H53" s="170">
        <v>9.064893770776123</v>
      </c>
      <c r="I53" s="170">
        <v>11.519005636652697</v>
      </c>
      <c r="J53" s="170">
        <v>7.365226188755601</v>
      </c>
      <c r="K53" s="171">
        <v>7.865298453533748</v>
      </c>
      <c r="L53" s="171">
        <v>8.561930914872091</v>
      </c>
      <c r="M53" s="172">
        <v>7.830611360023125</v>
      </c>
      <c r="N53" s="174">
        <v>100</v>
      </c>
      <c r="O53" s="290"/>
    </row>
    <row r="54" spans="1:15" s="738" customFormat="1" ht="12" customHeight="1">
      <c r="A54" s="287" t="s">
        <v>92</v>
      </c>
      <c r="B54" s="165">
        <v>262500</v>
      </c>
      <c r="C54" s="166">
        <v>297300</v>
      </c>
      <c r="D54" s="166">
        <v>385100</v>
      </c>
      <c r="E54" s="166">
        <v>290000</v>
      </c>
      <c r="F54" s="166">
        <v>268100</v>
      </c>
      <c r="G54" s="166">
        <v>289500</v>
      </c>
      <c r="H54" s="166">
        <v>369700</v>
      </c>
      <c r="I54" s="166">
        <v>427200</v>
      </c>
      <c r="J54" s="166">
        <v>313800</v>
      </c>
      <c r="K54" s="167">
        <v>308600</v>
      </c>
      <c r="L54" s="167">
        <v>338500</v>
      </c>
      <c r="M54" s="175">
        <v>316900</v>
      </c>
      <c r="N54" s="168">
        <v>3867200</v>
      </c>
      <c r="O54" s="291">
        <f t="shared" si="0"/>
        <v>111.78494002023413</v>
      </c>
    </row>
    <row r="55" spans="1:15" s="738" customFormat="1" ht="12" customHeight="1">
      <c r="A55" s="289"/>
      <c r="B55" s="169">
        <v>6.787856847331403</v>
      </c>
      <c r="C55" s="170">
        <v>7.68773272652048</v>
      </c>
      <c r="D55" s="170">
        <v>9.958109226313612</v>
      </c>
      <c r="E55" s="170">
        <v>7.498965659908978</v>
      </c>
      <c r="F55" s="170">
        <v>6.932664460074473</v>
      </c>
      <c r="G55" s="170">
        <v>7.486036408771205</v>
      </c>
      <c r="H55" s="170">
        <v>9.55988829127017</v>
      </c>
      <c r="I55" s="170">
        <v>11.046752172114191</v>
      </c>
      <c r="J55" s="170">
        <v>8.114398014067026</v>
      </c>
      <c r="K55" s="171">
        <v>7.979933802234175</v>
      </c>
      <c r="L55" s="171">
        <v>8.753103020273066</v>
      </c>
      <c r="M55" s="172">
        <v>8.194559371121226</v>
      </c>
      <c r="N55" s="174">
        <v>100</v>
      </c>
      <c r="O55" s="290"/>
    </row>
    <row r="56" spans="1:15" s="738" customFormat="1" ht="12" customHeight="1">
      <c r="A56" s="287" t="s">
        <v>93</v>
      </c>
      <c r="B56" s="165">
        <v>318100</v>
      </c>
      <c r="C56" s="166">
        <v>310500</v>
      </c>
      <c r="D56" s="166">
        <v>389800</v>
      </c>
      <c r="E56" s="166">
        <v>320200</v>
      </c>
      <c r="F56" s="166">
        <v>292200</v>
      </c>
      <c r="G56" s="166">
        <v>306500</v>
      </c>
      <c r="H56" s="166">
        <v>399900</v>
      </c>
      <c r="I56" s="166">
        <v>491200</v>
      </c>
      <c r="J56" s="166">
        <v>351300</v>
      </c>
      <c r="K56" s="167">
        <v>298000</v>
      </c>
      <c r="L56" s="167">
        <v>332000</v>
      </c>
      <c r="M56" s="175">
        <v>316800</v>
      </c>
      <c r="N56" s="168">
        <v>4126500</v>
      </c>
      <c r="O56" s="291">
        <f t="shared" si="0"/>
        <v>106.70510964004964</v>
      </c>
    </row>
    <row r="57" spans="1:15" s="738" customFormat="1" ht="12" customHeight="1">
      <c r="A57" s="289"/>
      <c r="B57" s="169">
        <v>7.708711983521144</v>
      </c>
      <c r="C57" s="170">
        <v>7.52453653217012</v>
      </c>
      <c r="D57" s="170">
        <v>9.446261965345935</v>
      </c>
      <c r="E57" s="170">
        <v>7.759602568762874</v>
      </c>
      <c r="F57" s="170">
        <v>7.08106143220647</v>
      </c>
      <c r="G57" s="170">
        <v>7.427602084090634</v>
      </c>
      <c r="H57" s="170">
        <v>9.691021446746637</v>
      </c>
      <c r="I57" s="170">
        <v>11.903550224160911</v>
      </c>
      <c r="J57" s="170">
        <v>8.51326790258088</v>
      </c>
      <c r="K57" s="171">
        <v>7.221616381921725</v>
      </c>
      <c r="L57" s="171">
        <v>8.045559190597357</v>
      </c>
      <c r="M57" s="172">
        <v>7.677208287895311</v>
      </c>
      <c r="N57" s="174">
        <v>100</v>
      </c>
      <c r="O57" s="290"/>
    </row>
    <row r="58" spans="1:15" s="738" customFormat="1" ht="12" customHeight="1">
      <c r="A58" s="287" t="s">
        <v>94</v>
      </c>
      <c r="B58" s="165">
        <v>334400</v>
      </c>
      <c r="C58" s="166">
        <v>341100</v>
      </c>
      <c r="D58" s="166">
        <v>433100</v>
      </c>
      <c r="E58" s="166">
        <v>348300</v>
      </c>
      <c r="F58" s="166">
        <v>327800</v>
      </c>
      <c r="G58" s="166">
        <v>350000</v>
      </c>
      <c r="H58" s="166">
        <v>440700</v>
      </c>
      <c r="I58" s="166">
        <v>522600</v>
      </c>
      <c r="J58" s="166">
        <v>373500</v>
      </c>
      <c r="K58" s="167">
        <v>373500</v>
      </c>
      <c r="L58" s="167">
        <v>371900</v>
      </c>
      <c r="M58" s="175">
        <v>341800</v>
      </c>
      <c r="N58" s="168">
        <v>4558700</v>
      </c>
      <c r="O58" s="291">
        <f t="shared" si="0"/>
        <v>110.47376711498849</v>
      </c>
    </row>
    <row r="59" spans="1:15" s="738" customFormat="1" ht="12" customHeight="1">
      <c r="A59" s="289"/>
      <c r="B59" s="169">
        <v>7.335424572794875</v>
      </c>
      <c r="C59" s="170">
        <v>7.482396297189989</v>
      </c>
      <c r="D59" s="170">
        <v>9.500515497839295</v>
      </c>
      <c r="E59" s="170">
        <v>7.640336060719065</v>
      </c>
      <c r="F59" s="170">
        <v>7.190646456226555</v>
      </c>
      <c r="G59" s="170">
        <v>7.677627393774541</v>
      </c>
      <c r="H59" s="170">
        <v>9.667229692675544</v>
      </c>
      <c r="I59" s="170">
        <v>11.463794502818786</v>
      </c>
      <c r="J59" s="170">
        <v>8.193125233070832</v>
      </c>
      <c r="K59" s="171">
        <v>8.193125233070832</v>
      </c>
      <c r="L59" s="171">
        <v>8.15802750784215</v>
      </c>
      <c r="M59" s="172">
        <v>7.497751551977537</v>
      </c>
      <c r="N59" s="174">
        <v>100</v>
      </c>
      <c r="O59" s="290"/>
    </row>
    <row r="60" spans="1:15" s="738" customFormat="1" ht="12" customHeight="1">
      <c r="A60" s="287" t="s">
        <v>95</v>
      </c>
      <c r="B60" s="165">
        <v>335800</v>
      </c>
      <c r="C60" s="166">
        <v>387400</v>
      </c>
      <c r="D60" s="166">
        <v>453400</v>
      </c>
      <c r="E60" s="166">
        <v>347800</v>
      </c>
      <c r="F60" s="166">
        <v>322900</v>
      </c>
      <c r="G60" s="166">
        <v>337200</v>
      </c>
      <c r="H60" s="166">
        <v>340100</v>
      </c>
      <c r="I60" s="166">
        <v>496800</v>
      </c>
      <c r="J60" s="166">
        <v>392900</v>
      </c>
      <c r="K60" s="167">
        <v>376300</v>
      </c>
      <c r="L60" s="167">
        <v>374900</v>
      </c>
      <c r="M60" s="175">
        <v>355700</v>
      </c>
      <c r="N60" s="168">
        <v>4521200</v>
      </c>
      <c r="O60" s="291">
        <f t="shared" si="0"/>
        <v>99.17739706495273</v>
      </c>
    </row>
    <row r="61" spans="1:15" s="738" customFormat="1" ht="12" customHeight="1">
      <c r="A61" s="289"/>
      <c r="B61" s="169">
        <v>7.427231708396001</v>
      </c>
      <c r="C61" s="170">
        <v>8.568521631425286</v>
      </c>
      <c r="D61" s="170">
        <v>10.028311067858091</v>
      </c>
      <c r="E61" s="170">
        <v>7.692647969565602</v>
      </c>
      <c r="F61" s="170">
        <v>7.14190922763868</v>
      </c>
      <c r="G61" s="170">
        <v>7.458196938865788</v>
      </c>
      <c r="H61" s="170">
        <v>7.522339201981774</v>
      </c>
      <c r="I61" s="170">
        <v>10.98823321242148</v>
      </c>
      <c r="J61" s="170">
        <v>8.690170751128019</v>
      </c>
      <c r="K61" s="171">
        <v>8.323011589843404</v>
      </c>
      <c r="L61" s="171">
        <v>8.292046359373618</v>
      </c>
      <c r="M61" s="172">
        <v>7.867380341502256</v>
      </c>
      <c r="N61" s="174">
        <v>100</v>
      </c>
      <c r="O61" s="290"/>
    </row>
    <row r="62" spans="1:15" s="738" customFormat="1" ht="12" customHeight="1">
      <c r="A62" s="287" t="s">
        <v>96</v>
      </c>
      <c r="B62" s="165">
        <v>344500</v>
      </c>
      <c r="C62" s="166">
        <v>377000</v>
      </c>
      <c r="D62" s="166">
        <v>431200</v>
      </c>
      <c r="E62" s="166">
        <v>382000</v>
      </c>
      <c r="F62" s="166">
        <v>337000</v>
      </c>
      <c r="G62" s="166">
        <v>354900</v>
      </c>
      <c r="H62" s="166">
        <v>409300</v>
      </c>
      <c r="I62" s="166">
        <v>501300</v>
      </c>
      <c r="J62" s="166">
        <v>398700</v>
      </c>
      <c r="K62" s="167">
        <v>303400</v>
      </c>
      <c r="L62" s="167">
        <v>283400</v>
      </c>
      <c r="M62" s="175">
        <v>310700</v>
      </c>
      <c r="N62" s="168">
        <v>4433400</v>
      </c>
      <c r="O62" s="291">
        <f>+N62/N60*100</f>
        <v>98.05803768910909</v>
      </c>
    </row>
    <row r="63" spans="1:15" s="738" customFormat="1" ht="12" customHeight="1">
      <c r="A63" s="289"/>
      <c r="B63" s="169">
        <v>7.770559841205395</v>
      </c>
      <c r="C63" s="170">
        <v>8.50363152433798</v>
      </c>
      <c r="D63" s="170">
        <v>9.726169531285244</v>
      </c>
      <c r="E63" s="170">
        <v>8.616411783281453</v>
      </c>
      <c r="F63" s="170">
        <v>7.601389452790183</v>
      </c>
      <c r="G63" s="170">
        <v>8.005142779807823</v>
      </c>
      <c r="H63" s="170">
        <v>9.232191997112825</v>
      </c>
      <c r="I63" s="170">
        <v>11.307348761672758</v>
      </c>
      <c r="J63" s="170">
        <v>8.99309784815266</v>
      </c>
      <c r="K63" s="171">
        <v>6.843506112690035</v>
      </c>
      <c r="L63" s="171">
        <v>6.3923850769161366</v>
      </c>
      <c r="M63" s="172">
        <v>7.008165290747508</v>
      </c>
      <c r="N63" s="174">
        <v>100</v>
      </c>
      <c r="O63" s="290"/>
    </row>
    <row r="64" spans="1:15" s="738" customFormat="1" ht="12" customHeight="1">
      <c r="A64" s="287" t="s">
        <v>97</v>
      </c>
      <c r="B64" s="165">
        <v>334900</v>
      </c>
      <c r="C64" s="166">
        <v>395600</v>
      </c>
      <c r="D64" s="166">
        <v>461800</v>
      </c>
      <c r="E64" s="166">
        <v>380200</v>
      </c>
      <c r="F64" s="166">
        <v>343000</v>
      </c>
      <c r="G64" s="166">
        <v>366300</v>
      </c>
      <c r="H64" s="166">
        <v>396600</v>
      </c>
      <c r="I64" s="166">
        <v>505800</v>
      </c>
      <c r="J64" s="166">
        <v>444300</v>
      </c>
      <c r="K64" s="167">
        <v>398900</v>
      </c>
      <c r="L64" s="167">
        <v>394600</v>
      </c>
      <c r="M64" s="175">
        <v>412500</v>
      </c>
      <c r="N64" s="168">
        <v>4834500</v>
      </c>
      <c r="O64" s="291">
        <f>+N64/N62*100</f>
        <v>109.04723237244554</v>
      </c>
    </row>
    <row r="65" spans="1:15" s="738" customFormat="1" ht="12" customHeight="1">
      <c r="A65" s="289"/>
      <c r="B65" s="169">
        <v>6.927293411935049</v>
      </c>
      <c r="C65" s="170">
        <v>8.182852414934326</v>
      </c>
      <c r="D65" s="170">
        <v>9.552177060709484</v>
      </c>
      <c r="E65" s="170">
        <v>7.864308615161858</v>
      </c>
      <c r="F65" s="170">
        <v>7.0948391767504395</v>
      </c>
      <c r="G65" s="170">
        <v>7.57679180887372</v>
      </c>
      <c r="H65" s="170">
        <v>8.203537077257215</v>
      </c>
      <c r="I65" s="170">
        <v>10.462302202916538</v>
      </c>
      <c r="J65" s="170">
        <v>9.190195470058951</v>
      </c>
      <c r="K65" s="171">
        <v>8.251111800599856</v>
      </c>
      <c r="L65" s="171">
        <v>8.16216775261144</v>
      </c>
      <c r="M65" s="172">
        <v>8.532423208191126</v>
      </c>
      <c r="N65" s="174">
        <v>100</v>
      </c>
      <c r="O65" s="290"/>
    </row>
    <row r="66" spans="1:15" s="738" customFormat="1" ht="12" customHeight="1">
      <c r="A66" s="287" t="s">
        <v>98</v>
      </c>
      <c r="B66" s="165">
        <v>379800</v>
      </c>
      <c r="C66" s="166">
        <v>399400</v>
      </c>
      <c r="D66" s="166">
        <v>477800</v>
      </c>
      <c r="E66" s="166">
        <v>368000</v>
      </c>
      <c r="F66" s="166">
        <v>348700</v>
      </c>
      <c r="G66" s="166">
        <v>360200</v>
      </c>
      <c r="H66" s="166">
        <v>451300</v>
      </c>
      <c r="I66" s="166">
        <v>531600</v>
      </c>
      <c r="J66" s="166">
        <v>493000</v>
      </c>
      <c r="K66" s="167">
        <v>445500</v>
      </c>
      <c r="L66" s="167">
        <v>428100</v>
      </c>
      <c r="M66" s="175">
        <v>401300</v>
      </c>
      <c r="N66" s="168">
        <v>5084700</v>
      </c>
      <c r="O66" s="291">
        <f>+N66/N64*100</f>
        <v>105.17530251318648</v>
      </c>
    </row>
    <row r="67" spans="1:15" s="738" customFormat="1" ht="12" customHeight="1">
      <c r="A67" s="289"/>
      <c r="B67" s="169">
        <v>7.469467225205027</v>
      </c>
      <c r="C67" s="170">
        <v>7.854937361102916</v>
      </c>
      <c r="D67" s="170">
        <v>9.396817904694474</v>
      </c>
      <c r="E67" s="170">
        <v>7.237398469919562</v>
      </c>
      <c r="F67" s="170">
        <v>6.85782838712215</v>
      </c>
      <c r="G67" s="170">
        <v>7.083997089307137</v>
      </c>
      <c r="H67" s="170">
        <v>8.875646547485594</v>
      </c>
      <c r="I67" s="170">
        <v>10.454894094046846</v>
      </c>
      <c r="J67" s="170">
        <v>9.695753928452023</v>
      </c>
      <c r="K67" s="171">
        <v>8.761578854209688</v>
      </c>
      <c r="L67" s="171">
        <v>8.419375774381969</v>
      </c>
      <c r="M67" s="172">
        <v>7.89230436407261</v>
      </c>
      <c r="N67" s="174">
        <v>100</v>
      </c>
      <c r="O67" s="290"/>
    </row>
    <row r="68" spans="1:15" s="738" customFormat="1" ht="12" customHeight="1">
      <c r="A68" s="287" t="s">
        <v>99</v>
      </c>
      <c r="B68" s="165">
        <v>379200</v>
      </c>
      <c r="C68" s="166">
        <v>436300</v>
      </c>
      <c r="D68" s="166">
        <v>486500</v>
      </c>
      <c r="E68" s="166">
        <v>418500</v>
      </c>
      <c r="F68" s="166">
        <v>395000</v>
      </c>
      <c r="G68" s="166">
        <v>381200</v>
      </c>
      <c r="H68" s="166">
        <v>445400</v>
      </c>
      <c r="I68" s="166">
        <v>523400</v>
      </c>
      <c r="J68" s="166">
        <v>457800</v>
      </c>
      <c r="K68" s="167">
        <v>429200</v>
      </c>
      <c r="L68" s="167">
        <v>409900</v>
      </c>
      <c r="M68" s="175">
        <v>390800</v>
      </c>
      <c r="N68" s="168">
        <v>5153200</v>
      </c>
      <c r="O68" s="291">
        <f>+N68/N66*100</f>
        <v>101.3471787912758</v>
      </c>
    </row>
    <row r="69" spans="1:15" s="738" customFormat="1" ht="12" customHeight="1">
      <c r="A69" s="289"/>
      <c r="B69" s="169">
        <v>7.358534502833192</v>
      </c>
      <c r="C69" s="170">
        <v>8.466583870216564</v>
      </c>
      <c r="D69" s="170">
        <v>9.440735853450283</v>
      </c>
      <c r="E69" s="170">
        <v>8.121167429946441</v>
      </c>
      <c r="F69" s="170">
        <v>7.665140107117907</v>
      </c>
      <c r="G69" s="170">
        <v>7.397345338818598</v>
      </c>
      <c r="H69" s="170">
        <v>8.643173173950167</v>
      </c>
      <c r="I69" s="170">
        <v>10.156795777381046</v>
      </c>
      <c r="J69" s="170">
        <v>8.883800357059691</v>
      </c>
      <c r="K69" s="171">
        <v>8.328805402468369</v>
      </c>
      <c r="L69" s="171">
        <v>7.9542808352091905</v>
      </c>
      <c r="M69" s="172">
        <v>7.5836373515485525</v>
      </c>
      <c r="N69" s="174">
        <v>100</v>
      </c>
      <c r="O69" s="290"/>
    </row>
    <row r="70" spans="1:15" s="738" customFormat="1" ht="12" customHeight="1">
      <c r="A70" s="287" t="s">
        <v>100</v>
      </c>
      <c r="B70" s="165">
        <v>392400</v>
      </c>
      <c r="C70" s="166">
        <v>421300</v>
      </c>
      <c r="D70" s="166">
        <v>506700</v>
      </c>
      <c r="E70" s="166">
        <v>446600</v>
      </c>
      <c r="F70" s="166">
        <v>414400</v>
      </c>
      <c r="G70" s="166">
        <v>416700</v>
      </c>
      <c r="H70" s="166">
        <v>478700</v>
      </c>
      <c r="I70" s="166">
        <v>563600</v>
      </c>
      <c r="J70" s="166">
        <v>491400</v>
      </c>
      <c r="K70" s="167">
        <v>479900</v>
      </c>
      <c r="L70" s="167">
        <v>447200</v>
      </c>
      <c r="M70" s="175">
        <v>441200</v>
      </c>
      <c r="N70" s="168">
        <v>5500100</v>
      </c>
      <c r="O70" s="291">
        <f>+N70/N68*100</f>
        <v>106.73173950166887</v>
      </c>
    </row>
    <row r="71" spans="1:15" s="738" customFormat="1" ht="12" customHeight="1">
      <c r="A71" s="289"/>
      <c r="B71" s="169">
        <v>7.134415737895675</v>
      </c>
      <c r="C71" s="170">
        <v>7.659860729804913</v>
      </c>
      <c r="D71" s="170">
        <v>9.212559771640516</v>
      </c>
      <c r="E71" s="170">
        <v>8.119852366320613</v>
      </c>
      <c r="F71" s="170">
        <v>7.534408465300631</v>
      </c>
      <c r="G71" s="170">
        <v>7.576225886802058</v>
      </c>
      <c r="H71" s="170">
        <v>8.703478118579662</v>
      </c>
      <c r="I71" s="170">
        <v>10.247086416610607</v>
      </c>
      <c r="J71" s="170">
        <v>8.934383011217978</v>
      </c>
      <c r="K71" s="171">
        <v>8.725295903710842</v>
      </c>
      <c r="L71" s="171">
        <v>8.130761258886201</v>
      </c>
      <c r="M71" s="172">
        <v>8.021672333230304</v>
      </c>
      <c r="N71" s="174">
        <v>100</v>
      </c>
      <c r="O71" s="290"/>
    </row>
    <row r="72" spans="1:15" s="738" customFormat="1" ht="12" customHeight="1">
      <c r="A72" s="287" t="s">
        <v>101</v>
      </c>
      <c r="B72" s="165">
        <v>417300</v>
      </c>
      <c r="C72" s="166">
        <v>435600</v>
      </c>
      <c r="D72" s="166">
        <v>538900</v>
      </c>
      <c r="E72" s="166">
        <v>453400</v>
      </c>
      <c r="F72" s="166">
        <v>417900</v>
      </c>
      <c r="G72" s="166">
        <v>404300</v>
      </c>
      <c r="H72" s="166">
        <v>461300</v>
      </c>
      <c r="I72" s="166">
        <v>569200</v>
      </c>
      <c r="J72" s="166">
        <v>490400</v>
      </c>
      <c r="K72" s="167">
        <v>519900</v>
      </c>
      <c r="L72" s="167">
        <v>474500</v>
      </c>
      <c r="M72" s="175">
        <v>455100</v>
      </c>
      <c r="N72" s="168">
        <v>5637800</v>
      </c>
      <c r="O72" s="291">
        <f>+N72/N70*100</f>
        <v>102.50359084380285</v>
      </c>
    </row>
    <row r="73" spans="1:15" s="738" customFormat="1" ht="12" customHeight="1">
      <c r="A73" s="289"/>
      <c r="B73" s="169">
        <v>7.401823406293236</v>
      </c>
      <c r="C73" s="170">
        <v>7.726418106353543</v>
      </c>
      <c r="D73" s="170">
        <v>9.558693107240412</v>
      </c>
      <c r="E73" s="170">
        <v>8.042144098761929</v>
      </c>
      <c r="F73" s="170">
        <v>7.41246585547554</v>
      </c>
      <c r="G73" s="170">
        <v>7.17123700734329</v>
      </c>
      <c r="H73" s="170">
        <v>8.18226967966228</v>
      </c>
      <c r="I73" s="170">
        <v>10.096136790946824</v>
      </c>
      <c r="J73" s="170">
        <v>8.69842846500408</v>
      </c>
      <c r="K73" s="170">
        <v>9.221682216467416</v>
      </c>
      <c r="L73" s="170">
        <v>8.416403561672993</v>
      </c>
      <c r="M73" s="176">
        <v>8.07229770477846</v>
      </c>
      <c r="N73" s="174">
        <v>100</v>
      </c>
      <c r="O73" s="290"/>
    </row>
    <row r="74" spans="1:15" s="738" customFormat="1" ht="12" customHeight="1">
      <c r="A74" s="287" t="s">
        <v>102</v>
      </c>
      <c r="B74" s="165">
        <v>435800</v>
      </c>
      <c r="C74" s="166">
        <v>465600</v>
      </c>
      <c r="D74" s="166">
        <v>557700</v>
      </c>
      <c r="E74" s="166">
        <v>475300</v>
      </c>
      <c r="F74" s="166">
        <v>420400</v>
      </c>
      <c r="G74" s="166">
        <v>417200</v>
      </c>
      <c r="H74" s="166">
        <v>477600</v>
      </c>
      <c r="I74" s="166">
        <v>614200</v>
      </c>
      <c r="J74" s="166">
        <v>528400</v>
      </c>
      <c r="K74" s="167">
        <v>519700</v>
      </c>
      <c r="L74" s="167">
        <v>486300</v>
      </c>
      <c r="M74" s="175">
        <v>471000</v>
      </c>
      <c r="N74" s="178">
        <v>5869200</v>
      </c>
      <c r="O74" s="291">
        <f>+N74/N72*100</f>
        <v>104.10443790130901</v>
      </c>
    </row>
    <row r="75" spans="1:15" s="738" customFormat="1" ht="12" customHeight="1">
      <c r="A75" s="289"/>
      <c r="B75" s="169">
        <v>7.425202753356505</v>
      </c>
      <c r="C75" s="170">
        <v>7.932938049478635</v>
      </c>
      <c r="D75" s="170">
        <v>9.502146800245349</v>
      </c>
      <c r="E75" s="170">
        <v>8.098207592176106</v>
      </c>
      <c r="F75" s="170">
        <v>7.162816056702788</v>
      </c>
      <c r="G75" s="170">
        <v>7.108294145709807</v>
      </c>
      <c r="H75" s="170">
        <v>8.13739521570231</v>
      </c>
      <c r="I75" s="170">
        <v>10.464799291215158</v>
      </c>
      <c r="J75" s="170">
        <v>9.002930552715872</v>
      </c>
      <c r="K75" s="170">
        <v>8.854699107203707</v>
      </c>
      <c r="L75" s="170">
        <v>8.285626661214476</v>
      </c>
      <c r="M75" s="176">
        <v>8.024943774279288</v>
      </c>
      <c r="N75" s="174">
        <v>100</v>
      </c>
      <c r="O75" s="290"/>
    </row>
    <row r="76" spans="1:15" s="740" customFormat="1" ht="12" customHeight="1">
      <c r="A76" s="287" t="s">
        <v>103</v>
      </c>
      <c r="B76" s="177">
        <v>434700</v>
      </c>
      <c r="C76" s="167">
        <v>483800</v>
      </c>
      <c r="D76" s="167">
        <v>563700</v>
      </c>
      <c r="E76" s="167">
        <v>484000</v>
      </c>
      <c r="F76" s="167">
        <v>456900</v>
      </c>
      <c r="G76" s="167">
        <v>438800</v>
      </c>
      <c r="H76" s="167">
        <v>525400</v>
      </c>
      <c r="I76" s="167">
        <v>626700</v>
      </c>
      <c r="J76" s="167">
        <v>535000</v>
      </c>
      <c r="K76" s="167">
        <v>547000</v>
      </c>
      <c r="L76" s="167">
        <v>485500</v>
      </c>
      <c r="M76" s="175">
        <v>464000</v>
      </c>
      <c r="N76" s="178">
        <v>6045500</v>
      </c>
      <c r="O76" s="292">
        <f>+N76/N74*100</f>
        <v>103.00381653376951</v>
      </c>
    </row>
    <row r="77" spans="1:15" s="740" customFormat="1" ht="12" customHeight="1">
      <c r="A77" s="289"/>
      <c r="B77" s="179">
        <v>7.1904722520883295</v>
      </c>
      <c r="C77" s="171">
        <v>8.002646596642132</v>
      </c>
      <c r="D77" s="171">
        <v>9.324290794806055</v>
      </c>
      <c r="E77" s="171">
        <v>8.005954842444794</v>
      </c>
      <c r="F77" s="171">
        <v>7.557687536183938</v>
      </c>
      <c r="G77" s="171">
        <v>7.258291291042925</v>
      </c>
      <c r="H77" s="171">
        <v>8.690761723596063</v>
      </c>
      <c r="I77" s="171">
        <v>10.366388222644943</v>
      </c>
      <c r="J77" s="171">
        <v>8.849557522123893</v>
      </c>
      <c r="K77" s="171">
        <v>9.048052270283682</v>
      </c>
      <c r="L77" s="171">
        <v>8.030766685964768</v>
      </c>
      <c r="M77" s="172">
        <v>7.67513026217848</v>
      </c>
      <c r="N77" s="173">
        <v>100</v>
      </c>
      <c r="O77" s="293"/>
    </row>
    <row r="78" spans="1:15" s="740" customFormat="1" ht="12" customHeight="1">
      <c r="A78" s="287" t="s">
        <v>104</v>
      </c>
      <c r="B78" s="177">
        <v>420300</v>
      </c>
      <c r="C78" s="167">
        <v>413500</v>
      </c>
      <c r="D78" s="167">
        <v>537200</v>
      </c>
      <c r="E78" s="167">
        <v>448400</v>
      </c>
      <c r="F78" s="167">
        <v>423300</v>
      </c>
      <c r="G78" s="167">
        <v>426800</v>
      </c>
      <c r="H78" s="167">
        <v>527800</v>
      </c>
      <c r="I78" s="167">
        <v>601900</v>
      </c>
      <c r="J78" s="167">
        <v>515200</v>
      </c>
      <c r="K78" s="167">
        <v>479900</v>
      </c>
      <c r="L78" s="167">
        <v>426300</v>
      </c>
      <c r="M78" s="175">
        <v>430200</v>
      </c>
      <c r="N78" s="168">
        <v>5650800</v>
      </c>
      <c r="O78" s="292">
        <f>+N78/N76*100</f>
        <v>93.47117690844429</v>
      </c>
    </row>
    <row r="79" spans="1:15" s="740" customFormat="1" ht="12" customHeight="1">
      <c r="A79" s="289"/>
      <c r="B79" s="179">
        <v>7.43788490125292</v>
      </c>
      <c r="C79" s="171">
        <v>7.317547957811284</v>
      </c>
      <c r="D79" s="171">
        <v>9.50661853188929</v>
      </c>
      <c r="E79" s="171">
        <v>7.935159623416153</v>
      </c>
      <c r="F79" s="171">
        <v>7.490974729241877</v>
      </c>
      <c r="G79" s="171">
        <v>7.552912861895661</v>
      </c>
      <c r="H79" s="171">
        <v>9.340270404190557</v>
      </c>
      <c r="I79" s="171">
        <v>10.651589155517803</v>
      </c>
      <c r="J79" s="171">
        <v>9.117293126636937</v>
      </c>
      <c r="K79" s="171">
        <v>8.492602817300206</v>
      </c>
      <c r="L79" s="171">
        <v>7.5440645572308345</v>
      </c>
      <c r="M79" s="172">
        <v>7.6130813336164795</v>
      </c>
      <c r="N79" s="174">
        <v>100</v>
      </c>
      <c r="O79" s="293"/>
    </row>
    <row r="80" spans="1:15" s="740" customFormat="1" ht="12" customHeight="1">
      <c r="A80" s="287" t="s">
        <v>105</v>
      </c>
      <c r="B80" s="177">
        <v>418300</v>
      </c>
      <c r="C80" s="167">
        <v>447000</v>
      </c>
      <c r="D80" s="167">
        <v>544900</v>
      </c>
      <c r="E80" s="167">
        <v>471900</v>
      </c>
      <c r="F80" s="167">
        <v>465000</v>
      </c>
      <c r="G80" s="167">
        <v>427700</v>
      </c>
      <c r="H80" s="167">
        <v>543000</v>
      </c>
      <c r="I80" s="167">
        <v>635700</v>
      </c>
      <c r="J80" s="167">
        <v>550800</v>
      </c>
      <c r="K80" s="167">
        <v>499500</v>
      </c>
      <c r="L80" s="167">
        <v>430900</v>
      </c>
      <c r="M80" s="175">
        <v>420400</v>
      </c>
      <c r="N80" s="178">
        <v>5855100</v>
      </c>
      <c r="O80" s="292">
        <f>+N80/N78*100</f>
        <v>103.615417286048</v>
      </c>
    </row>
    <row r="81" spans="1:15" s="740" customFormat="1" ht="12" customHeight="1">
      <c r="A81" s="289"/>
      <c r="B81" s="179">
        <v>7.144199074311285</v>
      </c>
      <c r="C81" s="171">
        <v>7.634370036378542</v>
      </c>
      <c r="D81" s="171">
        <v>9.30641662823863</v>
      </c>
      <c r="E81" s="171">
        <v>8.059640313572784</v>
      </c>
      <c r="F81" s="171">
        <v>7.941794333145463</v>
      </c>
      <c r="G81" s="171">
        <v>7.3047428737340105</v>
      </c>
      <c r="H81" s="171">
        <v>9.273966285802121</v>
      </c>
      <c r="I81" s="171">
        <v>10.857201414151765</v>
      </c>
      <c r="J81" s="171">
        <v>9.407183481067786</v>
      </c>
      <c r="K81" s="171">
        <v>8.53102423528206</v>
      </c>
      <c r="L81" s="171">
        <v>7.3593960820481295</v>
      </c>
      <c r="M81" s="172">
        <v>7.180065242267425</v>
      </c>
      <c r="N81" s="173">
        <v>100</v>
      </c>
      <c r="O81" s="293"/>
    </row>
    <row r="82" spans="1:15" s="740" customFormat="1" ht="12" customHeight="1">
      <c r="A82" s="287" t="s">
        <v>106</v>
      </c>
      <c r="B82" s="277">
        <v>406200</v>
      </c>
      <c r="C82" s="278">
        <v>422500</v>
      </c>
      <c r="D82" s="278">
        <v>431700</v>
      </c>
      <c r="E82" s="278">
        <v>367200</v>
      </c>
      <c r="F82" s="278">
        <v>380200</v>
      </c>
      <c r="G82" s="278">
        <v>392800</v>
      </c>
      <c r="H82" s="278">
        <v>500200</v>
      </c>
      <c r="I82" s="278">
        <v>593200</v>
      </c>
      <c r="J82" s="278">
        <v>518400</v>
      </c>
      <c r="K82" s="278">
        <v>515600</v>
      </c>
      <c r="L82" s="278">
        <v>440700</v>
      </c>
      <c r="M82" s="279">
        <v>446800</v>
      </c>
      <c r="N82" s="178">
        <v>5415500</v>
      </c>
      <c r="O82" s="292">
        <f>+N82/N80*100</f>
        <v>92.49201550784785</v>
      </c>
    </row>
    <row r="83" spans="1:15" s="740" customFormat="1" ht="12" customHeight="1">
      <c r="A83" s="287"/>
      <c r="B83" s="180">
        <v>7.500692456836858</v>
      </c>
      <c r="C83" s="181">
        <v>7.801680361924107</v>
      </c>
      <c r="D83" s="181">
        <v>7.971563105899731</v>
      </c>
      <c r="E83" s="181">
        <v>6.780537346505401</v>
      </c>
      <c r="F83" s="181">
        <v>7.02058904994922</v>
      </c>
      <c r="G83" s="181">
        <v>7.253254547133229</v>
      </c>
      <c r="H83" s="181">
        <v>9.236450927892163</v>
      </c>
      <c r="I83" s="181">
        <v>10.95374388329794</v>
      </c>
      <c r="J83" s="181">
        <v>9.572523312713507</v>
      </c>
      <c r="K83" s="181">
        <v>9.52081986889484</v>
      </c>
      <c r="L83" s="181">
        <v>8.137752746745452</v>
      </c>
      <c r="M83" s="182">
        <v>8.250392392207551</v>
      </c>
      <c r="N83" s="183">
        <v>100.00000000000003</v>
      </c>
      <c r="O83" s="294"/>
    </row>
    <row r="84" spans="1:15" s="741" customFormat="1" ht="12" customHeight="1">
      <c r="A84" s="243" t="s">
        <v>392</v>
      </c>
      <c r="B84" s="105">
        <v>405000</v>
      </c>
      <c r="C84" s="106">
        <v>434800</v>
      </c>
      <c r="D84" s="106">
        <v>533100</v>
      </c>
      <c r="E84" s="106">
        <v>471100</v>
      </c>
      <c r="F84" s="106">
        <v>434300</v>
      </c>
      <c r="G84" s="106">
        <v>426400</v>
      </c>
      <c r="H84" s="106">
        <v>550400</v>
      </c>
      <c r="I84" s="106">
        <v>607200</v>
      </c>
      <c r="J84" s="106">
        <v>507300</v>
      </c>
      <c r="K84" s="106">
        <v>519700</v>
      </c>
      <c r="L84" s="106">
        <v>483100</v>
      </c>
      <c r="M84" s="107">
        <v>463400</v>
      </c>
      <c r="N84" s="184">
        <v>5835800</v>
      </c>
      <c r="O84" s="244">
        <f>N84/N82*100</f>
        <v>107.76105622749515</v>
      </c>
    </row>
    <row r="85" spans="1:15" s="741" customFormat="1" ht="12" customHeight="1">
      <c r="A85" s="245"/>
      <c r="B85" s="185">
        <v>6.939922547037253</v>
      </c>
      <c r="C85" s="171">
        <v>7.450563761609377</v>
      </c>
      <c r="D85" s="171">
        <v>9.134994345248296</v>
      </c>
      <c r="E85" s="171">
        <v>8.072586449158642</v>
      </c>
      <c r="F85" s="171">
        <v>7.4419959559957505</v>
      </c>
      <c r="G85" s="171">
        <v>7.306624627300456</v>
      </c>
      <c r="H85" s="171">
        <v>9.431440419479763</v>
      </c>
      <c r="I85" s="171">
        <v>10.404743137187705</v>
      </c>
      <c r="J85" s="171">
        <v>8.692895575585181</v>
      </c>
      <c r="K85" s="171">
        <v>8.905377154803112</v>
      </c>
      <c r="L85" s="171">
        <v>8.278213783885672</v>
      </c>
      <c r="M85" s="186">
        <v>7.940642242708798</v>
      </c>
      <c r="N85" s="173">
        <v>100</v>
      </c>
      <c r="O85" s="246"/>
    </row>
    <row r="86" spans="1:15" s="740" customFormat="1" ht="12" customHeight="1">
      <c r="A86" s="742" t="s">
        <v>393</v>
      </c>
      <c r="B86" s="105">
        <v>429700</v>
      </c>
      <c r="C86" s="106">
        <v>463200</v>
      </c>
      <c r="D86" s="106">
        <v>568900</v>
      </c>
      <c r="E86" s="106">
        <v>516300</v>
      </c>
      <c r="F86" s="106">
        <v>477600</v>
      </c>
      <c r="G86" s="106">
        <v>489100</v>
      </c>
      <c r="H86" s="106">
        <v>583900</v>
      </c>
      <c r="I86" s="106">
        <v>705500</v>
      </c>
      <c r="J86" s="106">
        <v>607400</v>
      </c>
      <c r="K86" s="106">
        <v>543000</v>
      </c>
      <c r="L86" s="106">
        <v>513600</v>
      </c>
      <c r="M86" s="107">
        <v>515500</v>
      </c>
      <c r="N86" s="184">
        <v>6413700</v>
      </c>
      <c r="O86" s="244">
        <f>N86/N84*100</f>
        <v>109.9026697282292</v>
      </c>
    </row>
    <row r="87" spans="1:15" s="740" customFormat="1" ht="13.5" customHeight="1">
      <c r="A87" s="743"/>
      <c r="B87" s="185">
        <v>6.699720909927187</v>
      </c>
      <c r="C87" s="171">
        <v>7.2220403199401275</v>
      </c>
      <c r="D87" s="171">
        <v>8.870074995712303</v>
      </c>
      <c r="E87" s="171">
        <v>8.04995556387109</v>
      </c>
      <c r="F87" s="171">
        <v>7.446559708124795</v>
      </c>
      <c r="G87" s="171">
        <v>7.62586338618894</v>
      </c>
      <c r="H87" s="171">
        <v>9.103949358404664</v>
      </c>
      <c r="I87" s="171">
        <v>10.999890858630744</v>
      </c>
      <c r="J87" s="171">
        <v>9.470352526622698</v>
      </c>
      <c r="K87" s="171">
        <v>8.466251929463493</v>
      </c>
      <c r="L87" s="171">
        <v>8.007858178586464</v>
      </c>
      <c r="M87" s="186">
        <v>8.037482264527496</v>
      </c>
      <c r="N87" s="173">
        <v>100</v>
      </c>
      <c r="O87" s="246"/>
    </row>
    <row r="88" spans="1:15" s="740" customFormat="1" ht="13.5" customHeight="1">
      <c r="A88" s="742" t="s">
        <v>397</v>
      </c>
      <c r="B88" s="105">
        <v>495100</v>
      </c>
      <c r="C88" s="106">
        <v>503100</v>
      </c>
      <c r="D88" s="106">
        <v>630200</v>
      </c>
      <c r="E88" s="106">
        <v>565600</v>
      </c>
      <c r="F88" s="106">
        <v>561400</v>
      </c>
      <c r="G88" s="106">
        <v>557300</v>
      </c>
      <c r="H88" s="106">
        <v>653900</v>
      </c>
      <c r="I88" s="106">
        <v>733300</v>
      </c>
      <c r="J88" s="106">
        <v>658700</v>
      </c>
      <c r="K88" s="106">
        <v>586000</v>
      </c>
      <c r="L88" s="106">
        <v>564500</v>
      </c>
      <c r="M88" s="107">
        <v>549200</v>
      </c>
      <c r="N88" s="184">
        <v>7058300</v>
      </c>
      <c r="O88" s="244">
        <f>N88/N86*100</f>
        <v>110.05036094609974</v>
      </c>
    </row>
    <row r="89" spans="1:15" s="740" customFormat="1" ht="13.5" customHeight="1">
      <c r="A89" s="743"/>
      <c r="B89" s="185">
        <v>7.014436904070386</v>
      </c>
      <c r="C89" s="171">
        <v>7.127778643582733</v>
      </c>
      <c r="D89" s="171">
        <v>8.928495530085149</v>
      </c>
      <c r="E89" s="171">
        <v>8.013260983522946</v>
      </c>
      <c r="F89" s="171">
        <v>7.953756570278962</v>
      </c>
      <c r="G89" s="171">
        <v>7.895668928778885</v>
      </c>
      <c r="H89" s="171">
        <v>9.264270433390477</v>
      </c>
      <c r="I89" s="171">
        <v>10.389187198050521</v>
      </c>
      <c r="J89" s="171">
        <v>9.332275477097884</v>
      </c>
      <c r="K89" s="171">
        <v>8.30228241927943</v>
      </c>
      <c r="L89" s="171">
        <v>7.997676494339998</v>
      </c>
      <c r="M89" s="186">
        <v>7.780910417522632</v>
      </c>
      <c r="N89" s="173">
        <v>100</v>
      </c>
      <c r="O89" s="246"/>
    </row>
    <row r="90" spans="1:15" s="740" customFormat="1" ht="13.5" customHeight="1">
      <c r="A90" s="742" t="s">
        <v>404</v>
      </c>
      <c r="B90" s="295">
        <v>530100</v>
      </c>
      <c r="C90" s="296">
        <v>550900</v>
      </c>
      <c r="D90" s="296">
        <v>659000</v>
      </c>
      <c r="E90" s="296">
        <v>635400</v>
      </c>
      <c r="F90" s="296">
        <v>611400</v>
      </c>
      <c r="G90" s="296">
        <v>610000</v>
      </c>
      <c r="H90" s="296">
        <v>714000</v>
      </c>
      <c r="I90" s="296">
        <v>797500</v>
      </c>
      <c r="J90" s="296">
        <v>724700</v>
      </c>
      <c r="K90" s="296">
        <v>696800</v>
      </c>
      <c r="L90" s="296">
        <v>619600</v>
      </c>
      <c r="M90" s="297">
        <v>613600</v>
      </c>
      <c r="N90" s="178">
        <f>SUM(B90:M90)</f>
        <v>7763000</v>
      </c>
      <c r="O90" s="244">
        <f>N90/N88*100</f>
        <v>109.98399047929388</v>
      </c>
    </row>
    <row r="91" spans="1:15" s="740" customFormat="1" ht="13.5" customHeight="1">
      <c r="A91" s="744"/>
      <c r="B91" s="185">
        <f>B90/$N$90*100</f>
        <v>6.828545665335565</v>
      </c>
      <c r="C91" s="171">
        <f aca="true" t="shared" si="1" ref="C91:M91">C90/$N$90*100</f>
        <v>7.096483318304779</v>
      </c>
      <c r="D91" s="171">
        <f t="shared" si="1"/>
        <v>8.488986216668813</v>
      </c>
      <c r="E91" s="171">
        <f t="shared" si="1"/>
        <v>8.184980033492206</v>
      </c>
      <c r="F91" s="171">
        <f t="shared" si="1"/>
        <v>7.875821203143114</v>
      </c>
      <c r="G91" s="171">
        <f t="shared" si="1"/>
        <v>7.8577869380394185</v>
      </c>
      <c r="H91" s="171">
        <f t="shared" si="1"/>
        <v>9.197475202885483</v>
      </c>
      <c r="I91" s="171">
        <f t="shared" si="1"/>
        <v>10.273090300141698</v>
      </c>
      <c r="J91" s="171">
        <f t="shared" si="1"/>
        <v>9.335308514749451</v>
      </c>
      <c r="K91" s="171">
        <f t="shared" si="1"/>
        <v>8.975911374468632</v>
      </c>
      <c r="L91" s="171">
        <f t="shared" si="1"/>
        <v>7.981450470179055</v>
      </c>
      <c r="M91" s="171">
        <f t="shared" si="1"/>
        <v>7.904160762591782</v>
      </c>
      <c r="N91" s="173">
        <v>100</v>
      </c>
      <c r="O91" s="246"/>
    </row>
    <row r="92" spans="1:15" s="740" customFormat="1" ht="13.5" customHeight="1">
      <c r="A92" s="742" t="s">
        <v>410</v>
      </c>
      <c r="B92" s="295">
        <v>581600</v>
      </c>
      <c r="C92" s="296">
        <v>622500</v>
      </c>
      <c r="D92" s="296">
        <v>709200</v>
      </c>
      <c r="E92" s="296">
        <v>681500</v>
      </c>
      <c r="F92" s="296">
        <v>697100</v>
      </c>
      <c r="G92" s="296">
        <v>714400</v>
      </c>
      <c r="H92" s="296">
        <v>805800</v>
      </c>
      <c r="I92" s="296">
        <v>926900</v>
      </c>
      <c r="J92" s="296">
        <v>793000</v>
      </c>
      <c r="K92" s="296">
        <v>767900</v>
      </c>
      <c r="L92" s="296">
        <v>650200</v>
      </c>
      <c r="M92" s="297">
        <v>663000</v>
      </c>
      <c r="N92" s="178">
        <f>SUM(B92:M92)</f>
        <v>8613100</v>
      </c>
      <c r="O92" s="244">
        <f>N92/N90*100</f>
        <v>110.95066340332347</v>
      </c>
    </row>
    <row r="93" spans="1:15" s="740" customFormat="1" ht="13.5" customHeight="1">
      <c r="A93" s="744"/>
      <c r="B93" s="185">
        <f>B92/$N$94*100</f>
        <v>6.189736276367042</v>
      </c>
      <c r="C93" s="171">
        <f aca="true" t="shared" si="2" ref="C93:M93">C92/$N$94*100</f>
        <v>6.62501862455035</v>
      </c>
      <c r="D93" s="171">
        <f t="shared" si="2"/>
        <v>7.547732061897363</v>
      </c>
      <c r="E93" s="171">
        <f t="shared" si="2"/>
        <v>7.252932036355123</v>
      </c>
      <c r="F93" s="171">
        <f t="shared" si="2"/>
        <v>7.418956599476384</v>
      </c>
      <c r="G93" s="171">
        <f t="shared" si="2"/>
        <v>7.603073582937784</v>
      </c>
      <c r="H93" s="171">
        <f t="shared" si="2"/>
        <v>8.575807241225176</v>
      </c>
      <c r="I93" s="171">
        <f t="shared" si="2"/>
        <v>9.864626125454972</v>
      </c>
      <c r="J93" s="171">
        <f t="shared" si="2"/>
        <v>8.43958195866414</v>
      </c>
      <c r="K93" s="171">
        <f t="shared" si="2"/>
        <v>8.17245269364211</v>
      </c>
      <c r="L93" s="171">
        <f t="shared" si="2"/>
        <v>6.919818650092591</v>
      </c>
      <c r="M93" s="171">
        <f t="shared" si="2"/>
        <v>7.056043932653626</v>
      </c>
      <c r="N93" s="173">
        <v>100</v>
      </c>
      <c r="O93" s="246"/>
    </row>
    <row r="94" spans="1:15" s="740" customFormat="1" ht="13.5" customHeight="1">
      <c r="A94" s="742" t="s">
        <v>423</v>
      </c>
      <c r="B94" s="295">
        <v>653000</v>
      </c>
      <c r="C94" s="296">
        <v>637900</v>
      </c>
      <c r="D94" s="296">
        <v>778500</v>
      </c>
      <c r="E94" s="296">
        <v>759200</v>
      </c>
      <c r="F94" s="296">
        <v>740600</v>
      </c>
      <c r="G94" s="296">
        <v>798800</v>
      </c>
      <c r="H94" s="189">
        <v>907900</v>
      </c>
      <c r="I94" s="296">
        <v>1002500</v>
      </c>
      <c r="J94" s="189">
        <v>837100</v>
      </c>
      <c r="K94" s="296">
        <v>799300</v>
      </c>
      <c r="L94" s="296">
        <v>762900</v>
      </c>
      <c r="M94" s="297">
        <v>718500</v>
      </c>
      <c r="N94" s="178">
        <f>SUM(B94:M94)</f>
        <v>9396200</v>
      </c>
      <c r="O94" s="244">
        <f>N94/N92*100</f>
        <v>109.09196456560355</v>
      </c>
    </row>
    <row r="95" spans="1:15" s="740" customFormat="1" ht="13.5" customHeight="1">
      <c r="A95" s="744"/>
      <c r="B95" s="185">
        <f>B94/$N$94*100</f>
        <v>6.949617930652817</v>
      </c>
      <c r="C95" s="171">
        <f aca="true" t="shared" si="3" ref="C95:K95">C94/$N$94*100</f>
        <v>6.788914667631596</v>
      </c>
      <c r="D95" s="171">
        <f t="shared" si="3"/>
        <v>8.285264255762968</v>
      </c>
      <c r="E95" s="171">
        <f t="shared" si="3"/>
        <v>8.079862071901408</v>
      </c>
      <c r="F95" s="171">
        <f t="shared" si="3"/>
        <v>7.881909708179903</v>
      </c>
      <c r="G95" s="171">
        <f t="shared" si="3"/>
        <v>8.50130903982461</v>
      </c>
      <c r="H95" s="171">
        <f t="shared" si="3"/>
        <v>9.662416721653434</v>
      </c>
      <c r="I95" s="171">
        <f t="shared" si="3"/>
        <v>10.669206700581086</v>
      </c>
      <c r="J95" s="171">
        <f t="shared" si="3"/>
        <v>8.908920627487708</v>
      </c>
      <c r="K95" s="171">
        <f t="shared" si="3"/>
        <v>8.506630339924651</v>
      </c>
      <c r="L95" s="171">
        <f>L94/$N$94*100</f>
        <v>8.119239692641706</v>
      </c>
      <c r="M95" s="171">
        <f>M94/$N$94*100</f>
        <v>7.646708243758114</v>
      </c>
      <c r="N95" s="173">
        <v>100</v>
      </c>
      <c r="O95" s="246"/>
    </row>
    <row r="96" spans="1:15" s="740" customFormat="1" ht="13.5" customHeight="1">
      <c r="A96" s="745" t="s">
        <v>545</v>
      </c>
      <c r="B96" s="330">
        <v>704300</v>
      </c>
      <c r="C96" s="106">
        <v>711400</v>
      </c>
      <c r="D96" s="106">
        <v>837400</v>
      </c>
      <c r="E96" s="106">
        <v>833200</v>
      </c>
      <c r="F96" s="106">
        <v>830900</v>
      </c>
      <c r="G96" s="106">
        <v>809700</v>
      </c>
      <c r="H96" s="106">
        <v>885800</v>
      </c>
      <c r="I96" s="331">
        <v>1041500</v>
      </c>
      <c r="J96" s="106">
        <v>801500</v>
      </c>
      <c r="K96" s="106">
        <v>849300</v>
      </c>
      <c r="L96" s="106">
        <v>795200</v>
      </c>
      <c r="M96" s="297">
        <v>747500</v>
      </c>
      <c r="N96" s="178">
        <f>SUM(B96:M96)</f>
        <v>9847700</v>
      </c>
      <c r="O96" s="244">
        <f>N96/N94*100</f>
        <v>104.80513399033653</v>
      </c>
    </row>
    <row r="97" spans="1:15" s="740" customFormat="1" ht="13.5" customHeight="1">
      <c r="A97" s="746"/>
      <c r="B97" s="187">
        <f aca="true" t="shared" si="4" ref="B97:M97">B96/$N$96*100</f>
        <v>7.151923799465864</v>
      </c>
      <c r="C97" s="332">
        <f t="shared" si="4"/>
        <v>7.224021852818424</v>
      </c>
      <c r="D97" s="332">
        <f t="shared" si="4"/>
        <v>8.503508433441311</v>
      </c>
      <c r="E97" s="332">
        <f t="shared" si="4"/>
        <v>8.46085888075388</v>
      </c>
      <c r="F97" s="332">
        <f t="shared" si="4"/>
        <v>8.437503173329814</v>
      </c>
      <c r="G97" s="332">
        <f t="shared" si="4"/>
        <v>8.222224478812311</v>
      </c>
      <c r="H97" s="332">
        <f t="shared" si="4"/>
        <v>8.994993754886927</v>
      </c>
      <c r="I97" s="332">
        <f t="shared" si="4"/>
        <v>10.576073600942353</v>
      </c>
      <c r="J97" s="332">
        <f t="shared" si="4"/>
        <v>8.138956304517807</v>
      </c>
      <c r="K97" s="332">
        <f t="shared" si="4"/>
        <v>8.624348832722362</v>
      </c>
      <c r="L97" s="747">
        <f t="shared" si="4"/>
        <v>8.074981975486661</v>
      </c>
      <c r="M97" s="748">
        <f t="shared" si="4"/>
        <v>7.5906049128222834</v>
      </c>
      <c r="N97" s="188">
        <v>100</v>
      </c>
      <c r="O97" s="247"/>
    </row>
    <row r="98" spans="1:15" s="740" customFormat="1" ht="13.5" customHeight="1">
      <c r="A98" s="745" t="s">
        <v>546</v>
      </c>
      <c r="B98" s="333">
        <v>753500</v>
      </c>
      <c r="C98" s="331">
        <v>772200</v>
      </c>
      <c r="D98" s="331">
        <v>884000</v>
      </c>
      <c r="E98" s="331">
        <v>851400</v>
      </c>
      <c r="F98" s="331">
        <v>834900</v>
      </c>
      <c r="G98" s="331">
        <v>868200</v>
      </c>
      <c r="H98" s="106">
        <v>963600</v>
      </c>
      <c r="I98" s="106">
        <v>1021200</v>
      </c>
      <c r="J98" s="106">
        <v>809300</v>
      </c>
      <c r="K98" s="331">
        <v>851300</v>
      </c>
      <c r="L98" s="331">
        <v>799200</v>
      </c>
      <c r="M98" s="190">
        <v>755100</v>
      </c>
      <c r="N98" s="178">
        <f>SUM(B98:M98)</f>
        <v>10163900</v>
      </c>
      <c r="O98" s="244">
        <f>N98/N96*100</f>
        <v>103.21090203803934</v>
      </c>
    </row>
    <row r="99" spans="1:15" s="740" customFormat="1" ht="13.5" customHeight="1">
      <c r="A99" s="746"/>
      <c r="B99" s="187">
        <f>B98/$N$98*100</f>
        <v>7.413492852153208</v>
      </c>
      <c r="C99" s="332">
        <f aca="true" t="shared" si="5" ref="C99:M99">C98/$N$98*100</f>
        <v>7.597477346294237</v>
      </c>
      <c r="D99" s="332">
        <f t="shared" si="5"/>
        <v>8.697448813939532</v>
      </c>
      <c r="E99" s="332">
        <f t="shared" si="5"/>
        <v>8.376705792068005</v>
      </c>
      <c r="F99" s="332">
        <f t="shared" si="5"/>
        <v>8.214366532531804</v>
      </c>
      <c r="G99" s="332">
        <f t="shared" si="5"/>
        <v>8.541996674504865</v>
      </c>
      <c r="H99" s="332">
        <f t="shared" si="5"/>
        <v>9.480612756914176</v>
      </c>
      <c r="I99" s="332">
        <f t="shared" si="5"/>
        <v>10.047324353840553</v>
      </c>
      <c r="J99" s="332">
        <f t="shared" si="5"/>
        <v>7.962494711675637</v>
      </c>
      <c r="K99" s="332">
        <f t="shared" si="5"/>
        <v>8.375721917767788</v>
      </c>
      <c r="L99" s="747">
        <f t="shared" si="5"/>
        <v>7.863123407353477</v>
      </c>
      <c r="M99" s="748">
        <f t="shared" si="5"/>
        <v>7.4292348409567195</v>
      </c>
      <c r="N99" s="188">
        <v>100</v>
      </c>
      <c r="O99" s="247"/>
    </row>
    <row r="100" spans="1:15" s="740" customFormat="1" ht="13.5" customHeight="1">
      <c r="A100" s="745" t="s">
        <v>652</v>
      </c>
      <c r="B100" s="330">
        <v>727800</v>
      </c>
      <c r="C100" s="106">
        <v>590900</v>
      </c>
      <c r="D100" s="106">
        <v>396300</v>
      </c>
      <c r="E100" s="106">
        <v>77300</v>
      </c>
      <c r="F100" s="106">
        <v>44000</v>
      </c>
      <c r="G100" s="106">
        <v>144100</v>
      </c>
      <c r="H100" s="106">
        <v>277300</v>
      </c>
      <c r="I100" s="106">
        <v>202800</v>
      </c>
      <c r="J100" s="106">
        <v>227600</v>
      </c>
      <c r="K100" s="106">
        <v>341200</v>
      </c>
      <c r="L100" s="106">
        <v>381100</v>
      </c>
      <c r="M100" s="297">
        <v>326200</v>
      </c>
      <c r="N100" s="178">
        <f>SUM(B100:M100)</f>
        <v>3736600</v>
      </c>
      <c r="O100" s="244">
        <f>N100/N98*100</f>
        <v>36.763447101998246</v>
      </c>
    </row>
    <row r="101" spans="1:15" s="740" customFormat="1" ht="13.5" customHeight="1">
      <c r="A101" s="746"/>
      <c r="B101" s="187">
        <f>B100/$N$100*100</f>
        <v>19.477599957180324</v>
      </c>
      <c r="C101" s="332">
        <f>C100/$N$100*100</f>
        <v>15.81384146015094</v>
      </c>
      <c r="D101" s="332">
        <f aca="true" t="shared" si="6" ref="D101:M101">D100/$N$100*100</f>
        <v>10.605898410319542</v>
      </c>
      <c r="E101" s="332">
        <f t="shared" si="6"/>
        <v>2.0687255794037362</v>
      </c>
      <c r="F101" s="332">
        <f t="shared" si="6"/>
        <v>1.1775410801263182</v>
      </c>
      <c r="G101" s="332">
        <f t="shared" si="6"/>
        <v>3.856447037413692</v>
      </c>
      <c r="H101" s="332">
        <f t="shared" si="6"/>
        <v>7.421185034523363</v>
      </c>
      <c r="I101" s="332">
        <f t="shared" si="6"/>
        <v>5.427393887491302</v>
      </c>
      <c r="J101" s="332">
        <f t="shared" si="6"/>
        <v>6.091098859926136</v>
      </c>
      <c r="K101" s="332">
        <f t="shared" si="6"/>
        <v>9.131295830434084</v>
      </c>
      <c r="L101" s="747">
        <f t="shared" si="6"/>
        <v>10.19911149173045</v>
      </c>
      <c r="M101" s="748">
        <f t="shared" si="6"/>
        <v>8.729861371300112</v>
      </c>
      <c r="N101" s="188">
        <v>100</v>
      </c>
      <c r="O101" s="247"/>
    </row>
    <row r="102" spans="1:15" s="738" customFormat="1" ht="13.5" customHeight="1">
      <c r="A102" s="269" t="s">
        <v>107</v>
      </c>
      <c r="B102" s="269"/>
      <c r="C102" s="269"/>
      <c r="D102" s="269"/>
      <c r="E102" s="269"/>
      <c r="F102" s="269"/>
      <c r="G102" s="269"/>
      <c r="H102" s="269"/>
      <c r="I102" s="269"/>
      <c r="J102" s="269"/>
      <c r="K102" s="270"/>
      <c r="L102" s="270"/>
      <c r="M102" s="270"/>
      <c r="N102" s="269"/>
      <c r="O102" s="269"/>
    </row>
  </sheetData>
  <sheetProtection/>
  <mergeCells count="1">
    <mergeCell ref="A1:J1"/>
  </mergeCells>
  <printOptions horizontalCentered="1" verticalCentered="1"/>
  <pageMargins left="0.7874015748031497" right="0.4330708661417323" top="0.7874015748031497" bottom="0.5905511811023623" header="0.2362204724409449" footer="0.2362204724409449"/>
  <pageSetup blackAndWhite="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theme="8" tint="0.39998000860214233"/>
  </sheetPr>
  <dimension ref="A1:K56"/>
  <sheetViews>
    <sheetView showGridLines="0" zoomScaleSheetLayoutView="100" zoomScalePageLayoutView="0" workbookViewId="0" topLeftCell="A1">
      <pane xSplit="1" ySplit="6" topLeftCell="B49" activePane="bottomRight" state="frozen"/>
      <selection pane="topLeft" activeCell="A2" sqref="A2:O84"/>
      <selection pane="topRight" activeCell="A2" sqref="A2:O84"/>
      <selection pane="bottomLeft" activeCell="A2" sqref="A2:O84"/>
      <selection pane="bottomRight" activeCell="J56" sqref="J56"/>
    </sheetView>
  </sheetViews>
  <sheetFormatPr defaultColWidth="10.625" defaultRowHeight="26.25" customHeight="1"/>
  <cols>
    <col min="1" max="1" width="10.75390625" style="5" customWidth="1"/>
    <col min="2" max="2" width="13.625" style="5" customWidth="1"/>
    <col min="3" max="3" width="10.375" style="5" customWidth="1"/>
    <col min="4" max="4" width="8.625" style="5" customWidth="1"/>
    <col min="5" max="6" width="10.375" style="5" customWidth="1"/>
    <col min="7" max="7" width="8.625" style="5" customWidth="1"/>
    <col min="8" max="8" width="10.375" style="5" customWidth="1"/>
    <col min="9" max="10" width="8.625" style="5" customWidth="1"/>
    <col min="11" max="12" width="9.25390625" style="5" bestFit="1" customWidth="1"/>
    <col min="13" max="13" width="7.875" style="5" customWidth="1"/>
    <col min="14" max="14" width="9.25390625" style="5" bestFit="1" customWidth="1"/>
    <col min="15" max="33" width="7.875" style="5" customWidth="1"/>
    <col min="34" max="16384" width="10.625" style="5" customWidth="1"/>
  </cols>
  <sheetData>
    <row r="1" spans="1:10" ht="18" customHeight="1">
      <c r="A1" s="1" t="s">
        <v>377</v>
      </c>
      <c r="B1" s="2"/>
      <c r="C1" s="3"/>
      <c r="D1" s="3"/>
      <c r="E1" s="3"/>
      <c r="F1" s="3"/>
      <c r="G1" s="3"/>
      <c r="H1" s="3"/>
      <c r="I1" s="2"/>
      <c r="J1" s="4"/>
    </row>
    <row r="2" spans="1:10" s="749" customFormat="1" ht="18" customHeight="1">
      <c r="A2" s="1"/>
      <c r="B2" s="2"/>
      <c r="C2" s="3"/>
      <c r="D2" s="3"/>
      <c r="E2" s="3"/>
      <c r="F2" s="3"/>
      <c r="G2" s="3"/>
      <c r="H2" s="3"/>
      <c r="I2" s="2"/>
      <c r="J2" s="4" t="s">
        <v>549</v>
      </c>
    </row>
    <row r="3" spans="1:11" s="749" customFormat="1" ht="19.5" customHeight="1">
      <c r="A3" s="761" t="s">
        <v>108</v>
      </c>
      <c r="B3" s="355" t="s">
        <v>109</v>
      </c>
      <c r="C3" s="356"/>
      <c r="D3" s="356"/>
      <c r="E3" s="6"/>
      <c r="F3" s="6"/>
      <c r="G3" s="6"/>
      <c r="H3" s="6"/>
      <c r="I3" s="6"/>
      <c r="J3" s="108"/>
      <c r="K3" s="750"/>
    </row>
    <row r="4" spans="1:11" s="749" customFormat="1" ht="19.5" customHeight="1">
      <c r="A4" s="762"/>
      <c r="B4" s="357"/>
      <c r="C4" s="358"/>
      <c r="D4" s="358"/>
      <c r="E4" s="359" t="s">
        <v>110</v>
      </c>
      <c r="F4" s="360"/>
      <c r="G4" s="360"/>
      <c r="H4" s="360"/>
      <c r="I4" s="360"/>
      <c r="J4" s="361"/>
      <c r="K4" s="750"/>
    </row>
    <row r="5" spans="1:11" s="749" customFormat="1" ht="19.5" customHeight="1">
      <c r="A5" s="762"/>
      <c r="B5" s="7"/>
      <c r="C5" s="759" t="s">
        <v>111</v>
      </c>
      <c r="D5" s="759" t="s">
        <v>112</v>
      </c>
      <c r="E5" s="355" t="s">
        <v>113</v>
      </c>
      <c r="F5" s="8"/>
      <c r="G5" s="8"/>
      <c r="H5" s="355" t="s">
        <v>114</v>
      </c>
      <c r="I5" s="8"/>
      <c r="J5" s="109"/>
      <c r="K5" s="750"/>
    </row>
    <row r="6" spans="1:11" s="749" customFormat="1" ht="19.5" customHeight="1">
      <c r="A6" s="763"/>
      <c r="B6" s="9"/>
      <c r="C6" s="760"/>
      <c r="D6" s="760"/>
      <c r="E6" s="758"/>
      <c r="F6" s="10" t="s">
        <v>111</v>
      </c>
      <c r="G6" s="10" t="s">
        <v>112</v>
      </c>
      <c r="H6" s="758"/>
      <c r="I6" s="10" t="s">
        <v>111</v>
      </c>
      <c r="J6" s="110" t="s">
        <v>112</v>
      </c>
      <c r="K6" s="750"/>
    </row>
    <row r="7" spans="1:11" s="749" customFormat="1" ht="21" customHeight="1">
      <c r="A7" s="248" t="s">
        <v>115</v>
      </c>
      <c r="B7" s="11">
        <f aca="true" t="shared" si="0" ref="B7:B44">C7+D7</f>
        <v>558593</v>
      </c>
      <c r="C7" s="12">
        <v>536811</v>
      </c>
      <c r="D7" s="13">
        <v>21782</v>
      </c>
      <c r="E7" s="14" t="s">
        <v>416</v>
      </c>
      <c r="F7" s="15" t="s">
        <v>416</v>
      </c>
      <c r="G7" s="16" t="s">
        <v>416</v>
      </c>
      <c r="H7" s="14" t="s">
        <v>416</v>
      </c>
      <c r="I7" s="15" t="s">
        <v>416</v>
      </c>
      <c r="J7" s="191" t="s">
        <v>416</v>
      </c>
      <c r="K7" s="750"/>
    </row>
    <row r="8" spans="1:10" s="751" customFormat="1" ht="21" customHeight="1">
      <c r="A8" s="249" t="s">
        <v>116</v>
      </c>
      <c r="B8" s="17">
        <f t="shared" si="0"/>
        <v>768624</v>
      </c>
      <c r="C8" s="18">
        <v>750242</v>
      </c>
      <c r="D8" s="19">
        <v>18382</v>
      </c>
      <c r="E8" s="20" t="s">
        <v>416</v>
      </c>
      <c r="F8" s="21" t="s">
        <v>416</v>
      </c>
      <c r="G8" s="22" t="s">
        <v>416</v>
      </c>
      <c r="H8" s="20" t="s">
        <v>416</v>
      </c>
      <c r="I8" s="21" t="s">
        <v>416</v>
      </c>
      <c r="J8" s="192" t="s">
        <v>416</v>
      </c>
    </row>
    <row r="9" spans="1:10" s="749" customFormat="1" ht="21" customHeight="1">
      <c r="A9" s="249" t="s">
        <v>117</v>
      </c>
      <c r="B9" s="17">
        <f t="shared" si="0"/>
        <v>802253</v>
      </c>
      <c r="C9" s="18">
        <v>783995</v>
      </c>
      <c r="D9" s="19">
        <v>18258</v>
      </c>
      <c r="E9" s="20" t="s">
        <v>416</v>
      </c>
      <c r="F9" s="21" t="s">
        <v>416</v>
      </c>
      <c r="G9" s="22" t="s">
        <v>416</v>
      </c>
      <c r="H9" s="20" t="s">
        <v>416</v>
      </c>
      <c r="I9" s="21" t="s">
        <v>416</v>
      </c>
      <c r="J9" s="192" t="s">
        <v>416</v>
      </c>
    </row>
    <row r="10" spans="1:10" s="749" customFormat="1" ht="21" customHeight="1">
      <c r="A10" s="249" t="s">
        <v>118</v>
      </c>
      <c r="B10" s="17">
        <f t="shared" si="0"/>
        <v>1581259</v>
      </c>
      <c r="C10" s="18">
        <v>1547738</v>
      </c>
      <c r="D10" s="19">
        <v>33521</v>
      </c>
      <c r="E10" s="20" t="s">
        <v>416</v>
      </c>
      <c r="F10" s="21" t="s">
        <v>416</v>
      </c>
      <c r="G10" s="22" t="s">
        <v>416</v>
      </c>
      <c r="H10" s="20" t="s">
        <v>416</v>
      </c>
      <c r="I10" s="21" t="s">
        <v>416</v>
      </c>
      <c r="J10" s="192" t="s">
        <v>416</v>
      </c>
    </row>
    <row r="11" spans="1:10" s="749" customFormat="1" ht="21" customHeight="1">
      <c r="A11" s="249" t="s">
        <v>119</v>
      </c>
      <c r="B11" s="17">
        <f t="shared" si="0"/>
        <v>864620</v>
      </c>
      <c r="C11" s="18">
        <f aca="true" t="shared" si="1" ref="C11:D44">F11+I11</f>
        <v>850906</v>
      </c>
      <c r="D11" s="19">
        <f t="shared" si="1"/>
        <v>13714</v>
      </c>
      <c r="E11" s="23">
        <f aca="true" t="shared" si="2" ref="E11:E44">F11+G11</f>
        <v>737470</v>
      </c>
      <c r="F11" s="18">
        <v>725178</v>
      </c>
      <c r="G11" s="19">
        <v>12292</v>
      </c>
      <c r="H11" s="23">
        <f aca="true" t="shared" si="3" ref="H11:H44">I11+J11</f>
        <v>127150</v>
      </c>
      <c r="I11" s="18">
        <v>125728</v>
      </c>
      <c r="J11" s="193">
        <v>1422</v>
      </c>
    </row>
    <row r="12" spans="1:10" s="749" customFormat="1" ht="21" customHeight="1">
      <c r="A12" s="249" t="s">
        <v>120</v>
      </c>
      <c r="B12" s="17">
        <f t="shared" si="0"/>
        <v>1289479</v>
      </c>
      <c r="C12" s="18">
        <f t="shared" si="1"/>
        <v>1273963</v>
      </c>
      <c r="D12" s="19">
        <f t="shared" si="1"/>
        <v>15516</v>
      </c>
      <c r="E12" s="23">
        <f t="shared" si="2"/>
        <v>1127010</v>
      </c>
      <c r="F12" s="18">
        <v>1112690</v>
      </c>
      <c r="G12" s="19">
        <v>14320</v>
      </c>
      <c r="H12" s="23">
        <f t="shared" si="3"/>
        <v>162469</v>
      </c>
      <c r="I12" s="18">
        <v>161273</v>
      </c>
      <c r="J12" s="193">
        <v>1196</v>
      </c>
    </row>
    <row r="13" spans="1:10" s="749" customFormat="1" ht="21" customHeight="1">
      <c r="A13" s="249" t="s">
        <v>121</v>
      </c>
      <c r="B13" s="17">
        <f t="shared" si="0"/>
        <v>1619612</v>
      </c>
      <c r="C13" s="18">
        <f t="shared" si="1"/>
        <v>1586344</v>
      </c>
      <c r="D13" s="19">
        <f t="shared" si="1"/>
        <v>33268</v>
      </c>
      <c r="E13" s="23">
        <f t="shared" si="2"/>
        <v>1432219</v>
      </c>
      <c r="F13" s="18">
        <v>1417395</v>
      </c>
      <c r="G13" s="19">
        <v>14824</v>
      </c>
      <c r="H13" s="23">
        <f t="shared" si="3"/>
        <v>187393</v>
      </c>
      <c r="I13" s="18">
        <v>168949</v>
      </c>
      <c r="J13" s="193">
        <v>18444</v>
      </c>
    </row>
    <row r="14" spans="1:10" s="749" customFormat="1" ht="21" customHeight="1">
      <c r="A14" s="249" t="s">
        <v>122</v>
      </c>
      <c r="B14" s="17">
        <f t="shared" si="0"/>
        <v>1843879</v>
      </c>
      <c r="C14" s="18">
        <f t="shared" si="1"/>
        <v>1802839</v>
      </c>
      <c r="D14" s="19">
        <f t="shared" si="1"/>
        <v>41040</v>
      </c>
      <c r="E14" s="23">
        <f t="shared" si="2"/>
        <v>1668988</v>
      </c>
      <c r="F14" s="18">
        <v>1647445</v>
      </c>
      <c r="G14" s="19">
        <v>21543</v>
      </c>
      <c r="H14" s="23">
        <f t="shared" si="3"/>
        <v>174891</v>
      </c>
      <c r="I14" s="18">
        <v>155394</v>
      </c>
      <c r="J14" s="193">
        <v>19497</v>
      </c>
    </row>
    <row r="15" spans="1:10" s="749" customFormat="1" ht="21" customHeight="1">
      <c r="A15" s="249" t="s">
        <v>123</v>
      </c>
      <c r="B15" s="17">
        <f t="shared" si="0"/>
        <v>1810388</v>
      </c>
      <c r="C15" s="18">
        <f t="shared" si="1"/>
        <v>1742461</v>
      </c>
      <c r="D15" s="19">
        <f t="shared" si="1"/>
        <v>67927</v>
      </c>
      <c r="E15" s="23">
        <f t="shared" si="2"/>
        <v>1649697</v>
      </c>
      <c r="F15" s="18">
        <v>1597952</v>
      </c>
      <c r="G15" s="19">
        <v>51745</v>
      </c>
      <c r="H15" s="23">
        <f t="shared" si="3"/>
        <v>160691</v>
      </c>
      <c r="I15" s="18">
        <v>144509</v>
      </c>
      <c r="J15" s="193">
        <v>16182</v>
      </c>
    </row>
    <row r="16" spans="1:10" s="749" customFormat="1" ht="21" customHeight="1">
      <c r="A16" s="249" t="s">
        <v>124</v>
      </c>
      <c r="B16" s="17">
        <f t="shared" si="0"/>
        <v>1928872</v>
      </c>
      <c r="C16" s="18">
        <f t="shared" si="1"/>
        <v>1842998</v>
      </c>
      <c r="D16" s="19">
        <f t="shared" si="1"/>
        <v>85874</v>
      </c>
      <c r="E16" s="23">
        <f t="shared" si="2"/>
        <v>1777331</v>
      </c>
      <c r="F16" s="18">
        <v>1706504</v>
      </c>
      <c r="G16" s="19">
        <v>70827</v>
      </c>
      <c r="H16" s="23">
        <f t="shared" si="3"/>
        <v>151541</v>
      </c>
      <c r="I16" s="18">
        <v>136494</v>
      </c>
      <c r="J16" s="193">
        <v>15047</v>
      </c>
    </row>
    <row r="17" spans="1:10" s="749" customFormat="1" ht="21" customHeight="1">
      <c r="A17" s="249" t="s">
        <v>125</v>
      </c>
      <c r="B17" s="17">
        <f t="shared" si="0"/>
        <v>1885334</v>
      </c>
      <c r="C17" s="18">
        <f t="shared" si="1"/>
        <v>1792342</v>
      </c>
      <c r="D17" s="19">
        <f t="shared" si="1"/>
        <v>92992</v>
      </c>
      <c r="E17" s="23">
        <f t="shared" si="2"/>
        <v>1746164</v>
      </c>
      <c r="F17" s="18">
        <v>1664300</v>
      </c>
      <c r="G17" s="19">
        <v>81864</v>
      </c>
      <c r="H17" s="23">
        <f t="shared" si="3"/>
        <v>139170</v>
      </c>
      <c r="I17" s="18">
        <v>128042</v>
      </c>
      <c r="J17" s="193">
        <v>11128</v>
      </c>
    </row>
    <row r="18" spans="1:10" s="749" customFormat="1" ht="21" customHeight="1">
      <c r="A18" s="249" t="s">
        <v>126</v>
      </c>
      <c r="B18" s="17">
        <f t="shared" si="0"/>
        <v>1877400</v>
      </c>
      <c r="C18" s="18">
        <f t="shared" si="1"/>
        <v>1811592</v>
      </c>
      <c r="D18" s="19">
        <f t="shared" si="1"/>
        <v>65808</v>
      </c>
      <c r="E18" s="23">
        <f t="shared" si="2"/>
        <v>1751108</v>
      </c>
      <c r="F18" s="18">
        <v>1693212</v>
      </c>
      <c r="G18" s="19">
        <v>57896</v>
      </c>
      <c r="H18" s="23">
        <f t="shared" si="3"/>
        <v>126292</v>
      </c>
      <c r="I18" s="18">
        <v>118380</v>
      </c>
      <c r="J18" s="193">
        <v>7912</v>
      </c>
    </row>
    <row r="19" spans="1:10" s="749" customFormat="1" ht="21" customHeight="1">
      <c r="A19" s="249" t="s">
        <v>127</v>
      </c>
      <c r="B19" s="17">
        <f t="shared" si="0"/>
        <v>2104500</v>
      </c>
      <c r="C19" s="18">
        <f t="shared" si="1"/>
        <v>2014000</v>
      </c>
      <c r="D19" s="19">
        <f t="shared" si="1"/>
        <v>90500</v>
      </c>
      <c r="E19" s="23">
        <f t="shared" si="2"/>
        <v>1977200</v>
      </c>
      <c r="F19" s="18">
        <v>1897300</v>
      </c>
      <c r="G19" s="19">
        <v>79900</v>
      </c>
      <c r="H19" s="23">
        <f t="shared" si="3"/>
        <v>127300</v>
      </c>
      <c r="I19" s="18">
        <v>116700</v>
      </c>
      <c r="J19" s="193">
        <v>10600</v>
      </c>
    </row>
    <row r="20" spans="1:10" s="749" customFormat="1" ht="21" customHeight="1">
      <c r="A20" s="249" t="s">
        <v>128</v>
      </c>
      <c r="B20" s="17">
        <f t="shared" si="0"/>
        <v>2029400</v>
      </c>
      <c r="C20" s="18">
        <f t="shared" si="1"/>
        <v>1954800</v>
      </c>
      <c r="D20" s="19">
        <f t="shared" si="1"/>
        <v>74600</v>
      </c>
      <c r="E20" s="23">
        <f t="shared" si="2"/>
        <v>1912000</v>
      </c>
      <c r="F20" s="18">
        <v>1847700</v>
      </c>
      <c r="G20" s="19">
        <v>64300</v>
      </c>
      <c r="H20" s="23">
        <f t="shared" si="3"/>
        <v>117400</v>
      </c>
      <c r="I20" s="18">
        <v>107100</v>
      </c>
      <c r="J20" s="193">
        <v>10300</v>
      </c>
    </row>
    <row r="21" spans="1:10" s="749" customFormat="1" ht="21" customHeight="1">
      <c r="A21" s="249" t="s">
        <v>129</v>
      </c>
      <c r="B21" s="17">
        <f t="shared" si="0"/>
        <v>2099700</v>
      </c>
      <c r="C21" s="18">
        <f t="shared" si="1"/>
        <v>2034800</v>
      </c>
      <c r="D21" s="19">
        <f t="shared" si="1"/>
        <v>64900</v>
      </c>
      <c r="E21" s="23">
        <f t="shared" si="2"/>
        <v>2006300</v>
      </c>
      <c r="F21" s="18">
        <v>1950900</v>
      </c>
      <c r="G21" s="19">
        <v>55400</v>
      </c>
      <c r="H21" s="23">
        <f t="shared" si="3"/>
        <v>93400</v>
      </c>
      <c r="I21" s="18">
        <v>83900</v>
      </c>
      <c r="J21" s="193">
        <v>9500</v>
      </c>
    </row>
    <row r="22" spans="1:10" s="749" customFormat="1" ht="21" customHeight="1">
      <c r="A22" s="249" t="s">
        <v>130</v>
      </c>
      <c r="B22" s="17">
        <f t="shared" si="0"/>
        <v>2308000</v>
      </c>
      <c r="C22" s="18">
        <f t="shared" si="1"/>
        <v>2236300</v>
      </c>
      <c r="D22" s="19">
        <f t="shared" si="1"/>
        <v>71700</v>
      </c>
      <c r="E22" s="23">
        <f t="shared" si="2"/>
        <v>2207200</v>
      </c>
      <c r="F22" s="18">
        <v>2149800</v>
      </c>
      <c r="G22" s="19">
        <v>57400</v>
      </c>
      <c r="H22" s="23">
        <f t="shared" si="3"/>
        <v>100800</v>
      </c>
      <c r="I22" s="18">
        <v>86500</v>
      </c>
      <c r="J22" s="193">
        <v>14300</v>
      </c>
    </row>
    <row r="23" spans="1:10" s="749" customFormat="1" ht="21" customHeight="1">
      <c r="A23" s="249" t="s">
        <v>131</v>
      </c>
      <c r="B23" s="17">
        <f t="shared" si="0"/>
        <v>2411700</v>
      </c>
      <c r="C23" s="18">
        <f t="shared" si="1"/>
        <v>2327100</v>
      </c>
      <c r="D23" s="19">
        <f t="shared" si="1"/>
        <v>84600</v>
      </c>
      <c r="E23" s="23">
        <f t="shared" si="2"/>
        <v>2314400</v>
      </c>
      <c r="F23" s="18">
        <v>2248600</v>
      </c>
      <c r="G23" s="19">
        <v>65800</v>
      </c>
      <c r="H23" s="23">
        <f t="shared" si="3"/>
        <v>97300</v>
      </c>
      <c r="I23" s="18">
        <v>78500</v>
      </c>
      <c r="J23" s="193">
        <v>18800</v>
      </c>
    </row>
    <row r="24" spans="1:10" s="749" customFormat="1" ht="21" customHeight="1">
      <c r="A24" s="250" t="s">
        <v>132</v>
      </c>
      <c r="B24" s="17">
        <f t="shared" si="0"/>
        <v>2747600</v>
      </c>
      <c r="C24" s="18">
        <f t="shared" si="1"/>
        <v>2626100</v>
      </c>
      <c r="D24" s="19">
        <f t="shared" si="1"/>
        <v>121500</v>
      </c>
      <c r="E24" s="23">
        <f t="shared" si="2"/>
        <v>2641400</v>
      </c>
      <c r="F24" s="18">
        <v>2541100</v>
      </c>
      <c r="G24" s="19">
        <v>100300</v>
      </c>
      <c r="H24" s="23">
        <f t="shared" si="3"/>
        <v>106200</v>
      </c>
      <c r="I24" s="18">
        <v>85000</v>
      </c>
      <c r="J24" s="193">
        <v>21200</v>
      </c>
    </row>
    <row r="25" spans="1:10" s="749" customFormat="1" ht="21" customHeight="1">
      <c r="A25" s="250" t="s">
        <v>133</v>
      </c>
      <c r="B25" s="17">
        <f t="shared" si="0"/>
        <v>2935100</v>
      </c>
      <c r="C25" s="18">
        <f t="shared" si="1"/>
        <v>2774600</v>
      </c>
      <c r="D25" s="19">
        <f t="shared" si="1"/>
        <v>160500</v>
      </c>
      <c r="E25" s="23">
        <f t="shared" si="2"/>
        <v>2817000</v>
      </c>
      <c r="F25" s="18">
        <v>2679000</v>
      </c>
      <c r="G25" s="19">
        <v>138000</v>
      </c>
      <c r="H25" s="23">
        <f t="shared" si="3"/>
        <v>118100</v>
      </c>
      <c r="I25" s="18">
        <v>95600</v>
      </c>
      <c r="J25" s="193">
        <v>22500</v>
      </c>
    </row>
    <row r="26" spans="1:10" s="749" customFormat="1" ht="21" customHeight="1">
      <c r="A26" s="250" t="s">
        <v>134</v>
      </c>
      <c r="B26" s="17">
        <f t="shared" si="0"/>
        <v>3105200</v>
      </c>
      <c r="C26" s="18">
        <f t="shared" si="1"/>
        <v>2902900</v>
      </c>
      <c r="D26" s="19">
        <f t="shared" si="1"/>
        <v>202300</v>
      </c>
      <c r="E26" s="23">
        <f t="shared" si="2"/>
        <v>3002100</v>
      </c>
      <c r="F26" s="18">
        <v>2818400</v>
      </c>
      <c r="G26" s="19">
        <v>183700</v>
      </c>
      <c r="H26" s="23">
        <f t="shared" si="3"/>
        <v>103100</v>
      </c>
      <c r="I26" s="18">
        <v>84500</v>
      </c>
      <c r="J26" s="193">
        <v>18600</v>
      </c>
    </row>
    <row r="27" spans="1:10" s="749" customFormat="1" ht="21" customHeight="1">
      <c r="A27" s="250" t="s">
        <v>135</v>
      </c>
      <c r="B27" s="17">
        <f t="shared" si="0"/>
        <v>3152600</v>
      </c>
      <c r="C27" s="18">
        <f t="shared" si="1"/>
        <v>2952200</v>
      </c>
      <c r="D27" s="19">
        <f t="shared" si="1"/>
        <v>200400</v>
      </c>
      <c r="E27" s="23">
        <f t="shared" si="2"/>
        <v>3044400</v>
      </c>
      <c r="F27" s="18">
        <v>2867700</v>
      </c>
      <c r="G27" s="19">
        <v>176700</v>
      </c>
      <c r="H27" s="23">
        <f t="shared" si="3"/>
        <v>108200</v>
      </c>
      <c r="I27" s="18">
        <v>84500</v>
      </c>
      <c r="J27" s="193">
        <v>23700</v>
      </c>
    </row>
    <row r="28" spans="1:10" s="749" customFormat="1" ht="21" customHeight="1">
      <c r="A28" s="250" t="s">
        <v>136</v>
      </c>
      <c r="B28" s="17">
        <f t="shared" si="0"/>
        <v>3195900</v>
      </c>
      <c r="C28" s="18">
        <f t="shared" si="1"/>
        <v>3033900</v>
      </c>
      <c r="D28" s="19">
        <f t="shared" si="1"/>
        <v>162000</v>
      </c>
      <c r="E28" s="23">
        <f t="shared" si="2"/>
        <v>3094700</v>
      </c>
      <c r="F28" s="18">
        <v>2955200</v>
      </c>
      <c r="G28" s="19">
        <v>139500</v>
      </c>
      <c r="H28" s="23">
        <f t="shared" si="3"/>
        <v>101200</v>
      </c>
      <c r="I28" s="18">
        <v>78700</v>
      </c>
      <c r="J28" s="193">
        <v>22500</v>
      </c>
    </row>
    <row r="29" spans="1:10" s="749" customFormat="1" ht="21" customHeight="1">
      <c r="A29" s="250" t="s">
        <v>137</v>
      </c>
      <c r="B29" s="17">
        <f t="shared" si="0"/>
        <v>3172400</v>
      </c>
      <c r="C29" s="18">
        <f t="shared" si="1"/>
        <v>3022700</v>
      </c>
      <c r="D29" s="19">
        <f t="shared" si="1"/>
        <v>149700</v>
      </c>
      <c r="E29" s="23">
        <f t="shared" si="2"/>
        <v>3086400</v>
      </c>
      <c r="F29" s="18">
        <v>2954700</v>
      </c>
      <c r="G29" s="19">
        <v>131700</v>
      </c>
      <c r="H29" s="23">
        <f t="shared" si="3"/>
        <v>86000</v>
      </c>
      <c r="I29" s="18">
        <v>68000</v>
      </c>
      <c r="J29" s="193">
        <v>18000</v>
      </c>
    </row>
    <row r="30" spans="1:10" s="749" customFormat="1" ht="21" customHeight="1">
      <c r="A30" s="250" t="s">
        <v>138</v>
      </c>
      <c r="B30" s="17">
        <f t="shared" si="0"/>
        <v>3375000</v>
      </c>
      <c r="C30" s="18">
        <f t="shared" si="1"/>
        <v>3238600</v>
      </c>
      <c r="D30" s="19">
        <f t="shared" si="1"/>
        <v>136400</v>
      </c>
      <c r="E30" s="23">
        <f t="shared" si="2"/>
        <v>3294100</v>
      </c>
      <c r="F30" s="18">
        <v>3175800</v>
      </c>
      <c r="G30" s="19">
        <v>118300</v>
      </c>
      <c r="H30" s="23">
        <f t="shared" si="3"/>
        <v>80900</v>
      </c>
      <c r="I30" s="18">
        <v>62800</v>
      </c>
      <c r="J30" s="193">
        <v>18100</v>
      </c>
    </row>
    <row r="31" spans="1:10" s="749" customFormat="1" ht="21" customHeight="1">
      <c r="A31" s="250" t="s">
        <v>139</v>
      </c>
      <c r="B31" s="17">
        <f t="shared" si="0"/>
        <v>3510000</v>
      </c>
      <c r="C31" s="18">
        <f t="shared" si="1"/>
        <v>3363800</v>
      </c>
      <c r="D31" s="19">
        <f t="shared" si="1"/>
        <v>146200</v>
      </c>
      <c r="E31" s="23">
        <f t="shared" si="2"/>
        <v>3429000</v>
      </c>
      <c r="F31" s="18">
        <v>3305900</v>
      </c>
      <c r="G31" s="19">
        <v>123100</v>
      </c>
      <c r="H31" s="23">
        <f t="shared" si="3"/>
        <v>81000</v>
      </c>
      <c r="I31" s="18">
        <v>57900</v>
      </c>
      <c r="J31" s="193">
        <v>23100</v>
      </c>
    </row>
    <row r="32" spans="1:10" s="749" customFormat="1" ht="21" customHeight="1">
      <c r="A32" s="250" t="s">
        <v>140</v>
      </c>
      <c r="B32" s="17">
        <f t="shared" si="0"/>
        <v>3940700</v>
      </c>
      <c r="C32" s="18">
        <f t="shared" si="1"/>
        <v>3759000</v>
      </c>
      <c r="D32" s="19">
        <f t="shared" si="1"/>
        <v>181700</v>
      </c>
      <c r="E32" s="23">
        <f t="shared" si="2"/>
        <v>3825100</v>
      </c>
      <c r="F32" s="18">
        <v>3705700</v>
      </c>
      <c r="G32" s="19">
        <v>119400</v>
      </c>
      <c r="H32" s="23">
        <f t="shared" si="3"/>
        <v>115600</v>
      </c>
      <c r="I32" s="18">
        <v>53300</v>
      </c>
      <c r="J32" s="193">
        <v>62300</v>
      </c>
    </row>
    <row r="33" spans="1:10" s="749" customFormat="1" ht="21" customHeight="1">
      <c r="A33" s="250" t="s">
        <v>141</v>
      </c>
      <c r="B33" s="17">
        <f t="shared" si="0"/>
        <v>4216700</v>
      </c>
      <c r="C33" s="18">
        <f t="shared" si="1"/>
        <v>4060700</v>
      </c>
      <c r="D33" s="19">
        <f t="shared" si="1"/>
        <v>156000</v>
      </c>
      <c r="E33" s="23">
        <f t="shared" si="2"/>
        <v>4108900</v>
      </c>
      <c r="F33" s="18">
        <v>4007500</v>
      </c>
      <c r="G33" s="19">
        <v>101400</v>
      </c>
      <c r="H33" s="23">
        <f t="shared" si="3"/>
        <v>107800</v>
      </c>
      <c r="I33" s="18">
        <v>53200</v>
      </c>
      <c r="J33" s="193">
        <v>54600</v>
      </c>
    </row>
    <row r="34" spans="1:10" s="749" customFormat="1" ht="21" customHeight="1">
      <c r="A34" s="250" t="s">
        <v>142</v>
      </c>
      <c r="B34" s="17">
        <f t="shared" si="0"/>
        <v>4626700</v>
      </c>
      <c r="C34" s="18">
        <f t="shared" si="1"/>
        <v>4400500</v>
      </c>
      <c r="D34" s="19">
        <f t="shared" si="1"/>
        <v>226200</v>
      </c>
      <c r="E34" s="23">
        <f t="shared" si="2"/>
        <v>4458100</v>
      </c>
      <c r="F34" s="18">
        <v>4351300</v>
      </c>
      <c r="G34" s="19">
        <v>106800</v>
      </c>
      <c r="H34" s="23">
        <f t="shared" si="3"/>
        <v>168600</v>
      </c>
      <c r="I34" s="18">
        <v>49200</v>
      </c>
      <c r="J34" s="193">
        <v>119400</v>
      </c>
    </row>
    <row r="35" spans="1:10" s="749" customFormat="1" ht="21" customHeight="1">
      <c r="A35" s="250" t="s">
        <v>143</v>
      </c>
      <c r="B35" s="17">
        <f t="shared" si="0"/>
        <v>4497300</v>
      </c>
      <c r="C35" s="18">
        <f t="shared" si="1"/>
        <v>4303300</v>
      </c>
      <c r="D35" s="19">
        <f t="shared" si="1"/>
        <v>194000</v>
      </c>
      <c r="E35" s="23">
        <f t="shared" si="2"/>
        <v>4369400</v>
      </c>
      <c r="F35" s="18">
        <v>4257400</v>
      </c>
      <c r="G35" s="19">
        <v>112000</v>
      </c>
      <c r="H35" s="23">
        <f t="shared" si="3"/>
        <v>127900</v>
      </c>
      <c r="I35" s="18">
        <v>45900</v>
      </c>
      <c r="J35" s="193">
        <v>82000</v>
      </c>
    </row>
    <row r="36" spans="1:10" s="749" customFormat="1" ht="21" customHeight="1">
      <c r="A36" s="250" t="s">
        <v>144</v>
      </c>
      <c r="B36" s="17">
        <f t="shared" si="0"/>
        <v>4473000</v>
      </c>
      <c r="C36" s="18">
        <f t="shared" si="1"/>
        <v>4289100</v>
      </c>
      <c r="D36" s="19">
        <f t="shared" si="1"/>
        <v>183900</v>
      </c>
      <c r="E36" s="23">
        <f t="shared" si="2"/>
        <v>4356300</v>
      </c>
      <c r="F36" s="18">
        <v>4244500</v>
      </c>
      <c r="G36" s="19">
        <v>111800</v>
      </c>
      <c r="H36" s="23">
        <f t="shared" si="3"/>
        <v>116700</v>
      </c>
      <c r="I36" s="18">
        <v>44600</v>
      </c>
      <c r="J36" s="193">
        <v>72100</v>
      </c>
    </row>
    <row r="37" spans="1:10" s="749" customFormat="1" ht="21" customHeight="1">
      <c r="A37" s="250" t="s">
        <v>145</v>
      </c>
      <c r="B37" s="17">
        <f t="shared" si="0"/>
        <v>4899200</v>
      </c>
      <c r="C37" s="18">
        <f t="shared" si="1"/>
        <v>4734000</v>
      </c>
      <c r="D37" s="19">
        <f t="shared" si="1"/>
        <v>165200</v>
      </c>
      <c r="E37" s="23">
        <f t="shared" si="2"/>
        <v>4759800</v>
      </c>
      <c r="F37" s="18">
        <v>4693200</v>
      </c>
      <c r="G37" s="19">
        <v>66600</v>
      </c>
      <c r="H37" s="23">
        <f t="shared" si="3"/>
        <v>139400</v>
      </c>
      <c r="I37" s="18">
        <v>40800</v>
      </c>
      <c r="J37" s="193">
        <v>98600</v>
      </c>
    </row>
    <row r="38" spans="1:10" s="749" customFormat="1" ht="21" customHeight="1">
      <c r="A38" s="250" t="s">
        <v>146</v>
      </c>
      <c r="B38" s="17">
        <f t="shared" si="0"/>
        <v>5129700</v>
      </c>
      <c r="C38" s="18">
        <f t="shared" si="1"/>
        <v>5020900</v>
      </c>
      <c r="D38" s="19">
        <f t="shared" si="1"/>
        <v>108800</v>
      </c>
      <c r="E38" s="23">
        <f t="shared" si="2"/>
        <v>5033300</v>
      </c>
      <c r="F38" s="18">
        <v>4978800</v>
      </c>
      <c r="G38" s="19">
        <v>54500</v>
      </c>
      <c r="H38" s="23">
        <f t="shared" si="3"/>
        <v>96400</v>
      </c>
      <c r="I38" s="18">
        <v>42100</v>
      </c>
      <c r="J38" s="193">
        <v>54300</v>
      </c>
    </row>
    <row r="39" spans="1:10" s="749" customFormat="1" ht="21" customHeight="1">
      <c r="A39" s="250" t="s">
        <v>147</v>
      </c>
      <c r="B39" s="17">
        <f t="shared" si="0"/>
        <v>5171600</v>
      </c>
      <c r="C39" s="18">
        <f t="shared" si="1"/>
        <v>5048700</v>
      </c>
      <c r="D39" s="19">
        <f t="shared" si="1"/>
        <v>122900</v>
      </c>
      <c r="E39" s="23">
        <f t="shared" si="2"/>
        <v>5076200</v>
      </c>
      <c r="F39" s="18">
        <v>5012800</v>
      </c>
      <c r="G39" s="19">
        <v>63400</v>
      </c>
      <c r="H39" s="23">
        <f t="shared" si="3"/>
        <v>95400</v>
      </c>
      <c r="I39" s="18">
        <v>35900</v>
      </c>
      <c r="J39" s="193">
        <v>59500</v>
      </c>
    </row>
    <row r="40" spans="1:10" s="749" customFormat="1" ht="21" customHeight="1">
      <c r="A40" s="250" t="s">
        <v>148</v>
      </c>
      <c r="B40" s="17">
        <f t="shared" si="0"/>
        <v>5571500</v>
      </c>
      <c r="C40" s="18">
        <f t="shared" si="1"/>
        <v>5433600</v>
      </c>
      <c r="D40" s="19">
        <f t="shared" si="1"/>
        <v>137900</v>
      </c>
      <c r="E40" s="23">
        <f t="shared" si="2"/>
        <v>5463300</v>
      </c>
      <c r="F40" s="18">
        <v>5396400</v>
      </c>
      <c r="G40" s="19">
        <v>66900</v>
      </c>
      <c r="H40" s="23">
        <f t="shared" si="3"/>
        <v>108200</v>
      </c>
      <c r="I40" s="18">
        <v>37200</v>
      </c>
      <c r="J40" s="193">
        <v>71000</v>
      </c>
    </row>
    <row r="41" spans="1:10" s="749" customFormat="1" ht="21" customHeight="1">
      <c r="A41" s="250" t="s">
        <v>149</v>
      </c>
      <c r="B41" s="17">
        <f t="shared" si="0"/>
        <v>5705100</v>
      </c>
      <c r="C41" s="18">
        <f t="shared" si="1"/>
        <v>5608300</v>
      </c>
      <c r="D41" s="19">
        <f t="shared" si="1"/>
        <v>96800</v>
      </c>
      <c r="E41" s="23">
        <f t="shared" si="2"/>
        <v>5644200</v>
      </c>
      <c r="F41" s="18">
        <v>5574700</v>
      </c>
      <c r="G41" s="19">
        <v>69500</v>
      </c>
      <c r="H41" s="23">
        <f t="shared" si="3"/>
        <v>60900</v>
      </c>
      <c r="I41" s="18">
        <v>33600</v>
      </c>
      <c r="J41" s="193">
        <v>27300</v>
      </c>
    </row>
    <row r="42" spans="1:10" s="749" customFormat="1" ht="21" customHeight="1">
      <c r="A42" s="250" t="s">
        <v>150</v>
      </c>
      <c r="B42" s="17">
        <f t="shared" si="0"/>
        <v>5892300</v>
      </c>
      <c r="C42" s="18">
        <f t="shared" si="1"/>
        <v>5703500</v>
      </c>
      <c r="D42" s="19">
        <f t="shared" si="1"/>
        <v>188800</v>
      </c>
      <c r="E42" s="23">
        <f t="shared" si="2"/>
        <v>5759700</v>
      </c>
      <c r="F42" s="18">
        <v>5669500</v>
      </c>
      <c r="G42" s="19">
        <v>90200</v>
      </c>
      <c r="H42" s="23">
        <f t="shared" si="3"/>
        <v>132600</v>
      </c>
      <c r="I42" s="18">
        <v>34000</v>
      </c>
      <c r="J42" s="193">
        <v>98600</v>
      </c>
    </row>
    <row r="43" spans="1:10" s="749" customFormat="1" ht="21" customHeight="1">
      <c r="A43" s="250" t="s">
        <v>151</v>
      </c>
      <c r="B43" s="17">
        <f t="shared" si="0"/>
        <v>5934300</v>
      </c>
      <c r="C43" s="18">
        <f t="shared" si="1"/>
        <v>5697300</v>
      </c>
      <c r="D43" s="19">
        <f t="shared" si="1"/>
        <v>237000</v>
      </c>
      <c r="E43" s="23">
        <f t="shared" si="2"/>
        <v>5764900</v>
      </c>
      <c r="F43" s="18">
        <v>5663900</v>
      </c>
      <c r="G43" s="19">
        <v>101000</v>
      </c>
      <c r="H43" s="23">
        <f t="shared" si="3"/>
        <v>169400</v>
      </c>
      <c r="I43" s="18">
        <v>33400</v>
      </c>
      <c r="J43" s="193">
        <v>136000</v>
      </c>
    </row>
    <row r="44" spans="1:10" s="749" customFormat="1" ht="21" customHeight="1">
      <c r="A44" s="250" t="s">
        <v>152</v>
      </c>
      <c r="B44" s="17">
        <f t="shared" si="0"/>
        <v>5690000</v>
      </c>
      <c r="C44" s="18">
        <f t="shared" si="1"/>
        <v>5443800</v>
      </c>
      <c r="D44" s="19">
        <f t="shared" si="1"/>
        <v>246200</v>
      </c>
      <c r="E44" s="23">
        <f t="shared" si="2"/>
        <v>5510200</v>
      </c>
      <c r="F44" s="18">
        <v>5410300</v>
      </c>
      <c r="G44" s="19">
        <v>99900</v>
      </c>
      <c r="H44" s="23">
        <f t="shared" si="3"/>
        <v>179800</v>
      </c>
      <c r="I44" s="18">
        <v>33500</v>
      </c>
      <c r="J44" s="193">
        <v>146300</v>
      </c>
    </row>
    <row r="45" spans="1:10" s="749" customFormat="1" ht="21" customHeight="1">
      <c r="A45" s="250" t="s">
        <v>153</v>
      </c>
      <c r="B45" s="17">
        <v>5705300</v>
      </c>
      <c r="C45" s="18">
        <v>5422500</v>
      </c>
      <c r="D45" s="19">
        <v>282800</v>
      </c>
      <c r="E45" s="23">
        <v>5540000</v>
      </c>
      <c r="F45" s="18">
        <v>5388400</v>
      </c>
      <c r="G45" s="19">
        <v>151600</v>
      </c>
      <c r="H45" s="23">
        <v>165300</v>
      </c>
      <c r="I45" s="18">
        <v>34100</v>
      </c>
      <c r="J45" s="193">
        <v>131200</v>
      </c>
    </row>
    <row r="46" spans="1:10" s="749" customFormat="1" ht="21" customHeight="1">
      <c r="A46" s="251" t="s">
        <v>154</v>
      </c>
      <c r="B46" s="111">
        <v>5528000</v>
      </c>
      <c r="C46" s="112">
        <v>5226600</v>
      </c>
      <c r="D46" s="113">
        <v>301400</v>
      </c>
      <c r="E46" s="114">
        <v>5377500</v>
      </c>
      <c r="F46" s="112">
        <v>5195000</v>
      </c>
      <c r="G46" s="113">
        <v>182500</v>
      </c>
      <c r="H46" s="114">
        <v>150500</v>
      </c>
      <c r="I46" s="112">
        <v>31600</v>
      </c>
      <c r="J46" s="194">
        <v>118900</v>
      </c>
    </row>
    <row r="47" spans="1:10" s="749" customFormat="1" ht="21" customHeight="1">
      <c r="A47" s="251" t="s">
        <v>378</v>
      </c>
      <c r="B47" s="111">
        <v>5924700</v>
      </c>
      <c r="C47" s="112">
        <v>5542200</v>
      </c>
      <c r="D47" s="113">
        <v>382500</v>
      </c>
      <c r="E47" s="23">
        <v>5745000</v>
      </c>
      <c r="F47" s="112">
        <v>5506500</v>
      </c>
      <c r="G47" s="113">
        <v>238500</v>
      </c>
      <c r="H47" s="114">
        <v>179700</v>
      </c>
      <c r="I47" s="112">
        <v>35700</v>
      </c>
      <c r="J47" s="194">
        <v>144000</v>
      </c>
    </row>
    <row r="48" spans="1:10" s="749" customFormat="1" ht="21" customHeight="1">
      <c r="A48" s="251" t="s">
        <v>394</v>
      </c>
      <c r="B48" s="111">
        <v>6580300</v>
      </c>
      <c r="C48" s="112">
        <v>5953100</v>
      </c>
      <c r="D48" s="113">
        <v>627200</v>
      </c>
      <c r="E48" s="114">
        <v>6355500</v>
      </c>
      <c r="F48" s="112">
        <v>5919800</v>
      </c>
      <c r="G48" s="113">
        <v>435700</v>
      </c>
      <c r="H48" s="114">
        <v>224800</v>
      </c>
      <c r="I48" s="112">
        <v>33300</v>
      </c>
      <c r="J48" s="194">
        <v>191500</v>
      </c>
    </row>
    <row r="49" spans="1:10" s="749" customFormat="1" ht="21" customHeight="1">
      <c r="A49" s="251" t="s">
        <v>398</v>
      </c>
      <c r="B49" s="111">
        <v>7169900</v>
      </c>
      <c r="C49" s="112">
        <v>6183900</v>
      </c>
      <c r="D49" s="113">
        <v>986000</v>
      </c>
      <c r="E49" s="114">
        <v>6874800</v>
      </c>
      <c r="F49" s="112">
        <v>6129200</v>
      </c>
      <c r="G49" s="113">
        <v>745600</v>
      </c>
      <c r="H49" s="114">
        <v>295100</v>
      </c>
      <c r="I49" s="112">
        <v>54700</v>
      </c>
      <c r="J49" s="194">
        <v>240400</v>
      </c>
    </row>
    <row r="50" spans="1:10" s="749" customFormat="1" ht="21" customHeight="1">
      <c r="A50" s="298" t="s">
        <v>405</v>
      </c>
      <c r="B50" s="17">
        <v>7936300</v>
      </c>
      <c r="C50" s="18">
        <v>6266000</v>
      </c>
      <c r="D50" s="19">
        <v>1670300</v>
      </c>
      <c r="E50" s="23">
        <v>7389800</v>
      </c>
      <c r="F50" s="18">
        <v>6226300</v>
      </c>
      <c r="G50" s="19">
        <v>1163500</v>
      </c>
      <c r="H50" s="23">
        <v>546500</v>
      </c>
      <c r="I50" s="18">
        <v>39700</v>
      </c>
      <c r="J50" s="193">
        <v>506800</v>
      </c>
    </row>
    <row r="51" spans="1:10" s="749" customFormat="1" ht="21" customHeight="1">
      <c r="A51" s="298" t="s">
        <v>411</v>
      </c>
      <c r="B51" s="17">
        <v>8769200</v>
      </c>
      <c r="C51" s="18">
        <v>6640100</v>
      </c>
      <c r="D51" s="19">
        <v>2129100</v>
      </c>
      <c r="E51" s="23">
        <v>8026500</v>
      </c>
      <c r="F51" s="18">
        <v>6595700</v>
      </c>
      <c r="G51" s="19">
        <v>1430800</v>
      </c>
      <c r="H51" s="23">
        <v>742700</v>
      </c>
      <c r="I51" s="18">
        <v>44400</v>
      </c>
      <c r="J51" s="193">
        <v>698300</v>
      </c>
    </row>
    <row r="52" spans="1:10" s="749" customFormat="1" ht="21" customHeight="1">
      <c r="A52" s="298" t="s">
        <v>424</v>
      </c>
      <c r="B52" s="17">
        <v>9579900</v>
      </c>
      <c r="C52" s="18">
        <v>6887900</v>
      </c>
      <c r="D52" s="19">
        <v>2692000</v>
      </c>
      <c r="E52" s="23">
        <v>8532900</v>
      </c>
      <c r="F52" s="18">
        <v>6833400</v>
      </c>
      <c r="G52" s="19">
        <v>1699500</v>
      </c>
      <c r="H52" s="23">
        <v>1047000</v>
      </c>
      <c r="I52" s="18">
        <v>54500</v>
      </c>
      <c r="J52" s="193">
        <v>992500</v>
      </c>
    </row>
    <row r="53" spans="1:10" s="749" customFormat="1" ht="21" customHeight="1">
      <c r="A53" s="298" t="s">
        <v>547</v>
      </c>
      <c r="B53" s="17">
        <f>SUM(C53:D53)</f>
        <v>10004300</v>
      </c>
      <c r="C53" s="18">
        <f aca="true" t="shared" si="4" ref="C53:D55">SUM(F53,I53)</f>
        <v>7003500</v>
      </c>
      <c r="D53" s="19">
        <f t="shared" si="4"/>
        <v>3000800</v>
      </c>
      <c r="E53" s="23">
        <f>SUM(F53:G53)</f>
        <v>8749200</v>
      </c>
      <c r="F53" s="18">
        <v>6945500</v>
      </c>
      <c r="G53" s="19">
        <v>1803700</v>
      </c>
      <c r="H53" s="23">
        <f>SUM(I53:J53)</f>
        <v>1255100</v>
      </c>
      <c r="I53" s="18">
        <v>58000</v>
      </c>
      <c r="J53" s="193">
        <v>1197100</v>
      </c>
    </row>
    <row r="54" spans="1:10" s="749" customFormat="1" ht="21" customHeight="1">
      <c r="A54" s="298" t="s">
        <v>548</v>
      </c>
      <c r="B54" s="17">
        <f>SUM(C54:D54)</f>
        <v>9469200</v>
      </c>
      <c r="C54" s="18">
        <f t="shared" si="4"/>
        <v>6978800</v>
      </c>
      <c r="D54" s="19">
        <f t="shared" si="4"/>
        <v>2490400</v>
      </c>
      <c r="E54" s="23">
        <f>SUM(F54:G54)</f>
        <v>8353000</v>
      </c>
      <c r="F54" s="18">
        <v>6925800</v>
      </c>
      <c r="G54" s="19">
        <v>1427200</v>
      </c>
      <c r="H54" s="23">
        <f>SUM(I54:J54)</f>
        <v>1116200</v>
      </c>
      <c r="I54" s="18">
        <v>53000</v>
      </c>
      <c r="J54" s="193">
        <v>1063200</v>
      </c>
    </row>
    <row r="55" spans="1:10" s="749" customFormat="1" ht="21" customHeight="1">
      <c r="A55" s="752" t="s">
        <v>653</v>
      </c>
      <c r="B55" s="753">
        <f>SUM(C55:D55)</f>
        <v>2583600</v>
      </c>
      <c r="C55" s="754">
        <f t="shared" si="4"/>
        <v>2583600</v>
      </c>
      <c r="D55" s="755">
        <f t="shared" si="4"/>
        <v>0</v>
      </c>
      <c r="E55" s="756">
        <f>SUM(F55:G55)</f>
        <v>2574600</v>
      </c>
      <c r="F55" s="754">
        <v>2574600</v>
      </c>
      <c r="G55" s="755">
        <v>0</v>
      </c>
      <c r="H55" s="756">
        <f>SUM(I55:J55)</f>
        <v>9000</v>
      </c>
      <c r="I55" s="754">
        <v>9000</v>
      </c>
      <c r="J55" s="757">
        <v>0</v>
      </c>
    </row>
    <row r="56" spans="1:10" s="749" customFormat="1" ht="26.25" customHeight="1">
      <c r="A56" s="24" t="s">
        <v>155</v>
      </c>
      <c r="B56" s="25"/>
      <c r="C56" s="25"/>
      <c r="D56" s="25"/>
      <c r="E56" s="25"/>
      <c r="F56" s="25"/>
      <c r="G56" s="25"/>
      <c r="H56" s="25"/>
      <c r="I56" s="25"/>
      <c r="J56" s="25"/>
    </row>
  </sheetData>
  <sheetProtection/>
  <mergeCells count="7">
    <mergeCell ref="A3:A6"/>
    <mergeCell ref="B3:D4"/>
    <mergeCell ref="E4:J4"/>
    <mergeCell ref="C5:C6"/>
    <mergeCell ref="D5:D6"/>
    <mergeCell ref="E5:E6"/>
    <mergeCell ref="H5:H6"/>
  </mergeCells>
  <printOptions horizontalCentered="1" verticalCentered="1"/>
  <pageMargins left="0.7874015748031497" right="0.4330708661417323" top="0.7874015748031497" bottom="0.5905511811023623" header="0.2362204724409449" footer="0.2362204724409449"/>
  <pageSetup blackAndWhite="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theme="8" tint="0.39998000860214233"/>
  </sheetPr>
  <dimension ref="A1:N56"/>
  <sheetViews>
    <sheetView showGridLines="0" zoomScaleSheetLayoutView="100" zoomScalePageLayoutView="0" workbookViewId="0" topLeftCell="A1">
      <pane xSplit="1" ySplit="6" topLeftCell="B49" activePane="bottomRight" state="frozen"/>
      <selection pane="topLeft" activeCell="A2" sqref="A2:O84"/>
      <selection pane="topRight" activeCell="A2" sqref="A2:O84"/>
      <selection pane="bottomLeft" activeCell="A2" sqref="A2:O84"/>
      <selection pane="bottomRight" activeCell="L55" sqref="L55"/>
    </sheetView>
  </sheetViews>
  <sheetFormatPr defaultColWidth="10.625" defaultRowHeight="26.25" customHeight="1"/>
  <cols>
    <col min="1" max="1" width="10.75390625" style="30" customWidth="1"/>
    <col min="2" max="2" width="13.625" style="30" customWidth="1"/>
    <col min="3" max="3" width="10.375" style="30" customWidth="1"/>
    <col min="4" max="4" width="8.625" style="30" customWidth="1"/>
    <col min="5" max="6" width="10.375" style="30" customWidth="1"/>
    <col min="7" max="7" width="8.625" style="30" customWidth="1"/>
    <col min="8" max="8" width="10.375" style="30" customWidth="1"/>
    <col min="9" max="10" width="8.625" style="30" customWidth="1"/>
    <col min="11" max="12" width="9.25390625" style="30" bestFit="1" customWidth="1"/>
    <col min="13" max="13" width="7.875" style="30" customWidth="1"/>
    <col min="14" max="14" width="9.25390625" style="30" bestFit="1" customWidth="1"/>
    <col min="15" max="33" width="7.875" style="30" customWidth="1"/>
    <col min="34" max="16384" width="10.625" style="30" customWidth="1"/>
  </cols>
  <sheetData>
    <row r="1" spans="1:10" ht="18" customHeight="1">
      <c r="A1" s="26" t="s">
        <v>156</v>
      </c>
      <c r="B1" s="27"/>
      <c r="C1" s="28"/>
      <c r="D1" s="28"/>
      <c r="E1" s="28"/>
      <c r="F1" s="28"/>
      <c r="G1" s="28"/>
      <c r="H1" s="28"/>
      <c r="I1" s="27"/>
      <c r="J1" s="29"/>
    </row>
    <row r="2" spans="1:10" s="764" customFormat="1" ht="18" customHeight="1">
      <c r="A2" s="26"/>
      <c r="B2" s="27"/>
      <c r="C2" s="28"/>
      <c r="D2" s="28"/>
      <c r="E2" s="28"/>
      <c r="F2" s="28"/>
      <c r="G2" s="28"/>
      <c r="H2" s="28"/>
      <c r="I2" s="27"/>
      <c r="J2" s="29" t="s">
        <v>425</v>
      </c>
    </row>
    <row r="3" spans="1:11" s="764" customFormat="1" ht="19.5" customHeight="1">
      <c r="A3" s="352" t="s">
        <v>157</v>
      </c>
      <c r="B3" s="355" t="s">
        <v>109</v>
      </c>
      <c r="C3" s="356"/>
      <c r="D3" s="356"/>
      <c r="E3" s="6"/>
      <c r="F3" s="6"/>
      <c r="G3" s="6"/>
      <c r="H3" s="6"/>
      <c r="I3" s="6"/>
      <c r="J3" s="108"/>
      <c r="K3" s="765"/>
    </row>
    <row r="4" spans="1:11" s="764" customFormat="1" ht="19.5" customHeight="1">
      <c r="A4" s="353"/>
      <c r="B4" s="357"/>
      <c r="C4" s="358"/>
      <c r="D4" s="358"/>
      <c r="E4" s="359" t="s">
        <v>110</v>
      </c>
      <c r="F4" s="360"/>
      <c r="G4" s="360"/>
      <c r="H4" s="360"/>
      <c r="I4" s="360"/>
      <c r="J4" s="361"/>
      <c r="K4" s="765"/>
    </row>
    <row r="5" spans="1:11" s="764" customFormat="1" ht="19.5" customHeight="1">
      <c r="A5" s="353"/>
      <c r="B5" s="7"/>
      <c r="C5" s="362" t="s">
        <v>111</v>
      </c>
      <c r="D5" s="362" t="s">
        <v>112</v>
      </c>
      <c r="E5" s="355" t="s">
        <v>113</v>
      </c>
      <c r="F5" s="8"/>
      <c r="G5" s="8"/>
      <c r="H5" s="355" t="s">
        <v>114</v>
      </c>
      <c r="I5" s="8"/>
      <c r="J5" s="109"/>
      <c r="K5" s="765"/>
    </row>
    <row r="6" spans="1:11" s="764" customFormat="1" ht="19.5" customHeight="1">
      <c r="A6" s="354"/>
      <c r="B6" s="9"/>
      <c r="C6" s="363"/>
      <c r="D6" s="363"/>
      <c r="E6" s="364"/>
      <c r="F6" s="10" t="s">
        <v>111</v>
      </c>
      <c r="G6" s="10" t="s">
        <v>112</v>
      </c>
      <c r="H6" s="364"/>
      <c r="I6" s="10" t="s">
        <v>111</v>
      </c>
      <c r="J6" s="110" t="s">
        <v>112</v>
      </c>
      <c r="K6" s="765"/>
    </row>
    <row r="7" spans="1:11" s="764" customFormat="1" ht="21" customHeight="1">
      <c r="A7" s="248" t="s">
        <v>158</v>
      </c>
      <c r="B7" s="11">
        <f aca="true" t="shared" si="0" ref="B7:B44">C7+D7</f>
        <v>443692</v>
      </c>
      <c r="C7" s="12">
        <v>418052</v>
      </c>
      <c r="D7" s="13">
        <v>25640</v>
      </c>
      <c r="E7" s="14" t="s">
        <v>416</v>
      </c>
      <c r="F7" s="15" t="s">
        <v>416</v>
      </c>
      <c r="G7" s="16" t="s">
        <v>416</v>
      </c>
      <c r="H7" s="14" t="s">
        <v>416</v>
      </c>
      <c r="I7" s="15" t="s">
        <v>416</v>
      </c>
      <c r="J7" s="191" t="s">
        <v>416</v>
      </c>
      <c r="K7" s="765"/>
    </row>
    <row r="8" spans="1:10" s="766" customFormat="1" ht="21" customHeight="1">
      <c r="A8" s="249" t="s">
        <v>159</v>
      </c>
      <c r="B8" s="17">
        <f t="shared" si="0"/>
        <v>742644</v>
      </c>
      <c r="C8" s="18">
        <v>724509</v>
      </c>
      <c r="D8" s="19">
        <v>18135</v>
      </c>
      <c r="E8" s="20" t="s">
        <v>416</v>
      </c>
      <c r="F8" s="21" t="s">
        <v>416</v>
      </c>
      <c r="G8" s="22" t="s">
        <v>416</v>
      </c>
      <c r="H8" s="20" t="s">
        <v>416</v>
      </c>
      <c r="I8" s="21" t="s">
        <v>416</v>
      </c>
      <c r="J8" s="192" t="s">
        <v>416</v>
      </c>
    </row>
    <row r="9" spans="1:10" s="764" customFormat="1" ht="21" customHeight="1">
      <c r="A9" s="249" t="s">
        <v>160</v>
      </c>
      <c r="B9" s="17">
        <f t="shared" si="0"/>
        <v>805255</v>
      </c>
      <c r="C9" s="18">
        <v>787722</v>
      </c>
      <c r="D9" s="19">
        <v>17533</v>
      </c>
      <c r="E9" s="20" t="s">
        <v>416</v>
      </c>
      <c r="F9" s="21" t="s">
        <v>416</v>
      </c>
      <c r="G9" s="22" t="s">
        <v>416</v>
      </c>
      <c r="H9" s="20" t="s">
        <v>416</v>
      </c>
      <c r="I9" s="21" t="s">
        <v>416</v>
      </c>
      <c r="J9" s="192" t="s">
        <v>416</v>
      </c>
    </row>
    <row r="10" spans="1:10" s="764" customFormat="1" ht="21" customHeight="1">
      <c r="A10" s="249" t="s">
        <v>161</v>
      </c>
      <c r="B10" s="17">
        <f t="shared" si="0"/>
        <v>1558059</v>
      </c>
      <c r="C10" s="18">
        <v>1523918</v>
      </c>
      <c r="D10" s="19">
        <v>34141</v>
      </c>
      <c r="E10" s="20" t="s">
        <v>416</v>
      </c>
      <c r="F10" s="21" t="s">
        <v>416</v>
      </c>
      <c r="G10" s="22" t="s">
        <v>416</v>
      </c>
      <c r="H10" s="20" t="s">
        <v>416</v>
      </c>
      <c r="I10" s="21" t="s">
        <v>416</v>
      </c>
      <c r="J10" s="192" t="s">
        <v>416</v>
      </c>
    </row>
    <row r="11" spans="1:10" s="764" customFormat="1" ht="21" customHeight="1">
      <c r="A11" s="249" t="s">
        <v>162</v>
      </c>
      <c r="B11" s="17">
        <f t="shared" si="0"/>
        <v>836108</v>
      </c>
      <c r="C11" s="18">
        <f aca="true" t="shared" si="1" ref="C11:D44">F11+I11</f>
        <v>820780</v>
      </c>
      <c r="D11" s="19">
        <f t="shared" si="1"/>
        <v>15328</v>
      </c>
      <c r="E11" s="23">
        <f aca="true" t="shared" si="2" ref="E11:E44">F11+G11</f>
        <v>707300</v>
      </c>
      <c r="F11" s="18">
        <v>693516</v>
      </c>
      <c r="G11" s="19">
        <v>13784</v>
      </c>
      <c r="H11" s="23">
        <f aca="true" t="shared" si="3" ref="H11:H44">I11+J11</f>
        <v>128808</v>
      </c>
      <c r="I11" s="18">
        <v>127264</v>
      </c>
      <c r="J11" s="193">
        <v>1544</v>
      </c>
    </row>
    <row r="12" spans="1:10" s="764" customFormat="1" ht="21" customHeight="1">
      <c r="A12" s="249" t="s">
        <v>163</v>
      </c>
      <c r="B12" s="17">
        <f t="shared" si="0"/>
        <v>1201156</v>
      </c>
      <c r="C12" s="18">
        <f t="shared" si="1"/>
        <v>1186507</v>
      </c>
      <c r="D12" s="19">
        <f t="shared" si="1"/>
        <v>14649</v>
      </c>
      <c r="E12" s="23">
        <f t="shared" si="2"/>
        <v>1037421</v>
      </c>
      <c r="F12" s="18">
        <v>1023919</v>
      </c>
      <c r="G12" s="19">
        <v>13502</v>
      </c>
      <c r="H12" s="23">
        <f t="shared" si="3"/>
        <v>163735</v>
      </c>
      <c r="I12" s="18">
        <v>162588</v>
      </c>
      <c r="J12" s="193">
        <v>1147</v>
      </c>
    </row>
    <row r="13" spans="1:10" s="764" customFormat="1" ht="21" customHeight="1">
      <c r="A13" s="249" t="s">
        <v>164</v>
      </c>
      <c r="B13" s="17">
        <f t="shared" si="0"/>
        <v>1502410</v>
      </c>
      <c r="C13" s="18">
        <f t="shared" si="1"/>
        <v>1472842</v>
      </c>
      <c r="D13" s="19">
        <f t="shared" si="1"/>
        <v>29568</v>
      </c>
      <c r="E13" s="23">
        <f t="shared" si="2"/>
        <v>1324349</v>
      </c>
      <c r="F13" s="18">
        <v>1309239</v>
      </c>
      <c r="G13" s="19">
        <v>15110</v>
      </c>
      <c r="H13" s="23">
        <f t="shared" si="3"/>
        <v>178061</v>
      </c>
      <c r="I13" s="18">
        <v>163603</v>
      </c>
      <c r="J13" s="193">
        <v>14458</v>
      </c>
    </row>
    <row r="14" spans="1:10" s="764" customFormat="1" ht="21" customHeight="1">
      <c r="A14" s="249" t="s">
        <v>165</v>
      </c>
      <c r="B14" s="17">
        <f t="shared" si="0"/>
        <v>1807941</v>
      </c>
      <c r="C14" s="18">
        <f t="shared" si="1"/>
        <v>1770238</v>
      </c>
      <c r="D14" s="19">
        <f t="shared" si="1"/>
        <v>37703</v>
      </c>
      <c r="E14" s="23">
        <f t="shared" si="2"/>
        <v>1626596</v>
      </c>
      <c r="F14" s="18">
        <v>1608111</v>
      </c>
      <c r="G14" s="19">
        <v>18485</v>
      </c>
      <c r="H14" s="23">
        <f t="shared" si="3"/>
        <v>181345</v>
      </c>
      <c r="I14" s="18">
        <v>162127</v>
      </c>
      <c r="J14" s="193">
        <v>19218</v>
      </c>
    </row>
    <row r="15" spans="1:10" s="764" customFormat="1" ht="21" customHeight="1">
      <c r="A15" s="249" t="s">
        <v>166</v>
      </c>
      <c r="B15" s="17">
        <f t="shared" si="0"/>
        <v>1808036</v>
      </c>
      <c r="C15" s="18">
        <f t="shared" si="1"/>
        <v>1746778</v>
      </c>
      <c r="D15" s="19">
        <f t="shared" si="1"/>
        <v>61258</v>
      </c>
      <c r="E15" s="23">
        <f t="shared" si="2"/>
        <v>1644983</v>
      </c>
      <c r="F15" s="18">
        <v>1601090</v>
      </c>
      <c r="G15" s="19">
        <v>43893</v>
      </c>
      <c r="H15" s="23">
        <f t="shared" si="3"/>
        <v>163053</v>
      </c>
      <c r="I15" s="18">
        <v>145688</v>
      </c>
      <c r="J15" s="193">
        <v>17365</v>
      </c>
    </row>
    <row r="16" spans="1:10" s="764" customFormat="1" ht="21" customHeight="1">
      <c r="A16" s="249" t="s">
        <v>167</v>
      </c>
      <c r="B16" s="17">
        <f t="shared" si="0"/>
        <v>1930023</v>
      </c>
      <c r="C16" s="18">
        <f t="shared" si="1"/>
        <v>1849745</v>
      </c>
      <c r="D16" s="19">
        <f t="shared" si="1"/>
        <v>80278</v>
      </c>
      <c r="E16" s="23">
        <f t="shared" si="2"/>
        <v>1772837</v>
      </c>
      <c r="F16" s="18">
        <v>1708588</v>
      </c>
      <c r="G16" s="19">
        <v>64249</v>
      </c>
      <c r="H16" s="23">
        <f t="shared" si="3"/>
        <v>157186</v>
      </c>
      <c r="I16" s="18">
        <v>141157</v>
      </c>
      <c r="J16" s="193">
        <v>16029</v>
      </c>
    </row>
    <row r="17" spans="1:10" s="764" customFormat="1" ht="21" customHeight="1">
      <c r="A17" s="249" t="s">
        <v>168</v>
      </c>
      <c r="B17" s="17">
        <f t="shared" si="0"/>
        <v>1898216</v>
      </c>
      <c r="C17" s="18">
        <f t="shared" si="1"/>
        <v>1802876</v>
      </c>
      <c r="D17" s="19">
        <f t="shared" si="1"/>
        <v>95340</v>
      </c>
      <c r="E17" s="23">
        <f t="shared" si="2"/>
        <v>1758940</v>
      </c>
      <c r="F17" s="18">
        <v>1674819</v>
      </c>
      <c r="G17" s="19">
        <v>84121</v>
      </c>
      <c r="H17" s="23">
        <f t="shared" si="3"/>
        <v>139276</v>
      </c>
      <c r="I17" s="18">
        <v>128057</v>
      </c>
      <c r="J17" s="193">
        <v>11219</v>
      </c>
    </row>
    <row r="18" spans="1:10" s="764" customFormat="1" ht="21" customHeight="1">
      <c r="A18" s="249" t="s">
        <v>169</v>
      </c>
      <c r="B18" s="17">
        <f t="shared" si="0"/>
        <v>1851994</v>
      </c>
      <c r="C18" s="18">
        <f t="shared" si="1"/>
        <v>1784379</v>
      </c>
      <c r="D18" s="19">
        <f t="shared" si="1"/>
        <v>67615</v>
      </c>
      <c r="E18" s="23">
        <f t="shared" si="2"/>
        <v>1724861</v>
      </c>
      <c r="F18" s="18">
        <v>1664894</v>
      </c>
      <c r="G18" s="19">
        <v>59967</v>
      </c>
      <c r="H18" s="23">
        <f t="shared" si="3"/>
        <v>127133</v>
      </c>
      <c r="I18" s="18">
        <v>119485</v>
      </c>
      <c r="J18" s="193">
        <v>7648</v>
      </c>
    </row>
    <row r="19" spans="1:10" s="764" customFormat="1" ht="21" customHeight="1">
      <c r="A19" s="249" t="s">
        <v>170</v>
      </c>
      <c r="B19" s="17">
        <f t="shared" si="0"/>
        <v>2053500</v>
      </c>
      <c r="C19" s="18">
        <f t="shared" si="1"/>
        <v>1965900</v>
      </c>
      <c r="D19" s="19">
        <f t="shared" si="1"/>
        <v>87600</v>
      </c>
      <c r="E19" s="23">
        <f t="shared" si="2"/>
        <v>1925200</v>
      </c>
      <c r="F19" s="18">
        <v>1847600</v>
      </c>
      <c r="G19" s="19">
        <v>77600</v>
      </c>
      <c r="H19" s="23">
        <f t="shared" si="3"/>
        <v>128300</v>
      </c>
      <c r="I19" s="18">
        <v>118300</v>
      </c>
      <c r="J19" s="193">
        <v>10000</v>
      </c>
    </row>
    <row r="20" spans="1:10" s="764" customFormat="1" ht="21" customHeight="1">
      <c r="A20" s="249" t="s">
        <v>171</v>
      </c>
      <c r="B20" s="17">
        <f t="shared" si="0"/>
        <v>2081900</v>
      </c>
      <c r="C20" s="18">
        <f t="shared" si="1"/>
        <v>1999700</v>
      </c>
      <c r="D20" s="19">
        <f t="shared" si="1"/>
        <v>82200</v>
      </c>
      <c r="E20" s="23">
        <f t="shared" si="2"/>
        <v>1963900</v>
      </c>
      <c r="F20" s="18">
        <v>1893100</v>
      </c>
      <c r="G20" s="19">
        <v>70800</v>
      </c>
      <c r="H20" s="23">
        <f t="shared" si="3"/>
        <v>118000</v>
      </c>
      <c r="I20" s="18">
        <v>106600</v>
      </c>
      <c r="J20" s="193">
        <v>11400</v>
      </c>
    </row>
    <row r="21" spans="1:10" s="764" customFormat="1" ht="21" customHeight="1">
      <c r="A21" s="249" t="s">
        <v>172</v>
      </c>
      <c r="B21" s="17">
        <f t="shared" si="0"/>
        <v>2028800</v>
      </c>
      <c r="C21" s="18">
        <f t="shared" si="1"/>
        <v>1965000</v>
      </c>
      <c r="D21" s="19">
        <f t="shared" si="1"/>
        <v>63800</v>
      </c>
      <c r="E21" s="23">
        <f t="shared" si="2"/>
        <v>1933700</v>
      </c>
      <c r="F21" s="18">
        <v>1879100</v>
      </c>
      <c r="G21" s="19">
        <v>54600</v>
      </c>
      <c r="H21" s="23">
        <f t="shared" si="3"/>
        <v>95100</v>
      </c>
      <c r="I21" s="18">
        <v>85900</v>
      </c>
      <c r="J21" s="193">
        <v>9200</v>
      </c>
    </row>
    <row r="22" spans="1:10" s="764" customFormat="1" ht="21" customHeight="1">
      <c r="A22" s="249" t="s">
        <v>173</v>
      </c>
      <c r="B22" s="17">
        <f t="shared" si="0"/>
        <v>2250700</v>
      </c>
      <c r="C22" s="18">
        <f t="shared" si="1"/>
        <v>2178800</v>
      </c>
      <c r="D22" s="19">
        <f t="shared" si="1"/>
        <v>71900</v>
      </c>
      <c r="E22" s="23">
        <f t="shared" si="2"/>
        <v>2151900</v>
      </c>
      <c r="F22" s="18">
        <v>2093900</v>
      </c>
      <c r="G22" s="19">
        <v>58000</v>
      </c>
      <c r="H22" s="23">
        <f t="shared" si="3"/>
        <v>98800</v>
      </c>
      <c r="I22" s="18">
        <v>84900</v>
      </c>
      <c r="J22" s="193">
        <v>13900</v>
      </c>
    </row>
    <row r="23" spans="1:10" s="764" customFormat="1" ht="21" customHeight="1">
      <c r="A23" s="249" t="s">
        <v>174</v>
      </c>
      <c r="B23" s="17">
        <f t="shared" si="0"/>
        <v>2395400</v>
      </c>
      <c r="C23" s="18">
        <f t="shared" si="1"/>
        <v>2316000</v>
      </c>
      <c r="D23" s="19">
        <f t="shared" si="1"/>
        <v>79400</v>
      </c>
      <c r="E23" s="23">
        <f t="shared" si="2"/>
        <v>2299500</v>
      </c>
      <c r="F23" s="18">
        <v>2237700</v>
      </c>
      <c r="G23" s="19">
        <v>61800</v>
      </c>
      <c r="H23" s="23">
        <f t="shared" si="3"/>
        <v>95900</v>
      </c>
      <c r="I23" s="18">
        <v>78300</v>
      </c>
      <c r="J23" s="193">
        <v>17600</v>
      </c>
    </row>
    <row r="24" spans="1:10" s="764" customFormat="1" ht="21" customHeight="1">
      <c r="A24" s="250" t="s">
        <v>175</v>
      </c>
      <c r="B24" s="17">
        <f t="shared" si="0"/>
        <v>2671100</v>
      </c>
      <c r="C24" s="18">
        <f t="shared" si="1"/>
        <v>2556600</v>
      </c>
      <c r="D24" s="19">
        <f t="shared" si="1"/>
        <v>114500</v>
      </c>
      <c r="E24" s="23">
        <f t="shared" si="2"/>
        <v>2565300</v>
      </c>
      <c r="F24" s="18">
        <v>2471400</v>
      </c>
      <c r="G24" s="19">
        <v>93900</v>
      </c>
      <c r="H24" s="23">
        <f t="shared" si="3"/>
        <v>105800</v>
      </c>
      <c r="I24" s="18">
        <v>85200</v>
      </c>
      <c r="J24" s="193">
        <v>20600</v>
      </c>
    </row>
    <row r="25" spans="1:10" s="764" customFormat="1" ht="21" customHeight="1">
      <c r="A25" s="250" t="s">
        <v>176</v>
      </c>
      <c r="B25" s="17">
        <f t="shared" si="0"/>
        <v>2958200</v>
      </c>
      <c r="C25" s="18">
        <f t="shared" si="1"/>
        <v>2803900</v>
      </c>
      <c r="D25" s="19">
        <f t="shared" si="1"/>
        <v>154300</v>
      </c>
      <c r="E25" s="23">
        <f t="shared" si="2"/>
        <v>2840300</v>
      </c>
      <c r="F25" s="18">
        <v>2708600</v>
      </c>
      <c r="G25" s="19">
        <v>131700</v>
      </c>
      <c r="H25" s="23">
        <f t="shared" si="3"/>
        <v>117900</v>
      </c>
      <c r="I25" s="18">
        <v>95300</v>
      </c>
      <c r="J25" s="193">
        <v>22600</v>
      </c>
    </row>
    <row r="26" spans="1:10" s="764" customFormat="1" ht="21" customHeight="1">
      <c r="A26" s="250" t="s">
        <v>177</v>
      </c>
      <c r="B26" s="17">
        <f t="shared" si="0"/>
        <v>3014500</v>
      </c>
      <c r="C26" s="18">
        <f t="shared" si="1"/>
        <v>2822000</v>
      </c>
      <c r="D26" s="19">
        <f t="shared" si="1"/>
        <v>192500</v>
      </c>
      <c r="E26" s="23">
        <f t="shared" si="2"/>
        <v>2913500</v>
      </c>
      <c r="F26" s="18">
        <v>2739600</v>
      </c>
      <c r="G26" s="19">
        <v>173900</v>
      </c>
      <c r="H26" s="23">
        <f t="shared" si="3"/>
        <v>101000</v>
      </c>
      <c r="I26" s="18">
        <v>82400</v>
      </c>
      <c r="J26" s="193">
        <v>18600</v>
      </c>
    </row>
    <row r="27" spans="1:10" s="764" customFormat="1" ht="21" customHeight="1">
      <c r="A27" s="250" t="s">
        <v>178</v>
      </c>
      <c r="B27" s="17">
        <f t="shared" si="0"/>
        <v>3151900</v>
      </c>
      <c r="C27" s="18">
        <f t="shared" si="1"/>
        <v>2953200</v>
      </c>
      <c r="D27" s="19">
        <f t="shared" si="1"/>
        <v>198700</v>
      </c>
      <c r="E27" s="23">
        <f t="shared" si="2"/>
        <v>3048700</v>
      </c>
      <c r="F27" s="18">
        <v>2871200</v>
      </c>
      <c r="G27" s="19">
        <v>177500</v>
      </c>
      <c r="H27" s="23">
        <f t="shared" si="3"/>
        <v>103200</v>
      </c>
      <c r="I27" s="18">
        <v>82000</v>
      </c>
      <c r="J27" s="193">
        <v>21200</v>
      </c>
    </row>
    <row r="28" spans="1:10" s="764" customFormat="1" ht="21" customHeight="1">
      <c r="A28" s="250" t="s">
        <v>179</v>
      </c>
      <c r="B28" s="17">
        <f t="shared" si="0"/>
        <v>3186800</v>
      </c>
      <c r="C28" s="18">
        <f t="shared" si="1"/>
        <v>3012900</v>
      </c>
      <c r="D28" s="19">
        <f t="shared" si="1"/>
        <v>173900</v>
      </c>
      <c r="E28" s="23">
        <f t="shared" si="2"/>
        <v>3080400</v>
      </c>
      <c r="F28" s="18">
        <v>2930500</v>
      </c>
      <c r="G28" s="19">
        <v>149900</v>
      </c>
      <c r="H28" s="23">
        <f t="shared" si="3"/>
        <v>106400</v>
      </c>
      <c r="I28" s="18">
        <v>82400</v>
      </c>
      <c r="J28" s="193">
        <v>24000</v>
      </c>
    </row>
    <row r="29" spans="1:10" s="764" customFormat="1" ht="21" customHeight="1">
      <c r="A29" s="250" t="s">
        <v>180</v>
      </c>
      <c r="B29" s="17">
        <f t="shared" si="0"/>
        <v>3178900</v>
      </c>
      <c r="C29" s="18">
        <f t="shared" si="1"/>
        <v>3028000</v>
      </c>
      <c r="D29" s="19">
        <f t="shared" si="1"/>
        <v>150900</v>
      </c>
      <c r="E29" s="23">
        <f t="shared" si="2"/>
        <v>3090700</v>
      </c>
      <c r="F29" s="18">
        <v>2958100</v>
      </c>
      <c r="G29" s="19">
        <v>132600</v>
      </c>
      <c r="H29" s="23">
        <f t="shared" si="3"/>
        <v>88200</v>
      </c>
      <c r="I29" s="18">
        <v>69900</v>
      </c>
      <c r="J29" s="193">
        <v>18300</v>
      </c>
    </row>
    <row r="30" spans="1:10" s="764" customFormat="1" ht="21" customHeight="1">
      <c r="A30" s="250" t="s">
        <v>181</v>
      </c>
      <c r="B30" s="17">
        <f t="shared" si="0"/>
        <v>3278900</v>
      </c>
      <c r="C30" s="18">
        <f t="shared" si="1"/>
        <v>3140700</v>
      </c>
      <c r="D30" s="19">
        <f t="shared" si="1"/>
        <v>138200</v>
      </c>
      <c r="E30" s="23">
        <f t="shared" si="2"/>
        <v>3197400</v>
      </c>
      <c r="F30" s="18">
        <v>3078700</v>
      </c>
      <c r="G30" s="19">
        <v>118700</v>
      </c>
      <c r="H30" s="23">
        <f t="shared" si="3"/>
        <v>81500</v>
      </c>
      <c r="I30" s="18">
        <v>62000</v>
      </c>
      <c r="J30" s="193">
        <v>19500</v>
      </c>
    </row>
    <row r="31" spans="1:10" s="764" customFormat="1" ht="21" customHeight="1">
      <c r="A31" s="250" t="s">
        <v>182</v>
      </c>
      <c r="B31" s="17">
        <f t="shared" si="0"/>
        <v>3459500</v>
      </c>
      <c r="C31" s="18">
        <f t="shared" si="1"/>
        <v>3317600</v>
      </c>
      <c r="D31" s="19">
        <f t="shared" si="1"/>
        <v>141900</v>
      </c>
      <c r="E31" s="23">
        <f t="shared" si="2"/>
        <v>3383600</v>
      </c>
      <c r="F31" s="18">
        <v>3259800</v>
      </c>
      <c r="G31" s="19">
        <v>123800</v>
      </c>
      <c r="H31" s="23">
        <f t="shared" si="3"/>
        <v>75900</v>
      </c>
      <c r="I31" s="18">
        <v>57800</v>
      </c>
      <c r="J31" s="193">
        <v>18100</v>
      </c>
    </row>
    <row r="32" spans="1:10" s="764" customFormat="1" ht="21" customHeight="1">
      <c r="A32" s="250" t="s">
        <v>183</v>
      </c>
      <c r="B32" s="17">
        <f t="shared" si="0"/>
        <v>3867200</v>
      </c>
      <c r="C32" s="18">
        <f t="shared" si="1"/>
        <v>3675700</v>
      </c>
      <c r="D32" s="19">
        <f t="shared" si="1"/>
        <v>191500</v>
      </c>
      <c r="E32" s="23">
        <f t="shared" si="2"/>
        <v>3745300</v>
      </c>
      <c r="F32" s="18">
        <v>3621200</v>
      </c>
      <c r="G32" s="19">
        <v>124100</v>
      </c>
      <c r="H32" s="23">
        <f t="shared" si="3"/>
        <v>121900</v>
      </c>
      <c r="I32" s="18">
        <v>54500</v>
      </c>
      <c r="J32" s="193">
        <v>67400</v>
      </c>
    </row>
    <row r="33" spans="1:10" s="764" customFormat="1" ht="21" customHeight="1">
      <c r="A33" s="250" t="s">
        <v>184</v>
      </c>
      <c r="B33" s="17">
        <f t="shared" si="0"/>
        <v>4126500</v>
      </c>
      <c r="C33" s="18">
        <f t="shared" si="1"/>
        <v>3985800</v>
      </c>
      <c r="D33" s="19">
        <f t="shared" si="1"/>
        <v>140700</v>
      </c>
      <c r="E33" s="23">
        <f t="shared" si="2"/>
        <v>4033300</v>
      </c>
      <c r="F33" s="18">
        <v>3931000</v>
      </c>
      <c r="G33" s="19">
        <v>102300</v>
      </c>
      <c r="H33" s="23">
        <f t="shared" si="3"/>
        <v>93200</v>
      </c>
      <c r="I33" s="18">
        <v>54800</v>
      </c>
      <c r="J33" s="193">
        <v>38400</v>
      </c>
    </row>
    <row r="34" spans="1:10" s="764" customFormat="1" ht="21" customHeight="1">
      <c r="A34" s="250" t="s">
        <v>185</v>
      </c>
      <c r="B34" s="17">
        <f t="shared" si="0"/>
        <v>4558700</v>
      </c>
      <c r="C34" s="18">
        <f t="shared" si="1"/>
        <v>4335700</v>
      </c>
      <c r="D34" s="19">
        <f t="shared" si="1"/>
        <v>223000</v>
      </c>
      <c r="E34" s="23">
        <f t="shared" si="2"/>
        <v>4391400</v>
      </c>
      <c r="F34" s="18">
        <v>4286000</v>
      </c>
      <c r="G34" s="19">
        <v>105400</v>
      </c>
      <c r="H34" s="23">
        <f t="shared" si="3"/>
        <v>167300</v>
      </c>
      <c r="I34" s="18">
        <v>49700</v>
      </c>
      <c r="J34" s="193">
        <v>117600</v>
      </c>
    </row>
    <row r="35" spans="1:10" s="764" customFormat="1" ht="21" customHeight="1">
      <c r="A35" s="250" t="s">
        <v>186</v>
      </c>
      <c r="B35" s="17">
        <f t="shared" si="0"/>
        <v>4521200</v>
      </c>
      <c r="C35" s="18">
        <f t="shared" si="1"/>
        <v>4323500</v>
      </c>
      <c r="D35" s="19">
        <f t="shared" si="1"/>
        <v>197700</v>
      </c>
      <c r="E35" s="23">
        <f t="shared" si="2"/>
        <v>4388000</v>
      </c>
      <c r="F35" s="18">
        <v>4277400</v>
      </c>
      <c r="G35" s="19">
        <v>110600</v>
      </c>
      <c r="H35" s="23">
        <f t="shared" si="3"/>
        <v>133200</v>
      </c>
      <c r="I35" s="18">
        <v>46100</v>
      </c>
      <c r="J35" s="193">
        <v>87100</v>
      </c>
    </row>
    <row r="36" spans="1:10" s="764" customFormat="1" ht="21" customHeight="1">
      <c r="A36" s="250" t="s">
        <v>187</v>
      </c>
      <c r="B36" s="17">
        <f t="shared" si="0"/>
        <v>4433400</v>
      </c>
      <c r="C36" s="18">
        <f t="shared" si="1"/>
        <v>4242000</v>
      </c>
      <c r="D36" s="19">
        <f t="shared" si="1"/>
        <v>191400</v>
      </c>
      <c r="E36" s="23">
        <f t="shared" si="2"/>
        <v>4305600</v>
      </c>
      <c r="F36" s="18">
        <v>4197000</v>
      </c>
      <c r="G36" s="19">
        <v>108600</v>
      </c>
      <c r="H36" s="23">
        <f t="shared" si="3"/>
        <v>127800</v>
      </c>
      <c r="I36" s="18">
        <v>45000</v>
      </c>
      <c r="J36" s="193">
        <v>82800</v>
      </c>
    </row>
    <row r="37" spans="1:10" s="764" customFormat="1" ht="21" customHeight="1">
      <c r="A37" s="250" t="s">
        <v>188</v>
      </c>
      <c r="B37" s="17">
        <f t="shared" si="0"/>
        <v>4834500</v>
      </c>
      <c r="C37" s="18">
        <f t="shared" si="1"/>
        <v>4654200</v>
      </c>
      <c r="D37" s="19">
        <f t="shared" si="1"/>
        <v>180300</v>
      </c>
      <c r="E37" s="23">
        <f t="shared" si="2"/>
        <v>4691100</v>
      </c>
      <c r="F37" s="18">
        <v>4612000</v>
      </c>
      <c r="G37" s="19">
        <v>79100</v>
      </c>
      <c r="H37" s="23">
        <f t="shared" si="3"/>
        <v>143400</v>
      </c>
      <c r="I37" s="18">
        <v>42200</v>
      </c>
      <c r="J37" s="193">
        <v>101200</v>
      </c>
    </row>
    <row r="38" spans="1:10" s="764" customFormat="1" ht="21" customHeight="1">
      <c r="A38" s="250" t="s">
        <v>189</v>
      </c>
      <c r="B38" s="17">
        <f t="shared" si="0"/>
        <v>5084700</v>
      </c>
      <c r="C38" s="18">
        <f t="shared" si="1"/>
        <v>4984600</v>
      </c>
      <c r="D38" s="19">
        <f t="shared" si="1"/>
        <v>100100</v>
      </c>
      <c r="E38" s="23">
        <f t="shared" si="2"/>
        <v>4997200</v>
      </c>
      <c r="F38" s="18">
        <v>4944500</v>
      </c>
      <c r="G38" s="19">
        <v>52700</v>
      </c>
      <c r="H38" s="23">
        <f t="shared" si="3"/>
        <v>87500</v>
      </c>
      <c r="I38" s="18">
        <v>40100</v>
      </c>
      <c r="J38" s="193">
        <v>47400</v>
      </c>
    </row>
    <row r="39" spans="1:10" s="764" customFormat="1" ht="21" customHeight="1">
      <c r="A39" s="250" t="s">
        <v>190</v>
      </c>
      <c r="B39" s="17">
        <f t="shared" si="0"/>
        <v>5153200</v>
      </c>
      <c r="C39" s="18">
        <f t="shared" si="1"/>
        <v>5023700</v>
      </c>
      <c r="D39" s="19">
        <f t="shared" si="1"/>
        <v>129500</v>
      </c>
      <c r="E39" s="23">
        <f t="shared" si="2"/>
        <v>5050000</v>
      </c>
      <c r="F39" s="18">
        <v>4985700</v>
      </c>
      <c r="G39" s="19">
        <v>64300</v>
      </c>
      <c r="H39" s="23">
        <f t="shared" si="3"/>
        <v>103200</v>
      </c>
      <c r="I39" s="18">
        <v>38000</v>
      </c>
      <c r="J39" s="193">
        <v>65200</v>
      </c>
    </row>
    <row r="40" spans="1:10" s="764" customFormat="1" ht="21" customHeight="1">
      <c r="A40" s="250" t="s">
        <v>191</v>
      </c>
      <c r="B40" s="17">
        <f t="shared" si="0"/>
        <v>5500100</v>
      </c>
      <c r="C40" s="18">
        <f t="shared" si="1"/>
        <v>5363600</v>
      </c>
      <c r="D40" s="19">
        <f t="shared" si="1"/>
        <v>136500</v>
      </c>
      <c r="E40" s="23">
        <f t="shared" si="2"/>
        <v>5390700</v>
      </c>
      <c r="F40" s="18">
        <v>5326200</v>
      </c>
      <c r="G40" s="19">
        <v>64500</v>
      </c>
      <c r="H40" s="23">
        <f t="shared" si="3"/>
        <v>109400</v>
      </c>
      <c r="I40" s="18">
        <v>37400</v>
      </c>
      <c r="J40" s="193">
        <v>72000</v>
      </c>
    </row>
    <row r="41" spans="1:10" s="764" customFormat="1" ht="21" customHeight="1">
      <c r="A41" s="250" t="s">
        <v>192</v>
      </c>
      <c r="B41" s="17">
        <f t="shared" si="0"/>
        <v>5637800</v>
      </c>
      <c r="C41" s="18">
        <f t="shared" si="1"/>
        <v>5544400</v>
      </c>
      <c r="D41" s="19">
        <f t="shared" si="1"/>
        <v>93400</v>
      </c>
      <c r="E41" s="23">
        <f t="shared" si="2"/>
        <v>5577400</v>
      </c>
      <c r="F41" s="18">
        <v>5510200</v>
      </c>
      <c r="G41" s="19">
        <v>67200</v>
      </c>
      <c r="H41" s="23">
        <f t="shared" si="3"/>
        <v>60400</v>
      </c>
      <c r="I41" s="18">
        <v>34200</v>
      </c>
      <c r="J41" s="193">
        <v>26200</v>
      </c>
    </row>
    <row r="42" spans="1:10" s="764" customFormat="1" ht="21" customHeight="1">
      <c r="A42" s="250" t="s">
        <v>193</v>
      </c>
      <c r="B42" s="17">
        <f t="shared" si="0"/>
        <v>5869200</v>
      </c>
      <c r="C42" s="18">
        <f t="shared" si="1"/>
        <v>5694600</v>
      </c>
      <c r="D42" s="19">
        <f t="shared" si="1"/>
        <v>174600</v>
      </c>
      <c r="E42" s="23">
        <f t="shared" si="2"/>
        <v>5747600</v>
      </c>
      <c r="F42" s="18">
        <v>5661000</v>
      </c>
      <c r="G42" s="19">
        <v>86600</v>
      </c>
      <c r="H42" s="23">
        <f t="shared" si="3"/>
        <v>121600</v>
      </c>
      <c r="I42" s="18">
        <v>33600</v>
      </c>
      <c r="J42" s="193">
        <v>88000</v>
      </c>
    </row>
    <row r="43" spans="1:10" s="764" customFormat="1" ht="21" customHeight="1">
      <c r="A43" s="250" t="s">
        <v>194</v>
      </c>
      <c r="B43" s="17">
        <f t="shared" si="0"/>
        <v>6045500</v>
      </c>
      <c r="C43" s="18">
        <f t="shared" si="1"/>
        <v>5793900</v>
      </c>
      <c r="D43" s="19">
        <f t="shared" si="1"/>
        <v>251600</v>
      </c>
      <c r="E43" s="23">
        <f t="shared" si="2"/>
        <v>5867500</v>
      </c>
      <c r="F43" s="18">
        <v>5760000</v>
      </c>
      <c r="G43" s="19">
        <v>107500</v>
      </c>
      <c r="H43" s="23">
        <f t="shared" si="3"/>
        <v>178000</v>
      </c>
      <c r="I43" s="18">
        <v>33900</v>
      </c>
      <c r="J43" s="193">
        <v>144100</v>
      </c>
    </row>
    <row r="44" spans="1:10" s="764" customFormat="1" ht="21" customHeight="1">
      <c r="A44" s="250" t="s">
        <v>195</v>
      </c>
      <c r="B44" s="17">
        <f t="shared" si="0"/>
        <v>5650800</v>
      </c>
      <c r="C44" s="18">
        <f t="shared" si="1"/>
        <v>5420500</v>
      </c>
      <c r="D44" s="19">
        <f t="shared" si="1"/>
        <v>230300</v>
      </c>
      <c r="E44" s="23">
        <f t="shared" si="2"/>
        <v>5477100</v>
      </c>
      <c r="F44" s="18">
        <v>5387100</v>
      </c>
      <c r="G44" s="19">
        <v>90000</v>
      </c>
      <c r="H44" s="23">
        <f t="shared" si="3"/>
        <v>173700</v>
      </c>
      <c r="I44" s="18">
        <v>33400</v>
      </c>
      <c r="J44" s="193">
        <v>140300</v>
      </c>
    </row>
    <row r="45" spans="1:10" s="764" customFormat="1" ht="21" customHeight="1">
      <c r="A45" s="250" t="s">
        <v>196</v>
      </c>
      <c r="B45" s="17">
        <v>5855100</v>
      </c>
      <c r="C45" s="18">
        <v>5570400</v>
      </c>
      <c r="D45" s="19">
        <v>284700</v>
      </c>
      <c r="E45" s="23">
        <v>5682900</v>
      </c>
      <c r="F45" s="18">
        <v>5537100</v>
      </c>
      <c r="G45" s="19">
        <v>145800</v>
      </c>
      <c r="H45" s="23">
        <v>172200</v>
      </c>
      <c r="I45" s="18">
        <v>33300</v>
      </c>
      <c r="J45" s="193">
        <v>138900</v>
      </c>
    </row>
    <row r="46" spans="1:10" s="764" customFormat="1" ht="21" customHeight="1">
      <c r="A46" s="251" t="s">
        <v>197</v>
      </c>
      <c r="B46" s="111">
        <v>5415500</v>
      </c>
      <c r="C46" s="112">
        <v>5135500</v>
      </c>
      <c r="D46" s="113">
        <v>280000</v>
      </c>
      <c r="E46" s="114">
        <v>5267300</v>
      </c>
      <c r="F46" s="112">
        <v>5103700</v>
      </c>
      <c r="G46" s="113">
        <v>163600</v>
      </c>
      <c r="H46" s="114">
        <v>148200</v>
      </c>
      <c r="I46" s="112">
        <v>31800</v>
      </c>
      <c r="J46" s="194">
        <v>116400</v>
      </c>
    </row>
    <row r="47" spans="1:10" s="764" customFormat="1" ht="21" customHeight="1">
      <c r="A47" s="251" t="s">
        <v>379</v>
      </c>
      <c r="B47" s="111">
        <v>5835800</v>
      </c>
      <c r="C47" s="112">
        <v>5459100</v>
      </c>
      <c r="D47" s="113">
        <v>376700</v>
      </c>
      <c r="E47" s="114">
        <v>5653100</v>
      </c>
      <c r="F47" s="112">
        <v>5423200</v>
      </c>
      <c r="G47" s="113">
        <v>229900</v>
      </c>
      <c r="H47" s="114">
        <v>182700</v>
      </c>
      <c r="I47" s="112">
        <v>35900</v>
      </c>
      <c r="J47" s="194">
        <v>146800</v>
      </c>
    </row>
    <row r="48" spans="1:14" s="749" customFormat="1" ht="21" customHeight="1">
      <c r="A48" s="251" t="s">
        <v>385</v>
      </c>
      <c r="B48" s="111">
        <v>6413700</v>
      </c>
      <c r="C48" s="112">
        <v>5862900</v>
      </c>
      <c r="D48" s="113">
        <v>550800</v>
      </c>
      <c r="E48" s="114">
        <v>6207700</v>
      </c>
      <c r="F48" s="112">
        <v>5830300</v>
      </c>
      <c r="G48" s="113">
        <v>377400</v>
      </c>
      <c r="H48" s="114">
        <v>206000</v>
      </c>
      <c r="I48" s="112">
        <v>32600</v>
      </c>
      <c r="J48" s="194">
        <v>173400</v>
      </c>
      <c r="K48" s="764"/>
      <c r="L48" s="764"/>
      <c r="M48" s="764"/>
      <c r="N48" s="764"/>
    </row>
    <row r="49" spans="1:14" s="749" customFormat="1" ht="21" customHeight="1">
      <c r="A49" s="251" t="s">
        <v>399</v>
      </c>
      <c r="B49" s="111">
        <v>7058300</v>
      </c>
      <c r="C49" s="112">
        <v>6164800</v>
      </c>
      <c r="D49" s="113">
        <v>893500</v>
      </c>
      <c r="E49" s="114">
        <v>6764300</v>
      </c>
      <c r="F49" s="112">
        <v>6109500</v>
      </c>
      <c r="G49" s="113">
        <v>654800</v>
      </c>
      <c r="H49" s="114">
        <v>294000</v>
      </c>
      <c r="I49" s="112">
        <v>55300</v>
      </c>
      <c r="J49" s="194">
        <v>238700</v>
      </c>
      <c r="K49" s="764"/>
      <c r="L49" s="764"/>
      <c r="M49" s="764"/>
      <c r="N49" s="764"/>
    </row>
    <row r="50" spans="1:14" s="749" customFormat="1" ht="21" customHeight="1">
      <c r="A50" s="298" t="s">
        <v>406</v>
      </c>
      <c r="B50" s="17">
        <v>7763000</v>
      </c>
      <c r="C50" s="18">
        <v>6261800</v>
      </c>
      <c r="D50" s="19">
        <v>1501200</v>
      </c>
      <c r="E50" s="23">
        <v>7298600</v>
      </c>
      <c r="F50" s="18">
        <v>6221500</v>
      </c>
      <c r="G50" s="19">
        <v>1077100</v>
      </c>
      <c r="H50" s="23">
        <v>464400</v>
      </c>
      <c r="I50" s="18">
        <v>40300</v>
      </c>
      <c r="J50" s="193">
        <v>424100</v>
      </c>
      <c r="K50" s="764"/>
      <c r="L50" s="764"/>
      <c r="M50" s="764"/>
      <c r="N50" s="764"/>
    </row>
    <row r="51" spans="1:14" s="749" customFormat="1" ht="21" customHeight="1">
      <c r="A51" s="298" t="s">
        <v>426</v>
      </c>
      <c r="B51" s="17">
        <v>8613100</v>
      </c>
      <c r="C51" s="18">
        <v>6531000</v>
      </c>
      <c r="D51" s="19">
        <v>2082100</v>
      </c>
      <c r="E51" s="23">
        <v>7850500</v>
      </c>
      <c r="F51" s="18">
        <v>6486500</v>
      </c>
      <c r="G51" s="19">
        <v>1364000</v>
      </c>
      <c r="H51" s="23">
        <v>762600</v>
      </c>
      <c r="I51" s="18">
        <v>44500</v>
      </c>
      <c r="J51" s="193">
        <v>718100</v>
      </c>
      <c r="K51" s="764"/>
      <c r="L51" s="764"/>
      <c r="M51" s="764"/>
      <c r="N51" s="764"/>
    </row>
    <row r="52" spans="1:14" s="749" customFormat="1" ht="21" customHeight="1">
      <c r="A52" s="298" t="s">
        <v>427</v>
      </c>
      <c r="B52" s="17">
        <v>9396200</v>
      </c>
      <c r="C52" s="18">
        <v>6854000</v>
      </c>
      <c r="D52" s="19">
        <v>2542200</v>
      </c>
      <c r="E52" s="23">
        <v>8454300</v>
      </c>
      <c r="F52" s="18">
        <v>6800400</v>
      </c>
      <c r="G52" s="19">
        <v>1653900</v>
      </c>
      <c r="H52" s="23">
        <v>941900</v>
      </c>
      <c r="I52" s="18">
        <v>53600</v>
      </c>
      <c r="J52" s="193">
        <v>888300</v>
      </c>
      <c r="K52" s="764"/>
      <c r="L52" s="764"/>
      <c r="M52" s="764"/>
      <c r="N52" s="764"/>
    </row>
    <row r="53" spans="1:14" s="749" customFormat="1" ht="21" customHeight="1">
      <c r="A53" s="298" t="s">
        <v>550</v>
      </c>
      <c r="B53" s="17">
        <f>SUM(C53:D53)</f>
        <v>9847700</v>
      </c>
      <c r="C53" s="18">
        <f aca="true" t="shared" si="4" ref="C53:D55">SUM(F53,I53)</f>
        <v>6943900</v>
      </c>
      <c r="D53" s="19">
        <f t="shared" si="4"/>
        <v>2903800</v>
      </c>
      <c r="E53" s="23">
        <f>SUM(F53:G53)</f>
        <v>8672900</v>
      </c>
      <c r="F53" s="18">
        <v>6892900</v>
      </c>
      <c r="G53" s="19">
        <v>1780000</v>
      </c>
      <c r="H53" s="23">
        <f>SUM(I53:J53)</f>
        <v>1174800</v>
      </c>
      <c r="I53" s="18">
        <v>51000</v>
      </c>
      <c r="J53" s="193">
        <v>1123800</v>
      </c>
      <c r="K53" s="764"/>
      <c r="L53" s="764"/>
      <c r="M53" s="764"/>
      <c r="N53" s="764"/>
    </row>
    <row r="54" spans="1:14" s="749" customFormat="1" ht="21" customHeight="1">
      <c r="A54" s="298" t="s">
        <v>551</v>
      </c>
      <c r="B54" s="17">
        <f>SUM(C54:D54)</f>
        <v>10163900</v>
      </c>
      <c r="C54" s="18">
        <f t="shared" si="4"/>
        <v>7233900</v>
      </c>
      <c r="D54" s="19">
        <f t="shared" si="4"/>
        <v>2930000</v>
      </c>
      <c r="E54" s="23">
        <f>SUM(F54:G54)</f>
        <v>8854800</v>
      </c>
      <c r="F54" s="18">
        <v>7172400</v>
      </c>
      <c r="G54" s="19">
        <v>1682400</v>
      </c>
      <c r="H54" s="23">
        <f>SUM(I54:J54)</f>
        <v>1309100</v>
      </c>
      <c r="I54" s="18">
        <v>61500</v>
      </c>
      <c r="J54" s="193">
        <v>1247600</v>
      </c>
      <c r="K54" s="764"/>
      <c r="L54" s="764"/>
      <c r="M54" s="764"/>
      <c r="N54" s="764"/>
    </row>
    <row r="55" spans="1:14" s="749" customFormat="1" ht="21" customHeight="1">
      <c r="A55" s="752" t="s">
        <v>654</v>
      </c>
      <c r="B55" s="753">
        <f>SUM(C55:D55)</f>
        <v>3736600</v>
      </c>
      <c r="C55" s="754">
        <f t="shared" si="4"/>
        <v>3479700</v>
      </c>
      <c r="D55" s="755">
        <f t="shared" si="4"/>
        <v>256900</v>
      </c>
      <c r="E55" s="756">
        <f>SUM(F55:G55)</f>
        <v>3642400</v>
      </c>
      <c r="F55" s="754">
        <v>3466400</v>
      </c>
      <c r="G55" s="755">
        <v>176000</v>
      </c>
      <c r="H55" s="756">
        <f>SUM(I55:J55)</f>
        <v>94200</v>
      </c>
      <c r="I55" s="754">
        <v>13300</v>
      </c>
      <c r="J55" s="757">
        <v>80900</v>
      </c>
      <c r="K55" s="764"/>
      <c r="L55" s="764"/>
      <c r="M55" s="764"/>
      <c r="N55" s="764"/>
    </row>
    <row r="56" spans="1:10" s="767" customFormat="1" ht="16.5" customHeight="1">
      <c r="A56" s="115" t="s">
        <v>155</v>
      </c>
      <c r="B56" s="31"/>
      <c r="C56" s="31"/>
      <c r="D56" s="31"/>
      <c r="E56" s="31"/>
      <c r="F56" s="31"/>
      <c r="G56" s="31"/>
      <c r="H56" s="31"/>
      <c r="I56" s="31"/>
      <c r="J56" s="31"/>
    </row>
  </sheetData>
  <sheetProtection/>
  <mergeCells count="7">
    <mergeCell ref="A3:A6"/>
    <mergeCell ref="B3:D4"/>
    <mergeCell ref="E4:J4"/>
    <mergeCell ref="C5:C6"/>
    <mergeCell ref="D5:D6"/>
    <mergeCell ref="E5:E6"/>
    <mergeCell ref="H5:H6"/>
  </mergeCells>
  <printOptions horizontalCentered="1" verticalCentered="1"/>
  <pageMargins left="0.7874015748031497" right="0.4330708661417323" top="0.7874015748031497" bottom="0.5905511811023623" header="0.2362204724409449" footer="0.2362204724409449"/>
  <pageSetup blackAndWhite="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modified xsi:type="dcterms:W3CDTF">2022-05-26T02:59:24Z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