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NFSVNAS01\share\農林水産部\農政経済課\団体金融班\01 制度資金\農業近代化資金利子補給事業関係\01_農業近代化資金\09_金利改定(HP改定含む）\HP更新用ファイル（金利推移）\01_最新の金利一覧\R7\"/>
    </mc:Choice>
  </mc:AlternateContent>
  <xr:revisionPtr revIDLastSave="0" documentId="13_ncr:1_{DB0AA17B-4BFE-425A-A14E-E1F697191F00}" xr6:coauthVersionLast="47" xr6:coauthVersionMax="47" xr10:uidLastSave="{00000000-0000-0000-0000-000000000000}"/>
  <bookViews>
    <workbookView xWindow="28690" yWindow="-110" windowWidth="29020" windowHeight="16420" xr2:uid="{00000000-000D-0000-FFFF-FFFF00000000}"/>
  </bookViews>
  <sheets>
    <sheet name="最新の金利 (HP)" sheetId="1" r:id="rId1"/>
  </sheets>
  <definedNames>
    <definedName name="_xlnm.Print_Area" localSheetId="0">'最新の金利 (HP)'!$A$1:$I$55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6" i="1"/>
  <c r="E27" i="1"/>
  <c r="E28" i="1"/>
  <c r="C29" i="1"/>
  <c r="C28" i="1"/>
  <c r="F7" i="1"/>
  <c r="F8" i="1"/>
  <c r="F9" i="1"/>
  <c r="F10" i="1"/>
  <c r="F11" i="1"/>
  <c r="F12" i="1"/>
  <c r="F13" i="1"/>
  <c r="F14" i="1"/>
  <c r="F6" i="1"/>
  <c r="E13" i="1"/>
  <c r="E14" i="1"/>
  <c r="E7" i="1"/>
  <c r="E8" i="1"/>
  <c r="E9" i="1"/>
  <c r="E10" i="1"/>
  <c r="E11" i="1"/>
  <c r="E12" i="1"/>
  <c r="E6" i="1"/>
  <c r="C14" i="1"/>
  <c r="C13" i="1"/>
  <c r="C30" i="1"/>
  <c r="G7" i="1"/>
  <c r="G8" i="1" s="1"/>
  <c r="G9" i="1" s="1"/>
  <c r="G10" i="1" s="1"/>
  <c r="G11" i="1" s="1"/>
  <c r="G12" i="1" s="1"/>
  <c r="G13" i="1" s="1"/>
  <c r="G14" i="1" s="1"/>
  <c r="C27" i="1"/>
  <c r="D25" i="1"/>
  <c r="C26" i="1" s="1"/>
  <c r="D24" i="1"/>
  <c r="C25" i="1" s="1"/>
  <c r="C12" i="1"/>
  <c r="C11" i="1"/>
  <c r="D22" i="1"/>
  <c r="C23" i="1" s="1"/>
  <c r="D23" i="1"/>
  <c r="C24" i="1" s="1"/>
  <c r="D21" i="1"/>
  <c r="C22" i="1" s="1"/>
  <c r="D20" i="1"/>
  <c r="C21" i="1" s="1"/>
  <c r="C7" i="1"/>
  <c r="C8" i="1"/>
  <c r="C9" i="1"/>
  <c r="H5" i="1"/>
  <c r="C10" i="1"/>
  <c r="C19" i="1"/>
  <c r="C20" i="1" s="1"/>
  <c r="F50" i="1"/>
  <c r="G50" i="1"/>
  <c r="H28" i="1" l="1"/>
  <c r="E29" i="1"/>
  <c r="F28" i="1"/>
  <c r="G28" i="1" s="1"/>
  <c r="H29" i="1"/>
  <c r="H13" i="1"/>
  <c r="H50" i="1"/>
  <c r="H8" i="1"/>
  <c r="E21" i="1" s="1"/>
  <c r="F21" i="1" s="1"/>
  <c r="G21" i="1" s="1"/>
  <c r="H10" i="1"/>
  <c r="E23" i="1" s="1"/>
  <c r="H23" i="1" s="1"/>
  <c r="H11" i="1"/>
  <c r="E24" i="1" s="1"/>
  <c r="H24" i="1" s="1"/>
  <c r="H12" i="1"/>
  <c r="E25" i="1" s="1"/>
  <c r="F25" i="1" s="1"/>
  <c r="H9" i="1"/>
  <c r="E22" i="1" s="1"/>
  <c r="H22" i="1" s="1"/>
  <c r="H14" i="1"/>
  <c r="H7" i="1"/>
  <c r="E20" i="1" s="1"/>
  <c r="H20" i="1" s="1"/>
  <c r="H6" i="1"/>
  <c r="E19" i="1" s="1"/>
  <c r="F29" i="1" l="1"/>
  <c r="G29" i="1"/>
  <c r="F30" i="1"/>
  <c r="G30" i="1" s="1"/>
  <c r="H30" i="1"/>
  <c r="H26" i="1"/>
  <c r="H21" i="1"/>
  <c r="F26" i="1"/>
  <c r="G26" i="1" s="1"/>
  <c r="F24" i="1"/>
  <c r="G24" i="1" s="1"/>
  <c r="F22" i="1"/>
  <c r="G22" i="1" s="1"/>
  <c r="G25" i="1"/>
  <c r="F23" i="1"/>
  <c r="G23" i="1" s="1"/>
  <c r="H25" i="1"/>
  <c r="F20" i="1"/>
  <c r="G20" i="1" s="1"/>
  <c r="H19" i="1"/>
  <c r="F19" i="1"/>
  <c r="G19" i="1" s="1"/>
  <c r="F27" i="1" l="1"/>
  <c r="G27" i="1" s="1"/>
  <c r="H27" i="1"/>
</calcChain>
</file>

<file path=xl/sharedStrings.xml><?xml version="1.0" encoding="utf-8"?>
<sst xmlns="http://schemas.openxmlformats.org/spreadsheetml/2006/main" count="57" uniqueCount="39">
  <si>
    <t>基準金利</t>
  </si>
  <si>
    <t>○農業経営負担軽減支援資金</t>
    <rPh sb="1" eb="3">
      <t>ノウギョウケ</t>
    </rPh>
    <rPh sb="3" eb="5">
      <t>ケイエイフ</t>
    </rPh>
    <rPh sb="5" eb="7">
      <t>フタンケ</t>
    </rPh>
    <rPh sb="7" eb="9">
      <t>ケイゲンシ</t>
    </rPh>
    <rPh sb="9" eb="11">
      <t>シエンシ</t>
    </rPh>
    <rPh sb="11" eb="13">
      <t>シキン</t>
    </rPh>
    <phoneticPr fontId="25"/>
  </si>
  <si>
    <t>認定農業者</t>
    <rPh sb="0" eb="2">
      <t>ニンテイノ</t>
    </rPh>
    <rPh sb="2" eb="5">
      <t>ノウギョウシャ</t>
    </rPh>
    <phoneticPr fontId="26"/>
  </si>
  <si>
    <t>貸付金利（Ａ）－（Ｂ）－（Ｃ）</t>
    <rPh sb="0" eb="2">
      <t>カシツケキ</t>
    </rPh>
    <rPh sb="2" eb="4">
      <t>キンリ</t>
    </rPh>
    <phoneticPr fontId="25"/>
  </si>
  <si>
    <t>農林水産長期金融協会利子助成（Ｃ）</t>
    <rPh sb="0" eb="2">
      <t>ノウリンス</t>
    </rPh>
    <rPh sb="2" eb="4">
      <t>スイサンチ</t>
    </rPh>
    <rPh sb="4" eb="6">
      <t>チョウキキ</t>
    </rPh>
    <rPh sb="6" eb="8">
      <t>キンユウキ</t>
    </rPh>
    <rPh sb="8" eb="10">
      <t>キョウカイリ</t>
    </rPh>
    <rPh sb="10" eb="12">
      <t>リシジ</t>
    </rPh>
    <rPh sb="12" eb="14">
      <t>ジョセイ</t>
    </rPh>
    <phoneticPr fontId="25"/>
  </si>
  <si>
    <t>農業を営む者</t>
    <rPh sb="0" eb="2">
      <t>ノウギョウイ</t>
    </rPh>
    <rPh sb="3" eb="4">
      <t>イトナモ</t>
    </rPh>
    <rPh sb="5" eb="6">
      <t>モノ</t>
    </rPh>
    <phoneticPr fontId="25"/>
  </si>
  <si>
    <t>-</t>
  </si>
  <si>
    <t>○農業改良資金</t>
    <rPh sb="1" eb="3">
      <t>ノウギョウカ</t>
    </rPh>
    <rPh sb="3" eb="5">
      <t>カイリョウシ</t>
    </rPh>
    <rPh sb="5" eb="7">
      <t>シキン</t>
    </rPh>
    <phoneticPr fontId="25"/>
  </si>
  <si>
    <t>-</t>
  </si>
  <si>
    <t>貸付金利</t>
    <rPh sb="0" eb="2">
      <t>カシツケキ</t>
    </rPh>
    <rPh sb="2" eb="4">
      <t>キンリ</t>
    </rPh>
    <phoneticPr fontId="25"/>
  </si>
  <si>
    <t xml:space="preserve"> 農業制度資金金利一覧表</t>
    <rPh sb="1" eb="3">
      <t>ノウギョウセ</t>
    </rPh>
    <rPh sb="3" eb="5">
      <t>セイドシ</t>
    </rPh>
    <rPh sb="5" eb="7">
      <t>シキンキ</t>
    </rPh>
    <rPh sb="7" eb="9">
      <t>キンリイ</t>
    </rPh>
    <rPh sb="9" eb="11">
      <t>イチランヒ</t>
    </rPh>
    <rPh sb="11" eb="12">
      <t>ヒョウ</t>
    </rPh>
    <phoneticPr fontId="25"/>
  </si>
  <si>
    <t>貸付金利</t>
  </si>
  <si>
    <t>○スーパーＳ資金（農業経営改善促進資金）</t>
    <rPh sb="6" eb="8">
      <t>シキンノ</t>
    </rPh>
    <rPh sb="9" eb="11">
      <t>ノウギョウケ</t>
    </rPh>
    <rPh sb="11" eb="13">
      <t>ケイエイカ</t>
    </rPh>
    <rPh sb="13" eb="15">
      <t>カイゼンソ</t>
    </rPh>
    <rPh sb="15" eb="17">
      <t>ソクシンシ</t>
    </rPh>
    <rPh sb="17" eb="19">
      <t>シキン</t>
    </rPh>
    <phoneticPr fontId="25"/>
  </si>
  <si>
    <t>基準金利（Ａ）</t>
    <rPh sb="0" eb="2">
      <t>キジュンキ</t>
    </rPh>
    <rPh sb="2" eb="4">
      <t>キンリ</t>
    </rPh>
    <phoneticPr fontId="25"/>
  </si>
  <si>
    <t>資金対象者</t>
    <rPh sb="0" eb="2">
      <t>シキンタ</t>
    </rPh>
    <rPh sb="2" eb="5">
      <t>タイショウシャ</t>
    </rPh>
    <phoneticPr fontId="26"/>
  </si>
  <si>
    <t>無利子</t>
  </si>
  <si>
    <t>利子補給率</t>
  </si>
  <si>
    <t>金利負担軽減措置対象の場合※</t>
    <rPh sb="0" eb="2">
      <t>キンリフ</t>
    </rPh>
    <rPh sb="2" eb="4">
      <t>フタンケ</t>
    </rPh>
    <rPh sb="4" eb="6">
      <t>ケイゲンソ</t>
    </rPh>
    <rPh sb="6" eb="8">
      <t>ソチタ</t>
    </rPh>
    <rPh sb="8" eb="10">
      <t>タイショウバ</t>
    </rPh>
    <rPh sb="11" eb="13">
      <t>バアイ</t>
    </rPh>
    <phoneticPr fontId="25"/>
  </si>
  <si>
    <t>資金対象者</t>
    <rPh sb="0" eb="2">
      <t>シキンタ</t>
    </rPh>
    <rPh sb="2" eb="4">
      <t>タイショウシ</t>
    </rPh>
    <rPh sb="4" eb="5">
      <t>シャ</t>
    </rPh>
    <phoneticPr fontId="25"/>
  </si>
  <si>
    <t>農業を営む個人・法人等</t>
    <rPh sb="0" eb="2">
      <t>ノウギョウイ</t>
    </rPh>
    <rPh sb="3" eb="4">
      <t>イトナコ</t>
    </rPh>
    <rPh sb="5" eb="7">
      <t>コジンホ</t>
    </rPh>
    <rPh sb="8" eb="10">
      <t>ホウジント</t>
    </rPh>
    <rPh sb="10" eb="11">
      <t>トウ</t>
    </rPh>
    <phoneticPr fontId="26"/>
  </si>
  <si>
    <t>公庫貸付金利</t>
    <rPh sb="0" eb="2">
      <t>コウコカ</t>
    </rPh>
    <rPh sb="2" eb="4">
      <t>カシツケキ</t>
    </rPh>
    <rPh sb="4" eb="6">
      <t>キンリ</t>
    </rPh>
    <phoneticPr fontId="25"/>
  </si>
  <si>
    <t>○農業近代化資金</t>
    <rPh sb="1" eb="3">
      <t>ノウギョウキ</t>
    </rPh>
    <rPh sb="3" eb="6">
      <t>キンダイカシ</t>
    </rPh>
    <rPh sb="6" eb="8">
      <t>シキン</t>
    </rPh>
    <phoneticPr fontId="25"/>
  </si>
  <si>
    <t>適応後金利(当初5年間）</t>
    <rPh sb="0" eb="2">
      <t>テキオウゴ</t>
    </rPh>
    <rPh sb="2" eb="3">
      <t>ゴキ</t>
    </rPh>
    <rPh sb="3" eb="5">
      <t>キンリト</t>
    </rPh>
    <rPh sb="6" eb="8">
      <t>トウショネ</t>
    </rPh>
    <rPh sb="9" eb="11">
      <t>ネンカン</t>
    </rPh>
    <phoneticPr fontId="25"/>
  </si>
  <si>
    <t>○経営体育成強化資金</t>
    <rPh sb="1" eb="3">
      <t>ケイエイタ</t>
    </rPh>
    <rPh sb="3" eb="4">
      <t>タイイ</t>
    </rPh>
    <rPh sb="4" eb="6">
      <t>イクセイキ</t>
    </rPh>
    <rPh sb="6" eb="8">
      <t>キョウカシ</t>
    </rPh>
    <rPh sb="8" eb="10">
      <t>シキン</t>
    </rPh>
    <phoneticPr fontId="25"/>
  </si>
  <si>
    <t>償還期間</t>
    <rPh sb="0" eb="2">
      <t>ショウカンキ</t>
    </rPh>
    <rPh sb="2" eb="4">
      <t>キカン</t>
    </rPh>
    <phoneticPr fontId="25"/>
  </si>
  <si>
    <t>○スーパーＬ資金（農業経営基盤強化資金）</t>
    <rPh sb="6" eb="8">
      <t>シキンノ</t>
    </rPh>
    <rPh sb="9" eb="11">
      <t>ノウギョウケ</t>
    </rPh>
    <rPh sb="11" eb="13">
      <t>ケイエイキ</t>
    </rPh>
    <rPh sb="13" eb="15">
      <t>キバンキ</t>
    </rPh>
    <rPh sb="15" eb="17">
      <t>キョウカシ</t>
    </rPh>
    <rPh sb="17" eb="19">
      <t>シキン</t>
    </rPh>
    <phoneticPr fontId="25"/>
  </si>
  <si>
    <t>15年以下</t>
    <rPh sb="2" eb="3">
      <t>ネンイ</t>
    </rPh>
    <rPh sb="3" eb="5">
      <t>イカ</t>
    </rPh>
    <phoneticPr fontId="26"/>
  </si>
  <si>
    <r>
      <t xml:space="preserve">認定農業者等
</t>
    </r>
    <r>
      <rPr>
        <b/>
        <sz val="10"/>
        <rFont val="ＭＳ Ｐゴシック"/>
        <family val="3"/>
        <charset val="128"/>
      </rPr>
      <t>(貸付利率の特例)</t>
    </r>
    <rPh sb="0" eb="2">
      <t>ニンテイノ</t>
    </rPh>
    <rPh sb="2" eb="5">
      <t>ノウギョウシャト</t>
    </rPh>
    <rPh sb="5" eb="6">
      <t>トウカ</t>
    </rPh>
    <rPh sb="8" eb="10">
      <t>カシツケリ</t>
    </rPh>
    <rPh sb="10" eb="12">
      <t>リリツト</t>
    </rPh>
    <rPh sb="13" eb="15">
      <t>トクレイ</t>
    </rPh>
    <phoneticPr fontId="26"/>
  </si>
  <si>
    <t>沖縄県利子補給率</t>
    <rPh sb="0" eb="3">
      <t>オキナワケン</t>
    </rPh>
    <phoneticPr fontId="25"/>
  </si>
  <si>
    <t>(※1)・・・(公財)農林水産長期金融協会</t>
  </si>
  <si>
    <r>
      <t>協会</t>
    </r>
    <r>
      <rPr>
        <vertAlign val="superscript"/>
        <sz val="11"/>
        <color indexed="8"/>
        <rFont val="ＭＳ Ｐゴシック"/>
        <family val="3"/>
        <charset val="128"/>
      </rPr>
      <t>※1</t>
    </r>
    <r>
      <rPr>
        <sz val="11"/>
        <color indexed="8"/>
        <rFont val="ＭＳ Ｐゴシック"/>
        <family val="3"/>
        <charset val="128"/>
      </rPr>
      <t>の助成</t>
    </r>
    <rPh sb="0" eb="2">
      <t>キョウカイジ</t>
    </rPh>
    <rPh sb="5" eb="7">
      <t>ジョセイ</t>
    </rPh>
    <phoneticPr fontId="25"/>
  </si>
  <si>
    <r>
      <rPr>
        <sz val="10"/>
        <rFont val="ＭＳ Ｐゴシック"/>
        <family val="3"/>
        <charset val="128"/>
      </rPr>
      <t>沖縄県利子補給率</t>
    </r>
    <r>
      <rPr>
        <sz val="11"/>
        <rFont val="ＭＳ Ｐゴシック"/>
        <family val="3"/>
        <charset val="128"/>
      </rPr>
      <t xml:space="preserve">
（Ｂ）</t>
    </r>
    <rPh sb="0" eb="3">
      <t>オキナワケンリ</t>
    </rPh>
    <rPh sb="3" eb="5">
      <t>リシホ</t>
    </rPh>
    <rPh sb="5" eb="7">
      <t>ホキュウリ</t>
    </rPh>
    <rPh sb="7" eb="8">
      <t>リツ</t>
    </rPh>
    <phoneticPr fontId="25"/>
  </si>
  <si>
    <t>資金対象者</t>
    <rPh sb="0" eb="2">
      <t>シキン</t>
    </rPh>
    <rPh sb="2" eb="5">
      <t>タイショウシャ</t>
    </rPh>
    <phoneticPr fontId="25"/>
  </si>
  <si>
    <t>経営診断を受けた生産者</t>
    <rPh sb="0" eb="2">
      <t>ケイエイ</t>
    </rPh>
    <rPh sb="2" eb="4">
      <t>シンダン</t>
    </rPh>
    <rPh sb="5" eb="6">
      <t>ウ</t>
    </rPh>
    <rPh sb="8" eb="11">
      <t>セイサンシャ</t>
    </rPh>
    <phoneticPr fontId="25"/>
  </si>
  <si>
    <t>農林漁業バイオ燃料法の認定を受けた農業者等</t>
    <rPh sb="0" eb="4">
      <t>ノウリンギョギョウ</t>
    </rPh>
    <rPh sb="7" eb="9">
      <t>ネンリョウ</t>
    </rPh>
    <rPh sb="9" eb="10">
      <t>ホウ</t>
    </rPh>
    <rPh sb="11" eb="13">
      <t>ニンテイ</t>
    </rPh>
    <rPh sb="14" eb="15">
      <t>ウ</t>
    </rPh>
    <rPh sb="17" eb="20">
      <t>ノウギョウシャ</t>
    </rPh>
    <rPh sb="20" eb="21">
      <t>トウ</t>
    </rPh>
    <phoneticPr fontId="25"/>
  </si>
  <si>
    <t>六次産業化法の認定を受けた農業者等</t>
    <rPh sb="0" eb="6">
      <t>ロクジサンギョウカホウ</t>
    </rPh>
    <rPh sb="7" eb="9">
      <t>ニンテイ</t>
    </rPh>
    <rPh sb="10" eb="11">
      <t>ウ</t>
    </rPh>
    <rPh sb="13" eb="16">
      <t>ノウギョウシャ</t>
    </rPh>
    <rPh sb="16" eb="17">
      <t>トウ</t>
    </rPh>
    <phoneticPr fontId="25"/>
  </si>
  <si>
    <t>米殻新用途利用促進法の認定を受けた農業者等</t>
    <rPh sb="0" eb="2">
      <t>ベイカク</t>
    </rPh>
    <rPh sb="2" eb="5">
      <t>シンヨウト</t>
    </rPh>
    <rPh sb="5" eb="7">
      <t>リヨウ</t>
    </rPh>
    <rPh sb="7" eb="10">
      <t>ソクシンホウ</t>
    </rPh>
    <rPh sb="11" eb="13">
      <t>ニンテイ</t>
    </rPh>
    <rPh sb="14" eb="15">
      <t>ウ</t>
    </rPh>
    <rPh sb="17" eb="20">
      <t>ノウギョウシャ</t>
    </rPh>
    <rPh sb="20" eb="21">
      <t>トウ</t>
    </rPh>
    <phoneticPr fontId="25"/>
  </si>
  <si>
    <t>みどりの食料システム法の認定を受けた農業者等</t>
    <rPh sb="4" eb="6">
      <t>ショクリョウ</t>
    </rPh>
    <rPh sb="10" eb="11">
      <t>ホウ</t>
    </rPh>
    <rPh sb="12" eb="14">
      <t>ニンテイ</t>
    </rPh>
    <rPh sb="15" eb="16">
      <t>ウ</t>
    </rPh>
    <rPh sb="18" eb="21">
      <t>ノウギョウシャ</t>
    </rPh>
    <rPh sb="21" eb="22">
      <t>トウ</t>
    </rPh>
    <phoneticPr fontId="26"/>
  </si>
  <si>
    <t>改定日：令和８年２月19日</t>
    <rPh sb="0" eb="3">
      <t>カイテイビレ</t>
    </rPh>
    <rPh sb="4" eb="6">
      <t>レイワネ</t>
    </rPh>
    <rPh sb="7" eb="8">
      <t>ネンガ</t>
    </rPh>
    <rPh sb="9" eb="10">
      <t>ガツニ</t>
    </rPh>
    <rPh sb="12" eb="13">
      <t>ニチ</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</si>
</sst>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Red]0.00"/>
    <numFmt numFmtId="177" formatCode="0&quot;年以下&quot;"/>
    <numFmt numFmtId="178" formatCode="0&quot;年超&quot;"/>
  </numFmts>
  <fonts count="39"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0"/>
      <name val="ＭＳ 明朝"/>
      <family val="1"/>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1"/>
      <color indexed="10"/>
      <name val="ＭＳ Ｐゴシック"/>
      <family val="3"/>
      <charset val="128"/>
    </font>
    <font>
      <sz val="6"/>
      <name val="ＭＳ Ｐゴシック"/>
      <family val="3"/>
      <charset val="128"/>
    </font>
    <font>
      <sz val="6"/>
      <name val="ＭＳ 明朝"/>
      <family val="1"/>
      <charset val="128"/>
    </font>
    <font>
      <sz val="11"/>
      <name val="HG明朝E"/>
      <family val="1"/>
      <charset val="128"/>
    </font>
    <font>
      <sz val="11"/>
      <name val="ＭＳ 明朝"/>
      <family val="1"/>
      <charset val="128"/>
    </font>
    <font>
      <b/>
      <sz val="10"/>
      <name val="ＭＳ Ｐゴシック"/>
      <family val="3"/>
      <charset val="128"/>
    </font>
    <font>
      <vertAlign val="superscript"/>
      <sz val="11"/>
      <color indexed="8"/>
      <name val="ＭＳ Ｐゴシック"/>
      <family val="3"/>
      <charset val="128"/>
    </font>
    <font>
      <sz val="10"/>
      <name val="ＭＳ Ｐゴシック"/>
      <family val="3"/>
      <charset val="128"/>
    </font>
    <font>
      <b/>
      <sz val="12"/>
      <color indexed="10"/>
      <name val="ＭＳ Ｐゴシック"/>
      <family val="3"/>
      <charset val="128"/>
    </font>
    <font>
      <b/>
      <sz val="11"/>
      <color indexed="10"/>
      <name val="ＭＳ Ｐゴシック"/>
      <family val="3"/>
      <charset val="128"/>
    </font>
    <font>
      <sz val="11"/>
      <name val="ＭＳ Ｐゴシック"/>
      <family val="3"/>
      <charset val="128"/>
    </font>
    <font>
      <sz val="11.5"/>
      <name val="ＭＳ Ｐゴシック"/>
      <family val="3"/>
      <charset val="128"/>
      <scheme val="minor"/>
    </font>
    <font>
      <sz val="11.5"/>
      <color indexed="10"/>
      <name val="ＭＳ Ｐゴシック"/>
      <family val="3"/>
      <charset val="128"/>
      <scheme val="minor"/>
    </font>
    <font>
      <sz val="11"/>
      <color theme="1"/>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4" tint="0.79995117038483843"/>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thin">
        <color indexed="8"/>
      </left>
      <right style="medium">
        <color indexed="64"/>
      </right>
      <top style="medium">
        <color indexed="64"/>
      </top>
      <bottom style="medium">
        <color indexed="64"/>
      </bottom>
      <diagonal/>
    </border>
    <border>
      <left style="thin">
        <color indexed="8"/>
      </left>
      <right style="medium">
        <color indexed="64"/>
      </right>
      <top style="thin">
        <color indexed="64"/>
      </top>
      <bottom style="medium">
        <color indexed="64"/>
      </bottom>
      <diagonal/>
    </border>
    <border>
      <left/>
      <right/>
      <top style="medium">
        <color indexed="64"/>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64"/>
      </right>
      <top style="medium">
        <color indexed="64"/>
      </top>
      <bottom style="dotted">
        <color indexed="64"/>
      </bottom>
      <diagonal/>
    </border>
    <border>
      <left style="medium">
        <color indexed="8"/>
      </left>
      <right style="medium">
        <color indexed="64"/>
      </right>
      <top style="dotted">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8"/>
      </right>
      <top/>
      <bottom/>
      <diagonal/>
    </border>
    <border>
      <left/>
      <right style="medium">
        <color indexed="8"/>
      </right>
      <top/>
      <bottom style="dotted">
        <color indexed="8"/>
      </bottom>
      <diagonal/>
    </border>
    <border>
      <left/>
      <right style="medium">
        <color indexed="8"/>
      </right>
      <top style="dotted">
        <color indexed="8"/>
      </top>
      <bottom style="dotted">
        <color indexed="8"/>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8"/>
      </left>
      <right/>
      <top style="dotted">
        <color indexed="8"/>
      </top>
      <bottom style="dotted">
        <color indexed="8"/>
      </bottom>
      <diagonal/>
    </border>
    <border>
      <left style="medium">
        <color indexed="8"/>
      </left>
      <right style="medium">
        <color indexed="8"/>
      </right>
      <top style="dotted">
        <color indexed="8"/>
      </top>
      <bottom style="dotted">
        <color indexed="8"/>
      </bottom>
      <diagonal/>
    </border>
    <border>
      <left style="medium">
        <color indexed="8"/>
      </left>
      <right style="medium">
        <color indexed="64"/>
      </right>
      <top style="dotted">
        <color indexed="8"/>
      </top>
      <bottom style="dotted">
        <color indexed="8"/>
      </bottom>
      <diagonal/>
    </border>
    <border>
      <left style="medium">
        <color indexed="8"/>
      </left>
      <right style="medium">
        <color indexed="8"/>
      </right>
      <top style="thin">
        <color indexed="64"/>
      </top>
      <bottom style="dotted">
        <color indexed="8"/>
      </bottom>
      <diagonal/>
    </border>
    <border>
      <left/>
      <right style="medium">
        <color indexed="8"/>
      </right>
      <top style="thin">
        <color indexed="64"/>
      </top>
      <bottom style="dotted">
        <color indexed="8"/>
      </bottom>
      <diagonal/>
    </border>
    <border>
      <left/>
      <right style="medium">
        <color indexed="64"/>
      </right>
      <top style="thin">
        <color indexed="64"/>
      </top>
      <bottom style="dotted">
        <color indexed="8"/>
      </bottom>
      <diagonal/>
    </border>
    <border>
      <left/>
      <right style="medium">
        <color indexed="64"/>
      </right>
      <top style="dotted">
        <color indexed="8"/>
      </top>
      <bottom style="dotted">
        <color indexed="8"/>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style="medium">
        <color indexed="8"/>
      </left>
      <right/>
      <top style="thin">
        <color indexed="64"/>
      </top>
      <bottom style="dotted">
        <color indexed="8"/>
      </bottom>
      <diagonal/>
    </border>
    <border>
      <left style="medium">
        <color indexed="8"/>
      </left>
      <right style="medium">
        <color indexed="8"/>
      </right>
      <top style="dotted">
        <color indexed="8"/>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64"/>
      </top>
      <bottom style="dotted">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8"/>
      </right>
      <top style="thin">
        <color indexed="64"/>
      </top>
      <bottom/>
      <diagonal/>
    </border>
    <border>
      <left style="medium">
        <color indexed="64"/>
      </left>
      <right style="medium">
        <color indexed="8"/>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8"/>
      </left>
      <right style="medium">
        <color indexed="8"/>
      </right>
      <top style="dotted">
        <color indexed="8"/>
      </top>
      <bottom/>
      <diagonal/>
    </border>
  </borders>
  <cellStyleXfs count="45">
    <xf numFmtId="0" fontId="0" fillId="0" borderId="0">
      <alignment vertical="center"/>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5" fillId="0" borderId="0" applyNumberFormat="0" applyFill="0" applyBorder="0" applyAlignment="0" applyProtection="0"/>
    <xf numFmtId="0" fontId="6" fillId="20" borderId="1" applyNumberFormat="0" applyAlignment="0" applyProtection="0"/>
    <xf numFmtId="0" fontId="4" fillId="21" borderId="0" applyNumberFormat="0" applyBorder="0" applyAlignment="0" applyProtection="0"/>
    <xf numFmtId="0" fontId="34" fillId="22" borderId="2" applyNumberFormat="0" applyFont="0" applyAlignment="0" applyProtection="0"/>
    <xf numFmtId="0" fontId="11" fillId="22" borderId="2" applyNumberFormat="0" applyFont="0" applyAlignment="0" applyProtection="0"/>
    <xf numFmtId="0" fontId="7" fillId="0" borderId="3" applyNumberFormat="0" applyFill="0" applyAlignment="0" applyProtection="0"/>
    <xf numFmtId="0" fontId="10" fillId="3" borderId="0" applyNumberFormat="0" applyBorder="0" applyAlignment="0" applyProtection="0"/>
    <xf numFmtId="0" fontId="16" fillId="23" borderId="4" applyNumberFormat="0" applyAlignment="0" applyProtection="0"/>
    <xf numFmtId="0" fontId="18"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9" fillId="0" borderId="8" applyNumberFormat="0" applyFill="0" applyAlignment="0" applyProtection="0"/>
    <xf numFmtId="0" fontId="9" fillId="23" borderId="9" applyNumberFormat="0" applyAlignment="0" applyProtection="0"/>
    <xf numFmtId="0" fontId="17" fillId="0" borderId="0" applyNumberFormat="0" applyFill="0" applyBorder="0" applyAlignment="0" applyProtection="0"/>
    <xf numFmtId="0" fontId="8" fillId="7" borderId="4" applyNumberFormat="0" applyAlignment="0" applyProtection="0"/>
    <xf numFmtId="0" fontId="11" fillId="0" borderId="0"/>
    <xf numFmtId="0" fontId="11" fillId="0" borderId="0"/>
    <xf numFmtId="0" fontId="12" fillId="4" borderId="0" applyNumberFormat="0" applyBorder="0" applyAlignment="0" applyProtection="0"/>
  </cellStyleXfs>
  <cellXfs count="109">
    <xf numFmtId="0" fontId="0" fillId="0" borderId="0" xfId="0">
      <alignment vertical="center"/>
    </xf>
    <xf numFmtId="0" fontId="22" fillId="0" borderId="0" xfId="0" applyFont="1">
      <alignment vertical="center"/>
    </xf>
    <xf numFmtId="0" fontId="0" fillId="0" borderId="10" xfId="0" applyBorder="1">
      <alignment vertical="center"/>
    </xf>
    <xf numFmtId="10" fontId="24" fillId="21" borderId="11" xfId="0" applyNumberFormat="1" applyFont="1" applyFill="1" applyBorder="1" applyAlignment="1">
      <alignment horizontal="center" vertical="center"/>
    </xf>
    <xf numFmtId="10" fontId="24" fillId="21" borderId="12" xfId="0" applyNumberFormat="1" applyFont="1" applyFill="1" applyBorder="1" applyAlignment="1">
      <alignment horizontal="center" vertical="center"/>
    </xf>
    <xf numFmtId="0" fontId="27" fillId="0" borderId="0" xfId="0" applyFont="1">
      <alignment vertical="center"/>
    </xf>
    <xf numFmtId="0" fontId="0" fillId="0" borderId="13" xfId="0" applyBorder="1">
      <alignment vertical="center"/>
    </xf>
    <xf numFmtId="0" fontId="0" fillId="24" borderId="14" xfId="0" applyFill="1" applyBorder="1" applyAlignment="1">
      <alignment horizontal="center" vertical="center"/>
    </xf>
    <xf numFmtId="0" fontId="0" fillId="24" borderId="15" xfId="0" applyFill="1" applyBorder="1" applyAlignment="1">
      <alignment horizontal="center" vertical="center"/>
    </xf>
    <xf numFmtId="0" fontId="0" fillId="24" borderId="11" xfId="0" applyFill="1" applyBorder="1" applyAlignment="1">
      <alignment horizontal="center" vertical="center"/>
    </xf>
    <xf numFmtId="0" fontId="0" fillId="24" borderId="16" xfId="0" applyFill="1" applyBorder="1" applyAlignment="1">
      <alignment horizontal="center" vertical="center"/>
    </xf>
    <xf numFmtId="0" fontId="35" fillId="0" borderId="0" xfId="0" applyFont="1">
      <alignment vertical="center"/>
    </xf>
    <xf numFmtId="0" fontId="36" fillId="0" borderId="0" xfId="0" applyFont="1">
      <alignment vertical="center"/>
    </xf>
    <xf numFmtId="10" fontId="24" fillId="21" borderId="17" xfId="43" applyNumberFormat="1" applyFont="1" applyFill="1" applyBorder="1" applyAlignment="1">
      <alignment horizontal="center" vertical="center" shrinkToFit="1"/>
    </xf>
    <xf numFmtId="10" fontId="24" fillId="21" borderId="18" xfId="43" applyNumberFormat="1" applyFont="1" applyFill="1" applyBorder="1" applyAlignment="1">
      <alignment horizontal="center" vertical="center" shrinkToFit="1"/>
    </xf>
    <xf numFmtId="0" fontId="37" fillId="0" borderId="0" xfId="0" applyFont="1">
      <alignment vertical="center"/>
    </xf>
    <xf numFmtId="0" fontId="38" fillId="0" borderId="0" xfId="0" applyFont="1">
      <alignment vertical="center"/>
    </xf>
    <xf numFmtId="0" fontId="37" fillId="24" borderId="14" xfId="0" applyFont="1" applyFill="1" applyBorder="1" applyAlignment="1">
      <alignment horizontal="center" vertical="center"/>
    </xf>
    <xf numFmtId="0" fontId="37" fillId="24" borderId="15" xfId="0" applyFont="1" applyFill="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24" borderId="19" xfId="0" applyFont="1" applyFill="1" applyBorder="1" applyAlignment="1">
      <alignment horizontal="center" vertical="center"/>
    </xf>
    <xf numFmtId="0" fontId="37" fillId="24" borderId="20" xfId="0" applyFont="1" applyFill="1" applyBorder="1" applyAlignment="1">
      <alignment horizontal="center" vertical="center"/>
    </xf>
    <xf numFmtId="10" fontId="37" fillId="0" borderId="21" xfId="0" applyNumberFormat="1" applyFont="1" applyBorder="1" applyAlignment="1">
      <alignment horizontal="center" vertical="center"/>
    </xf>
    <xf numFmtId="10" fontId="37" fillId="0" borderId="22" xfId="0" applyNumberFormat="1" applyFont="1" applyBorder="1" applyAlignment="1">
      <alignment horizontal="center" vertical="center"/>
    </xf>
    <xf numFmtId="0" fontId="37" fillId="0" borderId="23" xfId="43" applyFont="1" applyBorder="1" applyAlignment="1">
      <alignment horizontal="left" vertical="center"/>
    </xf>
    <xf numFmtId="10" fontId="37" fillId="0" borderId="23" xfId="43" applyNumberFormat="1" applyFont="1" applyBorder="1" applyAlignment="1">
      <alignment horizontal="center" vertical="center" shrinkToFit="1"/>
    </xf>
    <xf numFmtId="10" fontId="37" fillId="0" borderId="24" xfId="43" applyNumberFormat="1" applyFont="1" applyBorder="1" applyAlignment="1">
      <alignment horizontal="center" vertical="center" shrinkToFit="1"/>
    </xf>
    <xf numFmtId="10" fontId="37" fillId="0" borderId="25" xfId="43" applyNumberFormat="1" applyFont="1" applyBorder="1" applyAlignment="1">
      <alignment horizontal="center" vertical="center" shrinkToFit="1"/>
    </xf>
    <xf numFmtId="0" fontId="37" fillId="0" borderId="13" xfId="0" applyFont="1" applyBorder="1">
      <alignment vertical="center"/>
    </xf>
    <xf numFmtId="0" fontId="37" fillId="24" borderId="26" xfId="0" applyFont="1" applyFill="1" applyBorder="1" applyAlignment="1">
      <alignment horizontal="center" vertical="center"/>
    </xf>
    <xf numFmtId="0" fontId="37" fillId="24" borderId="27" xfId="0" applyFont="1" applyFill="1" applyBorder="1" applyAlignment="1">
      <alignment horizontal="center" vertical="center" shrinkToFit="1"/>
    </xf>
    <xf numFmtId="178" fontId="37" fillId="0" borderId="28" xfId="43" applyNumberFormat="1" applyFont="1" applyBorder="1" applyAlignment="1">
      <alignment horizontal="center" vertical="center"/>
    </xf>
    <xf numFmtId="177" fontId="37" fillId="0" borderId="0" xfId="43" applyNumberFormat="1" applyFont="1" applyAlignment="1">
      <alignment horizontal="center" vertical="center"/>
    </xf>
    <xf numFmtId="177" fontId="37" fillId="0" borderId="25" xfId="43" applyNumberFormat="1" applyFont="1" applyBorder="1" applyAlignment="1">
      <alignment horizontal="left" vertical="center"/>
    </xf>
    <xf numFmtId="10" fontId="37" fillId="0" borderId="29" xfId="43" applyNumberFormat="1" applyFont="1" applyBorder="1" applyAlignment="1">
      <alignment horizontal="center" vertical="center" shrinkToFit="1"/>
    </xf>
    <xf numFmtId="10" fontId="24" fillId="21" borderId="30" xfId="43" applyNumberFormat="1" applyFont="1" applyFill="1" applyBorder="1" applyAlignment="1">
      <alignment horizontal="center" vertical="center" shrinkToFit="1"/>
    </xf>
    <xf numFmtId="0" fontId="32" fillId="0" borderId="0" xfId="0" applyFont="1">
      <alignment vertical="center"/>
    </xf>
    <xf numFmtId="10" fontId="37" fillId="0" borderId="31" xfId="43" applyNumberFormat="1" applyFont="1" applyBorder="1" applyAlignment="1">
      <alignment horizontal="center" vertical="center" shrinkToFit="1"/>
    </xf>
    <xf numFmtId="10" fontId="37" fillId="0" borderId="32" xfId="43" applyNumberFormat="1" applyFont="1" applyBorder="1" applyAlignment="1">
      <alignment horizontal="center" vertical="center" shrinkToFit="1"/>
    </xf>
    <xf numFmtId="10" fontId="24" fillId="21" borderId="33" xfId="43" applyNumberFormat="1" applyFont="1" applyFill="1" applyBorder="1" applyAlignment="1">
      <alignment horizontal="center" vertical="center" shrinkToFit="1"/>
    </xf>
    <xf numFmtId="10" fontId="24" fillId="21" borderId="34" xfId="43" applyNumberFormat="1" applyFont="1" applyFill="1" applyBorder="1" applyAlignment="1">
      <alignment horizontal="center" vertical="center" shrinkToFit="1"/>
    </xf>
    <xf numFmtId="0" fontId="23" fillId="24" borderId="35" xfId="0" applyFont="1" applyFill="1" applyBorder="1" applyAlignment="1">
      <alignment horizontal="center" vertical="center" shrinkToFit="1"/>
    </xf>
    <xf numFmtId="0" fontId="0" fillId="24" borderId="35" xfId="0" applyFill="1" applyBorder="1" applyAlignment="1">
      <alignment horizontal="center" vertical="center" shrinkToFit="1"/>
    </xf>
    <xf numFmtId="0" fontId="1" fillId="0" borderId="36" xfId="43" applyFont="1" applyBorder="1" applyAlignment="1">
      <alignment horizontal="center" vertical="center" shrinkToFit="1"/>
    </xf>
    <xf numFmtId="10" fontId="37" fillId="0" borderId="37" xfId="43" applyNumberFormat="1" applyFont="1" applyBorder="1" applyAlignment="1">
      <alignment horizontal="center" vertical="center" shrinkToFit="1"/>
    </xf>
    <xf numFmtId="176" fontId="37" fillId="0" borderId="37" xfId="43" applyNumberFormat="1" applyFont="1" applyBorder="1" applyAlignment="1">
      <alignment horizontal="center" vertical="center" shrinkToFit="1"/>
    </xf>
    <xf numFmtId="10" fontId="24" fillId="21" borderId="38" xfId="43" applyNumberFormat="1" applyFont="1" applyFill="1" applyBorder="1" applyAlignment="1">
      <alignment horizontal="center" vertical="center" shrinkToFit="1"/>
    </xf>
    <xf numFmtId="0" fontId="0" fillId="24" borderId="35" xfId="0" applyFill="1" applyBorder="1" applyAlignment="1">
      <alignment horizontal="center" vertical="center"/>
    </xf>
    <xf numFmtId="0" fontId="0" fillId="24" borderId="35" xfId="0" applyFill="1" applyBorder="1" applyAlignment="1">
      <alignment horizontal="center" vertical="center" wrapText="1" shrinkToFit="1"/>
    </xf>
    <xf numFmtId="0" fontId="0" fillId="24" borderId="35" xfId="0" applyFill="1" applyBorder="1" applyAlignment="1">
      <alignment horizontal="center" vertical="center" wrapText="1"/>
    </xf>
    <xf numFmtId="177" fontId="37" fillId="0" borderId="39" xfId="43" applyNumberFormat="1" applyFont="1" applyBorder="1" applyAlignment="1">
      <alignment horizontal="center" vertical="center"/>
    </xf>
    <xf numFmtId="0" fontId="37" fillId="0" borderId="32" xfId="43" applyFont="1" applyBorder="1" applyAlignment="1">
      <alignment horizontal="left" vertical="center"/>
    </xf>
    <xf numFmtId="10" fontId="37" fillId="0" borderId="40" xfId="43" applyNumberFormat="1" applyFont="1" applyBorder="1" applyAlignment="1">
      <alignment horizontal="center" vertical="center" shrinkToFit="1"/>
    </xf>
    <xf numFmtId="0" fontId="37" fillId="0" borderId="41" xfId="0" applyFont="1" applyBorder="1" applyAlignment="1">
      <alignment horizontal="left" vertical="center"/>
    </xf>
    <xf numFmtId="0" fontId="37" fillId="0" borderId="0" xfId="0" applyFont="1" applyAlignment="1">
      <alignment horizontal="left" vertical="center"/>
    </xf>
    <xf numFmtId="0" fontId="37" fillId="0" borderId="10" xfId="0" applyFont="1" applyBorder="1" applyAlignment="1">
      <alignment horizontal="left" vertical="center"/>
    </xf>
    <xf numFmtId="0" fontId="37" fillId="0" borderId="42" xfId="0" applyFont="1" applyBorder="1">
      <alignment vertical="center"/>
    </xf>
    <xf numFmtId="0" fontId="37" fillId="0" borderId="38" xfId="0" applyFont="1" applyBorder="1">
      <alignment vertical="center"/>
    </xf>
    <xf numFmtId="0" fontId="37" fillId="0" borderId="43" xfId="0" applyFont="1" applyBorder="1">
      <alignment vertical="center"/>
    </xf>
    <xf numFmtId="0" fontId="37" fillId="0" borderId="27" xfId="0" applyFont="1" applyBorder="1">
      <alignment vertical="center"/>
    </xf>
    <xf numFmtId="0" fontId="37" fillId="0" borderId="44" xfId="0" applyFont="1" applyBorder="1">
      <alignment vertical="center"/>
    </xf>
    <xf numFmtId="0" fontId="37" fillId="0" borderId="45" xfId="0" applyFont="1" applyBorder="1" applyAlignment="1">
      <alignment horizontal="center" vertical="center"/>
    </xf>
    <xf numFmtId="0" fontId="37" fillId="0" borderId="20" xfId="0" applyFont="1" applyBorder="1" applyAlignment="1">
      <alignment horizontal="center" vertical="center"/>
    </xf>
    <xf numFmtId="10" fontId="33" fillId="21" borderId="16" xfId="0" applyNumberFormat="1" applyFont="1" applyFill="1" applyBorder="1" applyAlignment="1">
      <alignment horizontal="center" vertical="center"/>
    </xf>
    <xf numFmtId="0" fontId="0" fillId="24" borderId="42" xfId="0" applyFill="1" applyBorder="1" applyAlignment="1">
      <alignment horizontal="centerContinuous" vertical="center"/>
    </xf>
    <xf numFmtId="0" fontId="0" fillId="24" borderId="38" xfId="0" applyFill="1" applyBorder="1" applyAlignment="1">
      <alignment horizontal="centerContinuous" vertical="center"/>
    </xf>
    <xf numFmtId="0" fontId="37" fillId="0" borderId="13" xfId="43" applyFont="1" applyBorder="1" applyAlignment="1">
      <alignment horizontal="centerContinuous" vertical="center"/>
    </xf>
    <xf numFmtId="0" fontId="37" fillId="0" borderId="37" xfId="43" applyFont="1" applyBorder="1" applyAlignment="1">
      <alignment horizontal="centerContinuous" vertical="center"/>
    </xf>
    <xf numFmtId="10" fontId="37" fillId="0" borderId="46" xfId="43" applyNumberFormat="1" applyFont="1" applyBorder="1" applyAlignment="1">
      <alignment horizontal="center" vertical="center" shrinkToFit="1"/>
    </xf>
    <xf numFmtId="0" fontId="20" fillId="0" borderId="0" xfId="0" applyFont="1" applyAlignment="1">
      <alignment horizontal="center" vertical="center"/>
    </xf>
    <xf numFmtId="0" fontId="33" fillId="21" borderId="38" xfId="0" applyFont="1" applyFill="1" applyBorder="1" applyAlignment="1">
      <alignment horizontal="center" vertical="center"/>
    </xf>
    <xf numFmtId="0" fontId="33" fillId="21" borderId="10" xfId="0" applyFont="1" applyFill="1" applyBorder="1" applyAlignment="1">
      <alignment horizontal="center" vertical="center"/>
    </xf>
    <xf numFmtId="0" fontId="33" fillId="21" borderId="44" xfId="0" applyFont="1" applyFill="1" applyBorder="1" applyAlignment="1">
      <alignment horizontal="center" vertical="center"/>
    </xf>
    <xf numFmtId="0" fontId="37" fillId="24" borderId="47" xfId="0" applyFont="1" applyFill="1" applyBorder="1" applyAlignment="1">
      <alignment horizontal="center" vertical="center"/>
    </xf>
    <xf numFmtId="0" fontId="37" fillId="24" borderId="48" xfId="0" applyFont="1" applyFill="1" applyBorder="1" applyAlignment="1">
      <alignment horizontal="center" vertical="center"/>
    </xf>
    <xf numFmtId="0" fontId="37" fillId="24" borderId="49" xfId="0" applyFont="1" applyFill="1" applyBorder="1" applyAlignment="1">
      <alignment horizontal="center" vertical="center"/>
    </xf>
    <xf numFmtId="0" fontId="23" fillId="24" borderId="35" xfId="0" applyFont="1" applyFill="1" applyBorder="1" applyAlignment="1">
      <alignment horizontal="center" vertical="center" shrinkToFit="1"/>
    </xf>
    <xf numFmtId="0" fontId="0" fillId="0" borderId="50" xfId="0" applyBorder="1" applyAlignment="1">
      <alignment horizontal="center" vertical="center" shrinkToFit="1"/>
    </xf>
    <xf numFmtId="0" fontId="37" fillId="24" borderId="42" xfId="0" applyFont="1" applyFill="1" applyBorder="1" applyAlignment="1">
      <alignment horizontal="center" vertical="center"/>
    </xf>
    <xf numFmtId="0" fontId="37" fillId="24" borderId="13" xfId="0" applyFont="1" applyFill="1" applyBorder="1" applyAlignment="1">
      <alignment horizontal="center" vertical="center"/>
    </xf>
    <xf numFmtId="0" fontId="37" fillId="24" borderId="43" xfId="0" applyFont="1" applyFill="1" applyBorder="1" applyAlignment="1">
      <alignment horizontal="center" vertical="center"/>
    </xf>
    <xf numFmtId="0" fontId="37" fillId="24" borderId="27" xfId="0" applyFont="1" applyFill="1" applyBorder="1" applyAlignment="1">
      <alignment horizontal="center" vertical="center"/>
    </xf>
    <xf numFmtId="0" fontId="37" fillId="24" borderId="35" xfId="0" applyFont="1" applyFill="1" applyBorder="1" applyAlignment="1">
      <alignment horizontal="center" vertical="center" shrinkToFit="1"/>
    </xf>
    <xf numFmtId="0" fontId="37" fillId="24" borderId="50" xfId="0" applyFont="1" applyFill="1" applyBorder="1" applyAlignment="1">
      <alignment horizontal="center" vertical="center" shrinkToFit="1"/>
    </xf>
    <xf numFmtId="0" fontId="37" fillId="24" borderId="51" xfId="0" applyFont="1" applyFill="1" applyBorder="1" applyAlignment="1">
      <alignment horizontal="center" vertical="center" shrinkToFit="1"/>
    </xf>
    <xf numFmtId="0" fontId="37" fillId="24" borderId="52" xfId="0" applyFont="1" applyFill="1" applyBorder="1" applyAlignment="1">
      <alignment horizontal="center" vertical="center" shrinkToFit="1"/>
    </xf>
    <xf numFmtId="0" fontId="0" fillId="24" borderId="35" xfId="0" applyFill="1" applyBorder="1" applyAlignment="1">
      <alignment horizontal="center" vertical="center"/>
    </xf>
    <xf numFmtId="0" fontId="0" fillId="24" borderId="50" xfId="0" applyFill="1" applyBorder="1" applyAlignment="1">
      <alignment horizontal="center" vertical="center"/>
    </xf>
    <xf numFmtId="0" fontId="0" fillId="24" borderId="47" xfId="0" applyFill="1" applyBorder="1" applyAlignment="1">
      <alignment horizontal="center" vertical="center"/>
    </xf>
    <xf numFmtId="0" fontId="0" fillId="24" borderId="48" xfId="0" applyFill="1" applyBorder="1" applyAlignment="1">
      <alignment horizontal="center" vertical="center"/>
    </xf>
    <xf numFmtId="0" fontId="0" fillId="24" borderId="49" xfId="0" applyFill="1" applyBorder="1" applyAlignment="1">
      <alignment horizontal="center" vertical="center"/>
    </xf>
    <xf numFmtId="0" fontId="21" fillId="0" borderId="53" xfId="43" applyFont="1" applyBorder="1" applyAlignment="1">
      <alignment horizontal="center" vertical="center" wrapText="1" shrinkToFit="1"/>
    </xf>
    <xf numFmtId="0" fontId="21" fillId="0" borderId="54" xfId="43" applyFont="1" applyBorder="1" applyAlignment="1">
      <alignment horizontal="center" vertical="center" wrapText="1" shrinkToFit="1"/>
    </xf>
    <xf numFmtId="0" fontId="23" fillId="0" borderId="13" xfId="0" applyFont="1" applyBorder="1" applyAlignment="1">
      <alignment horizontal="left" vertical="center" shrinkToFit="1"/>
    </xf>
    <xf numFmtId="0" fontId="37" fillId="0" borderId="47" xfId="0" applyFont="1" applyBorder="1" applyAlignment="1">
      <alignment horizontal="left" vertical="center"/>
    </xf>
    <xf numFmtId="0" fontId="37" fillId="0" borderId="48" xfId="0" applyFont="1" applyBorder="1" applyAlignment="1">
      <alignment horizontal="left" vertical="center"/>
    </xf>
    <xf numFmtId="0" fontId="37" fillId="0" borderId="49" xfId="0" applyFont="1" applyBorder="1" applyAlignment="1">
      <alignment horizontal="left" vertical="center"/>
    </xf>
    <xf numFmtId="0" fontId="28" fillId="0" borderId="0" xfId="0" applyFont="1" applyAlignment="1">
      <alignment horizontal="left" vertical="top" wrapText="1"/>
    </xf>
    <xf numFmtId="0" fontId="37" fillId="0" borderId="47" xfId="0" applyFont="1" applyBorder="1" applyAlignment="1">
      <alignment horizontal="left" vertical="center" shrinkToFit="1"/>
    </xf>
    <xf numFmtId="0" fontId="37" fillId="0" borderId="48" xfId="0" applyFont="1" applyBorder="1" applyAlignment="1">
      <alignment horizontal="left" vertical="center" shrinkToFit="1"/>
    </xf>
    <xf numFmtId="0" fontId="37" fillId="0" borderId="16" xfId="0" applyFont="1" applyBorder="1" applyAlignment="1">
      <alignment horizontal="left" vertical="center" shrinkToFit="1"/>
    </xf>
    <xf numFmtId="0" fontId="37" fillId="0" borderId="42" xfId="0" applyFont="1" applyBorder="1" applyAlignment="1">
      <alignment horizontal="center" vertical="center"/>
    </xf>
    <xf numFmtId="0" fontId="37" fillId="0" borderId="41" xfId="0" applyFont="1" applyBorder="1" applyAlignment="1">
      <alignment horizontal="center" vertical="center"/>
    </xf>
    <xf numFmtId="0" fontId="37" fillId="0" borderId="43" xfId="0" applyFont="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0" borderId="57" xfId="0" applyFont="1" applyBorder="1" applyAlignment="1">
      <alignment horizontal="center" vertical="center"/>
    </xf>
    <xf numFmtId="10" fontId="37" fillId="0" borderId="58" xfId="43" applyNumberFormat="1" applyFont="1" applyBorder="1" applyAlignment="1">
      <alignment horizontal="center"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29" xr:uid="{00000000-0005-0000-0000-00001C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近代化資金金利推移表" xfId="43" xr:uid="{00000000-0005-0000-0000-00002B000000}"/>
    <cellStyle name="良い" xfId="44" builtinId="26" customBuiltin="1"/>
  </cellStyles>
  <dxfs count="2">
    <dxf>
      <font>
        <u/>
        <color rgb="FFFF0000"/>
      </font>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50</xdr:row>
      <xdr:rowOff>136525</xdr:rowOff>
    </xdr:from>
    <xdr:to>
      <xdr:col>8</xdr:col>
      <xdr:colOff>415920</xdr:colOff>
      <xdr:row>54</xdr:row>
      <xdr:rowOff>212725</xdr:rowOff>
    </xdr:to>
    <xdr:sp macro="" textlink="" fLocksText="0">
      <xdr:nvSpPr>
        <xdr:cNvPr id="1025" name="AutoShape 1">
          <a:extLst>
            <a:ext uri="{FF2B5EF4-FFF2-40B4-BE49-F238E27FC236}">
              <a16:creationId xmlns:a16="http://schemas.microsoft.com/office/drawing/2014/main" id="{4E9CAFDB-B8A7-E8EF-E0E2-325157CD52F3}"/>
            </a:ext>
          </a:extLst>
        </xdr:cNvPr>
        <xdr:cNvSpPr>
          <a:spLocks noChangeArrowheads="1"/>
        </xdr:cNvSpPr>
      </xdr:nvSpPr>
      <xdr:spPr bwMode="auto">
        <a:xfrm>
          <a:off x="292100" y="13569950"/>
          <a:ext cx="8099425" cy="8604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05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市町村の策定する目標地図に位置図けられた者又は農地中間管理機構から農用地等を借り受けた農業者は、貸付時から5年間最大</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tabSelected="1" view="pageBreakPreview" zoomScaleNormal="100" zoomScaleSheetLayoutView="100" workbookViewId="0">
      <selection activeCell="H50" sqref="H50"/>
    </sheetView>
  </sheetViews>
  <sheetFormatPr defaultRowHeight="13" x14ac:dyDescent="0.2"/>
  <cols>
    <col min="1" max="1" width="6" customWidth="1"/>
    <col min="2" max="2" width="17.90625" customWidth="1"/>
    <col min="3" max="4" width="11.453125" customWidth="1"/>
    <col min="5" max="5" width="15.453125" customWidth="1"/>
    <col min="6" max="6" width="16.453125" customWidth="1"/>
    <col min="7" max="7" width="18.08984375" customWidth="1"/>
    <col min="8" max="8" width="19.36328125" customWidth="1"/>
    <col min="9" max="9" width="7" customWidth="1"/>
  </cols>
  <sheetData>
    <row r="1" spans="1:8" ht="22.5" customHeight="1" x14ac:dyDescent="0.2">
      <c r="C1" s="70" t="s">
        <v>10</v>
      </c>
      <c r="D1" s="70"/>
      <c r="E1" s="70"/>
      <c r="F1" s="70"/>
      <c r="G1" s="70"/>
      <c r="H1" s="37" t="s">
        <v>38</v>
      </c>
    </row>
    <row r="3" spans="1:8" ht="24.75" customHeight="1" thickBot="1" x14ac:dyDescent="0.25">
      <c r="B3" s="1" t="s">
        <v>21</v>
      </c>
    </row>
    <row r="4" spans="1:8" ht="38" customHeight="1" thickBot="1" x14ac:dyDescent="0.25">
      <c r="B4" s="42" t="s">
        <v>18</v>
      </c>
      <c r="C4" s="65" t="s">
        <v>24</v>
      </c>
      <c r="D4" s="66"/>
      <c r="E4" s="48" t="s">
        <v>13</v>
      </c>
      <c r="F4" s="49" t="s">
        <v>31</v>
      </c>
      <c r="G4" s="50" t="s">
        <v>4</v>
      </c>
      <c r="H4" s="43" t="s">
        <v>3</v>
      </c>
    </row>
    <row r="5" spans="1:8" ht="52" customHeight="1" x14ac:dyDescent="0.2">
      <c r="A5" s="2"/>
      <c r="B5" s="44" t="s">
        <v>5</v>
      </c>
      <c r="C5" s="67" t="s">
        <v>26</v>
      </c>
      <c r="D5" s="68"/>
      <c r="E5" s="45">
        <v>3.95E-2</v>
      </c>
      <c r="F5" s="45">
        <v>1.2500000000000001E-2</v>
      </c>
      <c r="G5" s="46" t="s">
        <v>6</v>
      </c>
      <c r="H5" s="47">
        <f>+E5-F5</f>
        <v>2.7E-2</v>
      </c>
    </row>
    <row r="6" spans="1:8" ht="26.25" customHeight="1" x14ac:dyDescent="0.2">
      <c r="A6" s="2"/>
      <c r="B6" s="92" t="s">
        <v>27</v>
      </c>
      <c r="C6" s="51">
        <v>5</v>
      </c>
      <c r="D6" s="52"/>
      <c r="E6" s="38">
        <f>+$E$5</f>
        <v>3.95E-2</v>
      </c>
      <c r="F6" s="38">
        <f>$F$5</f>
        <v>1.2500000000000001E-2</v>
      </c>
      <c r="G6" s="39">
        <v>1.0500000000000001E-2</v>
      </c>
      <c r="H6" s="40">
        <f t="shared" ref="H6:H14" si="0">+E6-F6-G6</f>
        <v>1.6500000000000001E-2</v>
      </c>
    </row>
    <row r="7" spans="1:8" ht="26.25" customHeight="1" x14ac:dyDescent="0.2">
      <c r="A7" s="2"/>
      <c r="B7" s="93"/>
      <c r="C7" s="32">
        <f>C6</f>
        <v>5</v>
      </c>
      <c r="D7" s="34">
        <v>6</v>
      </c>
      <c r="E7" s="35">
        <f t="shared" ref="E7:E14" si="1">+$E$5</f>
        <v>3.95E-2</v>
      </c>
      <c r="F7" s="35">
        <f t="shared" ref="F7:F14" si="2">$F$5</f>
        <v>1.2500000000000001E-2</v>
      </c>
      <c r="G7" s="28">
        <f>G6-0.001</f>
        <v>9.5000000000000015E-3</v>
      </c>
      <c r="H7" s="41">
        <f t="shared" si="0"/>
        <v>1.7499999999999998E-2</v>
      </c>
    </row>
    <row r="8" spans="1:8" ht="26.25" customHeight="1" x14ac:dyDescent="0.2">
      <c r="A8" s="2"/>
      <c r="B8" s="93"/>
      <c r="C8" s="32">
        <f t="shared" ref="C8:C12" si="3">D7</f>
        <v>6</v>
      </c>
      <c r="D8" s="34">
        <v>7</v>
      </c>
      <c r="E8" s="35">
        <f t="shared" si="1"/>
        <v>3.95E-2</v>
      </c>
      <c r="F8" s="35">
        <f t="shared" si="2"/>
        <v>1.2500000000000001E-2</v>
      </c>
      <c r="G8" s="28">
        <f t="shared" ref="G8:G13" si="4">G7-0.001</f>
        <v>8.5000000000000006E-3</v>
      </c>
      <c r="H8" s="41">
        <f t="shared" si="0"/>
        <v>1.8499999999999999E-2</v>
      </c>
    </row>
    <row r="9" spans="1:8" ht="26.25" customHeight="1" x14ac:dyDescent="0.2">
      <c r="A9" s="2"/>
      <c r="B9" s="93"/>
      <c r="C9" s="32">
        <f t="shared" si="3"/>
        <v>7</v>
      </c>
      <c r="D9" s="34">
        <v>9</v>
      </c>
      <c r="E9" s="35">
        <f t="shared" si="1"/>
        <v>3.95E-2</v>
      </c>
      <c r="F9" s="35">
        <f t="shared" si="2"/>
        <v>1.2500000000000001E-2</v>
      </c>
      <c r="G9" s="28">
        <f t="shared" si="4"/>
        <v>7.5000000000000006E-3</v>
      </c>
      <c r="H9" s="41">
        <f t="shared" si="0"/>
        <v>1.95E-2</v>
      </c>
    </row>
    <row r="10" spans="1:8" ht="26.25" customHeight="1" x14ac:dyDescent="0.2">
      <c r="A10" s="2"/>
      <c r="B10" s="93"/>
      <c r="C10" s="32">
        <f t="shared" si="3"/>
        <v>9</v>
      </c>
      <c r="D10" s="34">
        <v>10</v>
      </c>
      <c r="E10" s="35">
        <f t="shared" si="1"/>
        <v>3.95E-2</v>
      </c>
      <c r="F10" s="28">
        <f t="shared" si="2"/>
        <v>1.2500000000000001E-2</v>
      </c>
      <c r="G10" s="28">
        <f t="shared" si="4"/>
        <v>6.5000000000000006E-3</v>
      </c>
      <c r="H10" s="36">
        <f t="shared" si="0"/>
        <v>2.0499999999999997E-2</v>
      </c>
    </row>
    <row r="11" spans="1:8" ht="26.25" customHeight="1" x14ac:dyDescent="0.2">
      <c r="A11" s="2"/>
      <c r="B11" s="93"/>
      <c r="C11" s="32">
        <f t="shared" si="3"/>
        <v>10</v>
      </c>
      <c r="D11" s="34">
        <v>11</v>
      </c>
      <c r="E11" s="35">
        <f t="shared" si="1"/>
        <v>3.95E-2</v>
      </c>
      <c r="F11" s="28">
        <f t="shared" si="2"/>
        <v>1.2500000000000001E-2</v>
      </c>
      <c r="G11" s="28">
        <f t="shared" si="4"/>
        <v>5.5000000000000005E-3</v>
      </c>
      <c r="H11" s="36">
        <f t="shared" si="0"/>
        <v>2.1499999999999998E-2</v>
      </c>
    </row>
    <row r="12" spans="1:8" ht="26.25" customHeight="1" x14ac:dyDescent="0.2">
      <c r="A12" s="2"/>
      <c r="B12" s="93"/>
      <c r="C12" s="32">
        <f t="shared" si="3"/>
        <v>11</v>
      </c>
      <c r="D12" s="34">
        <v>13</v>
      </c>
      <c r="E12" s="35">
        <f t="shared" si="1"/>
        <v>3.95E-2</v>
      </c>
      <c r="F12" s="28">
        <f t="shared" si="2"/>
        <v>1.2500000000000001E-2</v>
      </c>
      <c r="G12" s="28">
        <f t="shared" si="4"/>
        <v>4.5000000000000005E-3</v>
      </c>
      <c r="H12" s="36">
        <f t="shared" si="0"/>
        <v>2.2499999999999999E-2</v>
      </c>
    </row>
    <row r="13" spans="1:8" ht="26.25" customHeight="1" x14ac:dyDescent="0.2">
      <c r="A13" s="2"/>
      <c r="B13" s="93"/>
      <c r="C13" s="32">
        <f>D12</f>
        <v>13</v>
      </c>
      <c r="D13" s="34">
        <v>14</v>
      </c>
      <c r="E13" s="108">
        <f>+$E$5</f>
        <v>3.95E-2</v>
      </c>
      <c r="F13" s="28">
        <f t="shared" si="2"/>
        <v>1.2500000000000001E-2</v>
      </c>
      <c r="G13" s="28">
        <f t="shared" si="4"/>
        <v>3.5000000000000005E-3</v>
      </c>
      <c r="H13" s="36">
        <f t="shared" si="0"/>
        <v>2.35E-2</v>
      </c>
    </row>
    <row r="14" spans="1:8" ht="26.25" customHeight="1" thickBot="1" x14ac:dyDescent="0.25">
      <c r="A14" s="2"/>
      <c r="B14" s="93"/>
      <c r="C14" s="32">
        <f>D13</f>
        <v>14</v>
      </c>
      <c r="D14" s="34">
        <v>15</v>
      </c>
      <c r="E14" s="53">
        <f t="shared" si="1"/>
        <v>3.95E-2</v>
      </c>
      <c r="F14" s="28">
        <f t="shared" si="2"/>
        <v>1.2500000000000001E-2</v>
      </c>
      <c r="G14" s="28">
        <f>G13-0.001</f>
        <v>2.5000000000000005E-3</v>
      </c>
      <c r="H14" s="36">
        <f t="shared" si="0"/>
        <v>2.4500000000000001E-2</v>
      </c>
    </row>
    <row r="15" spans="1:8" x14ac:dyDescent="0.2">
      <c r="B15" s="6"/>
      <c r="C15" s="29"/>
      <c r="D15" s="29"/>
      <c r="E15" s="29"/>
      <c r="F15" s="29"/>
      <c r="G15" s="29"/>
      <c r="H15" s="6"/>
    </row>
    <row r="16" spans="1:8" ht="27" customHeight="1" thickBot="1" x14ac:dyDescent="0.25">
      <c r="B16" s="1" t="s">
        <v>25</v>
      </c>
      <c r="C16" s="15"/>
      <c r="D16" s="15"/>
      <c r="E16" s="15"/>
      <c r="F16" s="15"/>
      <c r="G16" s="15"/>
    </row>
    <row r="17" spans="2:8" ht="22.5" customHeight="1" x14ac:dyDescent="0.2">
      <c r="B17" s="77" t="s">
        <v>18</v>
      </c>
      <c r="C17" s="79" t="s">
        <v>24</v>
      </c>
      <c r="D17" s="80"/>
      <c r="E17" s="83" t="s">
        <v>20</v>
      </c>
      <c r="F17" s="85" t="s">
        <v>17</v>
      </c>
      <c r="G17" s="86"/>
      <c r="H17" s="87" t="s">
        <v>9</v>
      </c>
    </row>
    <row r="18" spans="2:8" ht="22.5" customHeight="1" thickBot="1" x14ac:dyDescent="0.25">
      <c r="B18" s="78"/>
      <c r="C18" s="81"/>
      <c r="D18" s="82"/>
      <c r="E18" s="84"/>
      <c r="F18" s="30" t="s">
        <v>30</v>
      </c>
      <c r="G18" s="31" t="s">
        <v>22</v>
      </c>
      <c r="H18" s="88"/>
    </row>
    <row r="19" spans="2:8" ht="26.25" customHeight="1" x14ac:dyDescent="0.2">
      <c r="B19" s="92" t="s">
        <v>2</v>
      </c>
      <c r="C19" s="33">
        <f>C6</f>
        <v>5</v>
      </c>
      <c r="D19" s="25"/>
      <c r="E19" s="69">
        <f>H6</f>
        <v>1.6500000000000001E-2</v>
      </c>
      <c r="F19" s="26">
        <f>IF(E19&gt;=0.02,0.02,E19)</f>
        <v>1.6500000000000001E-2</v>
      </c>
      <c r="G19" s="27">
        <f t="shared" ref="G19:G30" si="5">+E19-F19</f>
        <v>0</v>
      </c>
      <c r="H19" s="13">
        <f t="shared" ref="H19:H30" si="6">E19</f>
        <v>1.6500000000000001E-2</v>
      </c>
    </row>
    <row r="20" spans="2:8" ht="26.25" customHeight="1" x14ac:dyDescent="0.2">
      <c r="B20" s="93"/>
      <c r="C20" s="32">
        <f>C19</f>
        <v>5</v>
      </c>
      <c r="D20" s="34">
        <f>D7</f>
        <v>6</v>
      </c>
      <c r="E20" s="35">
        <f>H7</f>
        <v>1.7499999999999998E-2</v>
      </c>
      <c r="F20" s="35">
        <f t="shared" ref="F20:F30" si="7">IF(E20&gt;=0.02,0.02,E20)</f>
        <v>1.7499999999999998E-2</v>
      </c>
      <c r="G20" s="27">
        <f t="shared" si="5"/>
        <v>0</v>
      </c>
      <c r="H20" s="14">
        <f t="shared" si="6"/>
        <v>1.7499999999999998E-2</v>
      </c>
    </row>
    <row r="21" spans="2:8" ht="26.25" customHeight="1" x14ac:dyDescent="0.2">
      <c r="B21" s="93"/>
      <c r="C21" s="32">
        <f>D20</f>
        <v>6</v>
      </c>
      <c r="D21" s="34">
        <f>D8</f>
        <v>7</v>
      </c>
      <c r="E21" s="35">
        <f>H8</f>
        <v>1.8499999999999999E-2</v>
      </c>
      <c r="F21" s="35">
        <f t="shared" si="7"/>
        <v>1.8499999999999999E-2</v>
      </c>
      <c r="G21" s="27">
        <f>+E21-F21</f>
        <v>0</v>
      </c>
      <c r="H21" s="14">
        <f>E21</f>
        <v>1.8499999999999999E-2</v>
      </c>
    </row>
    <row r="22" spans="2:8" ht="26.25" customHeight="1" x14ac:dyDescent="0.2">
      <c r="B22" s="93"/>
      <c r="C22" s="32">
        <f t="shared" ref="C22:C27" si="8">D21</f>
        <v>7</v>
      </c>
      <c r="D22" s="34">
        <f>D9</f>
        <v>9</v>
      </c>
      <c r="E22" s="35">
        <f>H9</f>
        <v>1.95E-2</v>
      </c>
      <c r="F22" s="35">
        <f t="shared" si="7"/>
        <v>1.95E-2</v>
      </c>
      <c r="G22" s="27">
        <f>+E22-F22</f>
        <v>0</v>
      </c>
      <c r="H22" s="14">
        <f>E22</f>
        <v>1.95E-2</v>
      </c>
    </row>
    <row r="23" spans="2:8" ht="26.25" customHeight="1" x14ac:dyDescent="0.2">
      <c r="B23" s="93"/>
      <c r="C23" s="32">
        <f t="shared" si="8"/>
        <v>9</v>
      </c>
      <c r="D23" s="34">
        <f>D10</f>
        <v>10</v>
      </c>
      <c r="E23" s="35">
        <f>H10</f>
        <v>2.0499999999999997E-2</v>
      </c>
      <c r="F23" s="35">
        <f t="shared" si="7"/>
        <v>0.02</v>
      </c>
      <c r="G23" s="27">
        <f t="shared" si="5"/>
        <v>4.9999999999999697E-4</v>
      </c>
      <c r="H23" s="14">
        <f t="shared" si="6"/>
        <v>2.0499999999999997E-2</v>
      </c>
    </row>
    <row r="24" spans="2:8" ht="26.25" customHeight="1" x14ac:dyDescent="0.2">
      <c r="B24" s="93"/>
      <c r="C24" s="32">
        <f t="shared" si="8"/>
        <v>10</v>
      </c>
      <c r="D24" s="34">
        <f>D11</f>
        <v>11</v>
      </c>
      <c r="E24" s="35">
        <f>H11</f>
        <v>2.1499999999999998E-2</v>
      </c>
      <c r="F24" s="35">
        <f t="shared" si="7"/>
        <v>0.02</v>
      </c>
      <c r="G24" s="27">
        <f t="shared" si="5"/>
        <v>1.4999999999999979E-3</v>
      </c>
      <c r="H24" s="14">
        <f t="shared" si="6"/>
        <v>2.1499999999999998E-2</v>
      </c>
    </row>
    <row r="25" spans="2:8" ht="26.25" customHeight="1" x14ac:dyDescent="0.2">
      <c r="B25" s="93"/>
      <c r="C25" s="32">
        <f>D24</f>
        <v>11</v>
      </c>
      <c r="D25" s="34">
        <f>D12</f>
        <v>13</v>
      </c>
      <c r="E25" s="35">
        <f>H12</f>
        <v>2.2499999999999999E-2</v>
      </c>
      <c r="F25" s="35">
        <f t="shared" si="7"/>
        <v>0.02</v>
      </c>
      <c r="G25" s="27">
        <f>+E25-F25</f>
        <v>2.4999999999999988E-3</v>
      </c>
      <c r="H25" s="14">
        <f>E25</f>
        <v>2.2499999999999999E-2</v>
      </c>
    </row>
    <row r="26" spans="2:8" ht="26.25" customHeight="1" x14ac:dyDescent="0.2">
      <c r="B26" s="93"/>
      <c r="C26" s="32">
        <f>D25</f>
        <v>13</v>
      </c>
      <c r="D26" s="34">
        <v>14</v>
      </c>
      <c r="E26" s="35">
        <f t="shared" ref="E26:E27" si="9">H13</f>
        <v>2.35E-2</v>
      </c>
      <c r="F26" s="35">
        <f t="shared" si="7"/>
        <v>0.02</v>
      </c>
      <c r="G26" s="27">
        <f>+E26-F26</f>
        <v>3.4999999999999996E-3</v>
      </c>
      <c r="H26" s="14">
        <f>E26</f>
        <v>2.35E-2</v>
      </c>
    </row>
    <row r="27" spans="2:8" ht="26.25" customHeight="1" x14ac:dyDescent="0.2">
      <c r="B27" s="93"/>
      <c r="C27" s="32">
        <f t="shared" si="8"/>
        <v>14</v>
      </c>
      <c r="D27" s="34">
        <v>15</v>
      </c>
      <c r="E27" s="35">
        <f t="shared" si="9"/>
        <v>2.4500000000000001E-2</v>
      </c>
      <c r="F27" s="35">
        <f t="shared" si="7"/>
        <v>0.02</v>
      </c>
      <c r="G27" s="27">
        <f>+E27-F27</f>
        <v>4.5000000000000005E-3</v>
      </c>
      <c r="H27" s="14">
        <f>E27</f>
        <v>2.4500000000000001E-2</v>
      </c>
    </row>
    <row r="28" spans="2:8" ht="26.25" customHeight="1" x14ac:dyDescent="0.2">
      <c r="B28" s="93"/>
      <c r="C28" s="32">
        <f>D27</f>
        <v>15</v>
      </c>
      <c r="D28" s="34">
        <v>17</v>
      </c>
      <c r="E28" s="28">
        <f t="shared" ref="E28:E30" si="10">E27+0.001</f>
        <v>2.5500000000000002E-2</v>
      </c>
      <c r="F28" s="35">
        <f t="shared" ref="F28:F30" si="11">IF(E28&gt;=0.02,0.02,E28)</f>
        <v>0.02</v>
      </c>
      <c r="G28" s="27">
        <f t="shared" ref="G28:G30" si="12">+E28-F28</f>
        <v>5.5000000000000014E-3</v>
      </c>
      <c r="H28" s="14">
        <f t="shared" ref="H28:H30" si="13">E28</f>
        <v>2.5500000000000002E-2</v>
      </c>
    </row>
    <row r="29" spans="2:8" ht="26.25" customHeight="1" x14ac:dyDescent="0.2">
      <c r="B29" s="93"/>
      <c r="C29" s="32">
        <f>D28</f>
        <v>17</v>
      </c>
      <c r="D29" s="34">
        <v>18</v>
      </c>
      <c r="E29" s="28">
        <f t="shared" si="10"/>
        <v>2.6500000000000003E-2</v>
      </c>
      <c r="F29" s="35">
        <f t="shared" si="11"/>
        <v>0.02</v>
      </c>
      <c r="G29" s="27">
        <f t="shared" si="12"/>
        <v>6.5000000000000023E-3</v>
      </c>
      <c r="H29" s="14">
        <f t="shared" si="13"/>
        <v>2.6500000000000003E-2</v>
      </c>
    </row>
    <row r="30" spans="2:8" ht="26.25" customHeight="1" thickBot="1" x14ac:dyDescent="0.25">
      <c r="B30" s="93"/>
      <c r="C30" s="32">
        <f>D29</f>
        <v>18</v>
      </c>
      <c r="D30" s="34">
        <v>25</v>
      </c>
      <c r="E30" s="28">
        <f>E29+0.0005</f>
        <v>2.7000000000000003E-2</v>
      </c>
      <c r="F30" s="35">
        <f t="shared" si="11"/>
        <v>0.02</v>
      </c>
      <c r="G30" s="27">
        <f t="shared" si="12"/>
        <v>7.0000000000000027E-3</v>
      </c>
      <c r="H30" s="14">
        <f t="shared" si="13"/>
        <v>2.7000000000000003E-2</v>
      </c>
    </row>
    <row r="31" spans="2:8" ht="20.149999999999999" customHeight="1" x14ac:dyDescent="0.2">
      <c r="B31" s="94" t="s">
        <v>29</v>
      </c>
      <c r="C31" s="94"/>
      <c r="D31" s="94"/>
      <c r="E31" s="94"/>
      <c r="F31" s="94"/>
      <c r="G31" s="94"/>
      <c r="H31" s="94"/>
    </row>
    <row r="33" spans="1:8" ht="22.5" customHeight="1" thickBot="1" x14ac:dyDescent="0.25">
      <c r="B33" s="1" t="s">
        <v>7</v>
      </c>
    </row>
    <row r="34" spans="1:8" ht="31.5" customHeight="1" thickBot="1" x14ac:dyDescent="0.25">
      <c r="A34" s="2"/>
      <c r="B34" s="89" t="s">
        <v>14</v>
      </c>
      <c r="C34" s="90"/>
      <c r="D34" s="90"/>
      <c r="E34" s="91"/>
      <c r="F34" s="7" t="s">
        <v>0</v>
      </c>
      <c r="G34" s="8" t="s">
        <v>16</v>
      </c>
      <c r="H34" s="9" t="s">
        <v>11</v>
      </c>
    </row>
    <row r="35" spans="1:8" ht="22.5" customHeight="1" x14ac:dyDescent="0.2">
      <c r="B35" s="57" t="s">
        <v>34</v>
      </c>
      <c r="C35" s="29"/>
      <c r="D35" s="29"/>
      <c r="E35" s="58"/>
      <c r="F35" s="102" t="s">
        <v>8</v>
      </c>
      <c r="G35" s="105" t="s">
        <v>8</v>
      </c>
      <c r="H35" s="71" t="s">
        <v>15</v>
      </c>
    </row>
    <row r="36" spans="1:8" ht="22.5" customHeight="1" x14ac:dyDescent="0.2">
      <c r="B36" s="54" t="s">
        <v>36</v>
      </c>
      <c r="C36" s="55"/>
      <c r="D36" s="55"/>
      <c r="E36" s="56"/>
      <c r="F36" s="103"/>
      <c r="G36" s="106"/>
      <c r="H36" s="72"/>
    </row>
    <row r="37" spans="1:8" ht="22.5" customHeight="1" x14ac:dyDescent="0.2">
      <c r="B37" s="54" t="s">
        <v>35</v>
      </c>
      <c r="C37" s="55"/>
      <c r="D37" s="55"/>
      <c r="E37" s="56"/>
      <c r="F37" s="103"/>
      <c r="G37" s="106"/>
      <c r="H37" s="72"/>
    </row>
    <row r="38" spans="1:8" ht="22.5" customHeight="1" thickBot="1" x14ac:dyDescent="0.25">
      <c r="B38" s="59" t="s">
        <v>37</v>
      </c>
      <c r="C38" s="60"/>
      <c r="D38" s="60"/>
      <c r="E38" s="61"/>
      <c r="F38" s="104"/>
      <c r="G38" s="107"/>
      <c r="H38" s="73"/>
    </row>
    <row r="39" spans="1:8" ht="12.75" customHeight="1" x14ac:dyDescent="0.2">
      <c r="B39" s="15"/>
      <c r="C39" s="15"/>
      <c r="D39" s="15"/>
      <c r="E39" s="15"/>
      <c r="F39" s="15"/>
      <c r="G39" s="15"/>
    </row>
    <row r="40" spans="1:8" ht="22.5" customHeight="1" thickBot="1" x14ac:dyDescent="0.25">
      <c r="B40" s="16" t="s">
        <v>23</v>
      </c>
      <c r="C40" s="15"/>
      <c r="D40" s="15"/>
      <c r="E40" s="15"/>
      <c r="F40" s="15"/>
      <c r="G40" s="15"/>
    </row>
    <row r="41" spans="1:8" ht="35.25" customHeight="1" thickBot="1" x14ac:dyDescent="0.25">
      <c r="B41" s="74" t="s">
        <v>14</v>
      </c>
      <c r="C41" s="75"/>
      <c r="D41" s="75"/>
      <c r="E41" s="76"/>
      <c r="F41" s="17" t="s">
        <v>0</v>
      </c>
      <c r="G41" s="18" t="s">
        <v>16</v>
      </c>
      <c r="H41" s="9" t="s">
        <v>11</v>
      </c>
    </row>
    <row r="42" spans="1:8" ht="34.5" customHeight="1" thickBot="1" x14ac:dyDescent="0.25">
      <c r="B42" s="95" t="s">
        <v>19</v>
      </c>
      <c r="C42" s="96"/>
      <c r="D42" s="96"/>
      <c r="E42" s="97"/>
      <c r="F42" s="19" t="s">
        <v>8</v>
      </c>
      <c r="G42" s="20" t="s">
        <v>8</v>
      </c>
      <c r="H42" s="3">
        <v>2.7E-2</v>
      </c>
    </row>
    <row r="43" spans="1:8" x14ac:dyDescent="0.2">
      <c r="B43" s="15"/>
      <c r="C43" s="15"/>
      <c r="D43" s="15"/>
      <c r="E43" s="15"/>
      <c r="F43" s="15"/>
      <c r="G43" s="15"/>
    </row>
    <row r="44" spans="1:8" ht="22.5" customHeight="1" thickBot="1" x14ac:dyDescent="0.25">
      <c r="B44" s="16" t="s">
        <v>12</v>
      </c>
      <c r="C44" s="15"/>
      <c r="D44" s="15"/>
      <c r="E44" s="15"/>
      <c r="F44" s="15"/>
      <c r="G44" s="15"/>
    </row>
    <row r="45" spans="1:8" ht="33" customHeight="1" thickBot="1" x14ac:dyDescent="0.25">
      <c r="B45" s="74" t="s">
        <v>14</v>
      </c>
      <c r="C45" s="75"/>
      <c r="D45" s="75"/>
      <c r="E45" s="76"/>
      <c r="F45" s="21" t="s">
        <v>0</v>
      </c>
      <c r="G45" s="22" t="s">
        <v>16</v>
      </c>
      <c r="H45" s="10" t="s">
        <v>11</v>
      </c>
    </row>
    <row r="46" spans="1:8" ht="34.5" customHeight="1" thickBot="1" x14ac:dyDescent="0.25">
      <c r="B46" s="99" t="s">
        <v>2</v>
      </c>
      <c r="C46" s="100"/>
      <c r="D46" s="100"/>
      <c r="E46" s="101"/>
      <c r="F46" s="62" t="s">
        <v>8</v>
      </c>
      <c r="G46" s="63" t="s">
        <v>8</v>
      </c>
      <c r="H46" s="64">
        <v>2.1499999999999998E-2</v>
      </c>
    </row>
    <row r="47" spans="1:8" x14ac:dyDescent="0.2">
      <c r="B47" s="15"/>
      <c r="D47" s="15"/>
      <c r="E47" s="15"/>
      <c r="F47" s="15"/>
      <c r="G47" s="15"/>
    </row>
    <row r="48" spans="1:8" ht="22.5" customHeight="1" thickBot="1" x14ac:dyDescent="0.25">
      <c r="B48" s="16" t="s">
        <v>1</v>
      </c>
      <c r="C48" s="15"/>
      <c r="D48" s="15"/>
      <c r="E48" s="15"/>
      <c r="F48" s="15"/>
      <c r="G48" s="15"/>
    </row>
    <row r="49" spans="2:9" ht="32.25" customHeight="1" thickBot="1" x14ac:dyDescent="0.25">
      <c r="B49" s="74" t="s">
        <v>32</v>
      </c>
      <c r="C49" s="75"/>
      <c r="D49" s="75"/>
      <c r="E49" s="76"/>
      <c r="F49" s="17" t="s">
        <v>0</v>
      </c>
      <c r="G49" s="18" t="s">
        <v>28</v>
      </c>
      <c r="H49" s="9" t="s">
        <v>11</v>
      </c>
    </row>
    <row r="50" spans="2:9" ht="38.25" customHeight="1" thickBot="1" x14ac:dyDescent="0.25">
      <c r="B50" s="95" t="s">
        <v>33</v>
      </c>
      <c r="C50" s="96"/>
      <c r="D50" s="96"/>
      <c r="E50" s="97"/>
      <c r="F50" s="23">
        <f>+E5</f>
        <v>3.95E-2</v>
      </c>
      <c r="G50" s="24">
        <f>+F5</f>
        <v>1.2500000000000001E-2</v>
      </c>
      <c r="H50" s="4">
        <f>+F50-G50</f>
        <v>2.7E-2</v>
      </c>
    </row>
    <row r="51" spans="2:9" ht="11.25" customHeight="1" x14ac:dyDescent="0.2"/>
    <row r="52" spans="2:9" s="11" customFormat="1" ht="13.5" customHeight="1" x14ac:dyDescent="0.2">
      <c r="B52" s="12"/>
    </row>
    <row r="53" spans="2:9" s="5" customFormat="1" ht="21" customHeight="1" x14ac:dyDescent="0.2">
      <c r="B53" s="98"/>
      <c r="C53" s="98"/>
      <c r="D53" s="98"/>
      <c r="E53" s="98"/>
      <c r="F53" s="98"/>
      <c r="G53" s="98"/>
      <c r="H53" s="98"/>
      <c r="I53" s="98"/>
    </row>
    <row r="54" spans="2:9" s="5" customFormat="1" ht="21" customHeight="1" x14ac:dyDescent="0.2">
      <c r="B54" s="98"/>
      <c r="C54" s="98"/>
      <c r="D54" s="98"/>
      <c r="E54" s="98"/>
      <c r="F54" s="98"/>
      <c r="G54" s="98"/>
      <c r="H54" s="98"/>
      <c r="I54" s="98"/>
    </row>
    <row r="55" spans="2:9" s="5" customFormat="1" ht="21" customHeight="1" x14ac:dyDescent="0.2">
      <c r="B55" s="98"/>
      <c r="C55" s="98"/>
      <c r="D55" s="98"/>
      <c r="E55" s="98"/>
      <c r="F55" s="98"/>
      <c r="G55" s="98"/>
      <c r="H55" s="98"/>
      <c r="I55" s="98"/>
    </row>
    <row r="56" spans="2:9" s="5" customFormat="1" ht="21.75" customHeight="1" x14ac:dyDescent="0.2"/>
  </sheetData>
  <mergeCells count="20">
    <mergeCell ref="B50:E50"/>
    <mergeCell ref="B53:I55"/>
    <mergeCell ref="B41:E41"/>
    <mergeCell ref="B42:E42"/>
    <mergeCell ref="B45:E45"/>
    <mergeCell ref="B46:E46"/>
    <mergeCell ref="C1:G1"/>
    <mergeCell ref="H35:H38"/>
    <mergeCell ref="B49:E49"/>
    <mergeCell ref="B17:B18"/>
    <mergeCell ref="C17:D18"/>
    <mergeCell ref="E17:E18"/>
    <mergeCell ref="F17:G17"/>
    <mergeCell ref="H17:H18"/>
    <mergeCell ref="B34:E34"/>
    <mergeCell ref="B19:B30"/>
    <mergeCell ref="B6:B14"/>
    <mergeCell ref="B31:H31"/>
    <mergeCell ref="F35:F38"/>
    <mergeCell ref="G35:G38"/>
  </mergeCells>
  <phoneticPr fontId="25"/>
  <conditionalFormatting sqref="F19:F30">
    <cfRule type="expression" dxfId="1" priority="2" stopIfTrue="1">
      <formula>$F19&gt;=0.02</formula>
    </cfRule>
  </conditionalFormatting>
  <conditionalFormatting sqref="G19:G30">
    <cfRule type="expression" dxfId="0" priority="1" stopIfTrue="1">
      <formula>$G19&gt;0</formula>
    </cfRule>
  </conditionalFormatting>
  <pageMargins left="0.78740157480314965" right="0.23622047244094491" top="0.59055118110236227" bottom="0" header="0.51181102362204722" footer="0"/>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最新の金利 (HP)</vt:lpstr>
      <vt:lpstr>'最新の金利 (HP)'!Print_Area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dc:creator>
  <cp:keywords/>
  <dc:description/>
  <cp:lastModifiedBy>kawakak</cp:lastModifiedBy>
  <cp:lastPrinted>2025-09-16T01:28:26Z</cp:lastPrinted>
  <dcterms:created xsi:type="dcterms:W3CDTF">2012-04-12T07:07:13Z</dcterms:created>
  <dcterms:modified xsi:type="dcterms:W3CDTF">2026-02-12T06:05:37Z</dcterms:modified>
  <cp:category/>
</cp:coreProperties>
</file>