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codeName="ThisWorkbook"/>
  <mc:AlternateContent xmlns:mc="http://schemas.openxmlformats.org/markup-compatibility/2006">
    <mc:Choice Requires="x15">
      <x15ac:absPath xmlns:x15ac="http://schemas.microsoft.com/office/spreadsheetml/2010/11/ac" url="\\NFSVNAS01\share\農林水産部\農政経済課\団体金融班\01 制度資金\農業近代化資金利子補給事業関係\01_農業近代化資金\09_金利改定(HP改定含む）\HP更新用ファイル（金利推移）\02_金利推移（近代化資金）\R7\"/>
    </mc:Choice>
  </mc:AlternateContent>
  <xr:revisionPtr revIDLastSave="0" documentId="13_ncr:1_{8AC9B920-3BE9-4065-A771-B6CB42DF8226}" xr6:coauthVersionLast="47" xr6:coauthVersionMax="47" xr10:uidLastSave="{00000000-0000-0000-0000-000000000000}"/>
  <bookViews>
    <workbookView xWindow="28690" yWindow="-110" windowWidth="29020" windowHeight="16420" tabRatio="737" firstSheet="44" activeTab="47" xr2:uid="{00000000-000D-0000-FFFF-FFFF00000000}"/>
  </bookViews>
  <sheets>
    <sheet name="金推表（H14.07.01～H19.04.18) " sheetId="1" r:id="rId1"/>
    <sheet name="金推表（H19.06.11～H20.11.20)" sheetId="2" r:id="rId2"/>
    <sheet name="金推表（H20.12.18～H21.1120)" sheetId="3" r:id="rId3"/>
    <sheet name="金推表（H21.12.18～Ｈ22.4.20) " sheetId="4" r:id="rId4"/>
    <sheet name="金推表(H22.4.21～7.21)" sheetId="5" r:id="rId5"/>
    <sheet name="金推表(H22.7.22～10.24)" sheetId="6" r:id="rId6"/>
    <sheet name="金推表(H22.10.25～H23.1.23)" sheetId="7" r:id="rId7"/>
    <sheet name="金推表(H23.1.24～H23.4.19  )" sheetId="8" r:id="rId8"/>
    <sheet name="金推表(H23.4.20～) " sheetId="9" r:id="rId9"/>
    <sheet name="金推表(H23.7.21～H23.10.19)" sheetId="10" r:id="rId10"/>
    <sheet name="金推表(H23.10.20～H24.1.26)" sheetId="11" r:id="rId11"/>
    <sheet name="金推表(H24.1.27～H24.4.17)" sheetId="12" r:id="rId12"/>
    <sheet name="金推表(H24.4.18-H24.8.19)" sheetId="13" r:id="rId13"/>
    <sheet name="金推表(H24.8.20-H25.1.23)" sheetId="14" r:id="rId14"/>
    <sheet name="金推表(H25.1.24-H25.6.18)" sheetId="15" r:id="rId15"/>
    <sheet name="金推表(H25.6.19-H25.11.20)" sheetId="16" r:id="rId16"/>
    <sheet name="金推表(H25.11.21-H26.5.22)" sheetId="17" r:id="rId17"/>
    <sheet name="金推表(H26.5.23-H26.11.19)" sheetId="18" r:id="rId18"/>
    <sheet name="金推表(H26.11.20-H27.4.19 )" sheetId="19" r:id="rId19"/>
    <sheet name="金推表(H27.4.20-H27.9.17)" sheetId="20" r:id="rId20"/>
    <sheet name="金推表(H27.9.18-H28.3.17 )" sheetId="21" r:id="rId21"/>
    <sheet name="金推表(H28.3.18-H28.9.19)" sheetId="22" r:id="rId22"/>
    <sheet name="金推表(H28.9.20-H29.4.18  )" sheetId="23" r:id="rId23"/>
    <sheet name="金推表(H29.4.19-H29.11.19 ) " sheetId="24" r:id="rId24"/>
    <sheet name="金推表(H30.1.25-Ｈ30.7.18  ) " sheetId="25" r:id="rId25"/>
    <sheet name="金推表(H30.7.19-H31.1.23  ) " sheetId="26" r:id="rId26"/>
    <sheet name="金推表(H31.1.24-R1.6.18 ) " sheetId="27" r:id="rId27"/>
    <sheet name="金推表(R1.6.19-R2.2.19 )" sheetId="28" r:id="rId28"/>
    <sheet name="金推表(R２.２.20-Ｒ２.7.19　) " sheetId="29" r:id="rId29"/>
    <sheet name="金推表(R２.7.20-R２.10.18　)" sheetId="30" r:id="rId30"/>
    <sheet name="金推表(R２.10.19-R3.1.18) " sheetId="31" r:id="rId31"/>
    <sheet name="金推表(R3.1.19-R3.5.18)" sheetId="32" r:id="rId32"/>
    <sheet name="金推表(R3.5.19-R3.9.20)" sheetId="33" r:id="rId33"/>
    <sheet name="金推表(R3.9.21-R3.12.19)" sheetId="34" r:id="rId34"/>
    <sheet name="金推表(R3.12.20-R4.3.17)" sheetId="35" r:id="rId35"/>
    <sheet name="金推表(R4.3.18-R4.5.18) " sheetId="36" r:id="rId36"/>
    <sheet name="金推表(R4.6.20-R4.10.19)  " sheetId="37" r:id="rId37"/>
    <sheet name="金推表(R4.10.20-R5.3.19)  " sheetId="38" r:id="rId38"/>
    <sheet name="金推表(R5.3.20-R5.8.20) " sheetId="39" r:id="rId39"/>
    <sheet name="金推表(R5.8.21-R6.1.17)" sheetId="41" r:id="rId40"/>
    <sheet name="金推表(R6.1.18-R6.5.19)" sheetId="42" r:id="rId41"/>
    <sheet name="金推表(R6.5.20-R6.8.19) " sheetId="43" r:id="rId42"/>
    <sheet name="金推表(R6.8.20-R6.11.17)" sheetId="44" r:id="rId43"/>
    <sheet name="金推表(R6.11.18-R7.3.18) " sheetId="45" r:id="rId44"/>
    <sheet name="金推表(R7.3.19-R7.6.17) " sheetId="46" r:id="rId45"/>
    <sheet name="金推表(R7.6.18-R7.9.18)" sheetId="47" r:id="rId46"/>
    <sheet name="金推表(R7.9.19-R7.12.17)" sheetId="48" r:id="rId47"/>
    <sheet name="金推表(R7.12.18-)" sheetId="49" r:id="rId48"/>
  </sheets>
  <definedNames>
    <definedName name="_xlnm.Print_Area" localSheetId="0">'金推表（H14.07.01～H19.04.18) '!$A$1:$V$391</definedName>
    <definedName name="_xlnm.Print_Area" localSheetId="1">'金推表（H19.06.11～H20.11.20)'!$A$1:$V$68</definedName>
    <definedName name="_xlnm.Print_Area" localSheetId="2">'金推表（H20.12.18～H21.1120)'!$A$1:$V$73</definedName>
    <definedName name="_xlnm.Print_Area" localSheetId="3">'金推表（H21.12.18～Ｈ22.4.20) '!$A$1:$V$26</definedName>
    <definedName name="_xlnm.Print_Area" localSheetId="6">'金推表(H22.10.25～H23.1.23)'!$A$1:$K$59</definedName>
    <definedName name="_xlnm.Print_Area" localSheetId="4">'金推表(H22.4.21～7.21)'!$A$1:$K$63</definedName>
    <definedName name="_xlnm.Print_Area" localSheetId="5">'金推表(H22.7.22～10.24)'!$A$1:$K$61</definedName>
    <definedName name="_xlnm.Print_Area" localSheetId="7">'金推表(H23.1.24～H23.4.19  )'!$A$1:$K$57</definedName>
    <definedName name="_xlnm.Print_Area" localSheetId="10">'金推表(H23.10.20～H24.1.26)'!$A$1:$K$59</definedName>
    <definedName name="_xlnm.Print_Area" localSheetId="8">'金推表(H23.4.20～) '!$A$1:$K$59</definedName>
    <definedName name="_xlnm.Print_Area" localSheetId="9">'金推表(H23.7.21～H23.10.19)'!$A$1:$K$61</definedName>
    <definedName name="_xlnm.Print_Area" localSheetId="11">'金推表(H24.1.27～H24.4.17)'!$A$1:$K$57</definedName>
    <definedName name="_xlnm.Print_Area" localSheetId="12">'金推表(H24.4.18-H24.8.19)'!$A$1:$I$52</definedName>
    <definedName name="_xlnm.Print_Area" localSheetId="13">'金推表(H24.8.20-H25.1.23)'!$A$1:$I$52</definedName>
    <definedName name="_xlnm.Print_Area" localSheetId="14">'金推表(H25.1.24-H25.6.18)'!$A$1:$I$48</definedName>
    <definedName name="_xlnm.Print_Area" localSheetId="16">'金推表(H25.11.21-H26.5.22)'!$A$1:$I$53</definedName>
    <definedName name="_xlnm.Print_Area" localSheetId="15">'金推表(H25.6.19-H25.11.20)'!$A$1:$I$45</definedName>
    <definedName name="_xlnm.Print_Area" localSheetId="18">'金推表(H26.11.20-H27.4.19 )'!$A$1:$I$48</definedName>
    <definedName name="_xlnm.Print_Area" localSheetId="17">'金推表(H26.5.23-H26.11.19)'!$A$1:$I$48</definedName>
    <definedName name="_xlnm.Print_Area" localSheetId="19">'金推表(H27.4.20-H27.9.17)'!$A$1:$I$47</definedName>
    <definedName name="_xlnm.Print_Area" localSheetId="20">'金推表(H27.9.18-H28.3.17 )'!$A$1:$I$50</definedName>
    <definedName name="_xlnm.Print_Area" localSheetId="21">'金推表(H28.3.18-H28.9.19)'!$A$1:$I$20</definedName>
    <definedName name="_xlnm.Print_Area" localSheetId="22">'金推表(H28.9.20-H29.4.18  )'!$A$1:$I$50</definedName>
    <definedName name="_xlnm.Print_Area" localSheetId="23">'金推表(H29.4.19-H29.11.19 ) '!$A$1:$J$52</definedName>
    <definedName name="_xlnm.Print_Area" localSheetId="24">'金推表(H30.1.25-Ｈ30.7.18  ) '!$A$1:$J$44</definedName>
    <definedName name="_xlnm.Print_Area" localSheetId="25">'金推表(H30.7.19-H31.1.23  ) '!$A$1:$J$25</definedName>
    <definedName name="_xlnm.Print_Area" localSheetId="26">'金推表(H31.1.24-R1.6.18 ) '!$A$1:$J$33</definedName>
    <definedName name="_xlnm.Print_Area" localSheetId="27">'金推表(R1.6.19-R2.2.19 )'!$A$1:$J$33</definedName>
    <definedName name="_xlnm.Print_Area" localSheetId="30">'金推表(R２.10.19-R3.1.18) '!$A$1:$J$29</definedName>
    <definedName name="_xlnm.Print_Area" localSheetId="28">'金推表(R２.２.20-Ｒ２.7.19　) '!$A$1:$J$32</definedName>
    <definedName name="_xlnm.Print_Area" localSheetId="29">'金推表(R２.7.20-R２.10.18　)'!$A$1:$J$40</definedName>
    <definedName name="_xlnm.Print_Area" localSheetId="31">'金推表(R3.1.19-R3.5.18)'!$A$1:$J$38</definedName>
    <definedName name="_xlnm.Print_Area" localSheetId="34">'金推表(R3.12.20-R4.3.17)'!$A$1:$J$31</definedName>
    <definedName name="_xlnm.Print_Area" localSheetId="32">'金推表(R3.5.19-R3.9.20)'!$A$1:$J$42</definedName>
    <definedName name="_xlnm.Print_Area" localSheetId="33">'金推表(R3.9.21-R3.12.19)'!$A$1:$J$32</definedName>
    <definedName name="_xlnm.Print_Area" localSheetId="37">'金推表(R4.10.20-R5.3.19)  '!$A$1:$J$37</definedName>
    <definedName name="_xlnm.Print_Area" localSheetId="35">'金推表(R4.3.18-R4.5.18) '!$A$1:$J$32</definedName>
    <definedName name="_xlnm.Print_Area" localSheetId="36">'金推表(R4.6.20-R4.10.19)  '!$A$1:$J$37</definedName>
    <definedName name="_xlnm.Print_Area" localSheetId="38">'金推表(R5.3.20-R5.8.20) '!$A$1:$J$39</definedName>
    <definedName name="_xlnm.Print_Area" localSheetId="39">'金推表(R5.8.21-R6.1.17)'!$A$1:$J$43</definedName>
    <definedName name="_xlnm.Print_Area" localSheetId="40">'金推表(R6.1.18-R6.5.19)'!$A$1:$J$36</definedName>
    <definedName name="_xlnm.Print_Area" localSheetId="43">'金推表(R6.11.18-R7.3.18) '!$A$1:$J$32</definedName>
    <definedName name="_xlnm.Print_Area" localSheetId="41">'金推表(R6.5.20-R6.8.19) '!$A$1:$J$34</definedName>
    <definedName name="_xlnm.Print_Area" localSheetId="42">'金推表(R6.8.20-R6.11.17)'!$A$1:$J$33</definedName>
    <definedName name="_xlnm.Print_Area" localSheetId="47">'金推表(R7.12.18-)'!$A$1:$J$50</definedName>
    <definedName name="_xlnm.Print_Area" localSheetId="44">'金推表(R7.3.19-R7.6.17) '!$A$1:$J$33</definedName>
    <definedName name="_xlnm.Print_Area" localSheetId="45">'金推表(R7.6.18-R7.9.18)'!$A$1:$J$37</definedName>
    <definedName name="_xlnm.Print_Area" localSheetId="46">'金推表(R7.9.19-R7.12.17)'!$A$1:$J$36</definedName>
    <definedName name="PRINT_AREA_MI" localSheetId="0">'金推表（H14.07.01～H19.04.18) '!$B$1:$U$16</definedName>
    <definedName name="PRINT_AREA_MI" localSheetId="2">'金推表（H20.12.18～H21.1120)'!$B$1:$U$2</definedName>
    <definedName name="PRINT_AREA_MI" localSheetId="3">'金推表（H21.12.18～Ｈ22.4.20) '!$B$1:$U$2</definedName>
    <definedName name="PRINT_AREA_MI">'金推表（H19.06.11～H20.11.20)'!$B$1:$U$2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6" i="49" l="1"/>
  <c r="H37" i="49" s="1"/>
  <c r="I37" i="49" s="1"/>
  <c r="I36" i="49"/>
  <c r="H35" i="49"/>
  <c r="G36" i="49"/>
  <c r="G37" i="49"/>
  <c r="F36" i="49"/>
  <c r="F37" i="49"/>
  <c r="D37" i="49"/>
  <c r="D36" i="49"/>
  <c r="D38" i="49"/>
  <c r="D35" i="49"/>
  <c r="D34" i="49"/>
  <c r="D33" i="49"/>
  <c r="D32" i="49"/>
  <c r="H31" i="49"/>
  <c r="H32" i="49" s="1"/>
  <c r="H33" i="49" s="1"/>
  <c r="H34" i="49" s="1"/>
  <c r="G31" i="49"/>
  <c r="G32" i="49" s="1"/>
  <c r="G33" i="49" s="1"/>
  <c r="G34" i="49" s="1"/>
  <c r="G35" i="49" s="1"/>
  <c r="D31" i="49"/>
  <c r="F30" i="49"/>
  <c r="F31" i="49" s="1"/>
  <c r="I28" i="49"/>
  <c r="H22" i="49"/>
  <c r="H23" i="49" s="1"/>
  <c r="H24" i="49" s="1"/>
  <c r="H25" i="49" s="1"/>
  <c r="H26" i="49" s="1"/>
  <c r="H27" i="49" s="1"/>
  <c r="H21" i="49"/>
  <c r="D27" i="49"/>
  <c r="D26" i="49"/>
  <c r="D25" i="49"/>
  <c r="D24" i="49"/>
  <c r="D23" i="49"/>
  <c r="D22" i="49"/>
  <c r="G21" i="49"/>
  <c r="G22" i="49" s="1"/>
  <c r="G23" i="49" s="1"/>
  <c r="G24" i="49" s="1"/>
  <c r="G25" i="49" s="1"/>
  <c r="G26" i="49" s="1"/>
  <c r="G27" i="49" s="1"/>
  <c r="D21" i="49"/>
  <c r="F20" i="49"/>
  <c r="F21" i="49" s="1"/>
  <c r="I18" i="49"/>
  <c r="F10" i="49"/>
  <c r="F11" i="49" s="1"/>
  <c r="D17" i="49"/>
  <c r="D16" i="49"/>
  <c r="D15" i="49"/>
  <c r="D14" i="49"/>
  <c r="D13" i="49"/>
  <c r="D12" i="49"/>
  <c r="G11" i="49"/>
  <c r="G12" i="49" s="1"/>
  <c r="G13" i="49" s="1"/>
  <c r="G14" i="49" s="1"/>
  <c r="G15" i="49" s="1"/>
  <c r="G16" i="49" s="1"/>
  <c r="G17" i="49" s="1"/>
  <c r="D11" i="49"/>
  <c r="I8" i="49"/>
  <c r="I33" i="48"/>
  <c r="G33" i="48"/>
  <c r="G34" i="48"/>
  <c r="F33" i="48"/>
  <c r="F34" i="48"/>
  <c r="F32" i="48"/>
  <c r="D34" i="48"/>
  <c r="D33" i="48"/>
  <c r="D35" i="48"/>
  <c r="D32" i="48"/>
  <c r="D31" i="48"/>
  <c r="D30" i="48"/>
  <c r="G29" i="48"/>
  <c r="G30" i="48"/>
  <c r="G31" i="48"/>
  <c r="G32" i="48"/>
  <c r="F29" i="48"/>
  <c r="F30" i="48"/>
  <c r="D29" i="48"/>
  <c r="I28" i="48"/>
  <c r="I26" i="48"/>
  <c r="D25" i="48"/>
  <c r="D24" i="48"/>
  <c r="D23" i="48"/>
  <c r="D22" i="48"/>
  <c r="D21" i="48"/>
  <c r="G20" i="48"/>
  <c r="I20" i="48"/>
  <c r="F20" i="48"/>
  <c r="F21" i="48"/>
  <c r="F22" i="48"/>
  <c r="F23" i="48"/>
  <c r="D20" i="48"/>
  <c r="I19" i="48"/>
  <c r="I17" i="48"/>
  <c r="D16" i="48"/>
  <c r="D15" i="48"/>
  <c r="D14" i="48"/>
  <c r="D13" i="48"/>
  <c r="D12" i="48"/>
  <c r="G11" i="48"/>
  <c r="G12" i="48"/>
  <c r="G13" i="48"/>
  <c r="G14" i="48"/>
  <c r="G15" i="48"/>
  <c r="G16" i="48"/>
  <c r="F11" i="48"/>
  <c r="I11" i="48"/>
  <c r="D11" i="48"/>
  <c r="I10" i="48"/>
  <c r="I8" i="48"/>
  <c r="D36" i="47"/>
  <c r="D35" i="47"/>
  <c r="D34" i="47"/>
  <c r="D33" i="47"/>
  <c r="D32" i="47"/>
  <c r="D31" i="47"/>
  <c r="G30" i="47"/>
  <c r="G31" i="47"/>
  <c r="G32" i="47"/>
  <c r="G33" i="47"/>
  <c r="G34" i="47"/>
  <c r="F30" i="47"/>
  <c r="F31" i="47"/>
  <c r="F32" i="47"/>
  <c r="D30" i="47"/>
  <c r="I29" i="47"/>
  <c r="I27" i="47"/>
  <c r="D26" i="47"/>
  <c r="D25" i="47"/>
  <c r="D24" i="47"/>
  <c r="D23" i="47"/>
  <c r="D22" i="47"/>
  <c r="G21" i="47"/>
  <c r="G22" i="47"/>
  <c r="G23" i="47"/>
  <c r="G24" i="47"/>
  <c r="G25" i="47"/>
  <c r="G26" i="47"/>
  <c r="F21" i="47"/>
  <c r="F22" i="47"/>
  <c r="D21" i="47"/>
  <c r="I20" i="47"/>
  <c r="I18" i="47"/>
  <c r="D16" i="47"/>
  <c r="D15" i="47"/>
  <c r="D17" i="47"/>
  <c r="D14" i="47"/>
  <c r="D13" i="47"/>
  <c r="D12" i="47"/>
  <c r="G11" i="47"/>
  <c r="F11" i="47"/>
  <c r="F12" i="47"/>
  <c r="D11" i="47"/>
  <c r="I10" i="47"/>
  <c r="I8" i="47"/>
  <c r="D27" i="46"/>
  <c r="D28" i="46"/>
  <c r="D29" i="46"/>
  <c r="D30" i="46"/>
  <c r="D31" i="46"/>
  <c r="D32" i="46"/>
  <c r="G30" i="46"/>
  <c r="G31" i="46"/>
  <c r="G27" i="46"/>
  <c r="G28" i="46"/>
  <c r="F27" i="46"/>
  <c r="F28" i="46"/>
  <c r="I26" i="46"/>
  <c r="I24" i="46"/>
  <c r="D23" i="46"/>
  <c r="G22" i="46"/>
  <c r="D22" i="46"/>
  <c r="D21" i="46"/>
  <c r="D20" i="46"/>
  <c r="G19" i="46"/>
  <c r="G20" i="46"/>
  <c r="G21" i="46"/>
  <c r="F19" i="46"/>
  <c r="I19" i="46"/>
  <c r="D19" i="46"/>
  <c r="I18" i="46"/>
  <c r="I16" i="46"/>
  <c r="F15" i="46"/>
  <c r="I15" i="46"/>
  <c r="D15" i="46"/>
  <c r="G14" i="46"/>
  <c r="I14" i="46"/>
  <c r="F14" i="46"/>
  <c r="D14" i="46"/>
  <c r="D13" i="46"/>
  <c r="D12" i="46"/>
  <c r="G11" i="46"/>
  <c r="G12" i="46"/>
  <c r="G13" i="46"/>
  <c r="D11" i="46"/>
  <c r="F10" i="46"/>
  <c r="I10" i="46"/>
  <c r="I8" i="46"/>
  <c r="F31" i="45"/>
  <c r="I31" i="45"/>
  <c r="D31" i="45"/>
  <c r="G30" i="45"/>
  <c r="F30" i="45"/>
  <c r="I30" i="45"/>
  <c r="D30" i="45"/>
  <c r="D29" i="45"/>
  <c r="D28" i="45"/>
  <c r="G27" i="45"/>
  <c r="G28" i="45"/>
  <c r="G29" i="45"/>
  <c r="D27" i="45"/>
  <c r="F26" i="45"/>
  <c r="I26" i="45"/>
  <c r="I24" i="45"/>
  <c r="F23" i="45"/>
  <c r="I23" i="45"/>
  <c r="D23" i="45"/>
  <c r="G22" i="45"/>
  <c r="F22" i="45"/>
  <c r="I22" i="45"/>
  <c r="D22" i="45"/>
  <c r="D21" i="45"/>
  <c r="D20" i="45"/>
  <c r="G19" i="45"/>
  <c r="G20" i="45"/>
  <c r="G21" i="45"/>
  <c r="D19" i="45"/>
  <c r="F18" i="45"/>
  <c r="F19" i="45"/>
  <c r="I16" i="45"/>
  <c r="F15" i="45"/>
  <c r="I15" i="45"/>
  <c r="D15" i="45"/>
  <c r="G14" i="45"/>
  <c r="F14" i="45"/>
  <c r="I14" i="45"/>
  <c r="D14" i="45"/>
  <c r="D13" i="45"/>
  <c r="D12" i="45"/>
  <c r="G11" i="45"/>
  <c r="G12" i="45"/>
  <c r="G13" i="45"/>
  <c r="D11" i="45"/>
  <c r="F10" i="45"/>
  <c r="F11" i="45"/>
  <c r="F12" i="45"/>
  <c r="I8" i="45"/>
  <c r="F32" i="44"/>
  <c r="I32" i="44"/>
  <c r="D32" i="44"/>
  <c r="G31" i="44"/>
  <c r="F31" i="44"/>
  <c r="I31" i="44"/>
  <c r="D31" i="44"/>
  <c r="D30" i="44"/>
  <c r="G29" i="44"/>
  <c r="G30" i="44"/>
  <c r="D29" i="44"/>
  <c r="G28" i="44"/>
  <c r="F28" i="44"/>
  <c r="F29" i="44"/>
  <c r="D28" i="44"/>
  <c r="F27" i="44"/>
  <c r="I27" i="44"/>
  <c r="I25" i="44"/>
  <c r="F15" i="44"/>
  <c r="I24" i="44"/>
  <c r="D24" i="44"/>
  <c r="G23" i="44"/>
  <c r="F23" i="44"/>
  <c r="I23" i="44"/>
  <c r="D23" i="44"/>
  <c r="G22" i="44"/>
  <c r="D22" i="44"/>
  <c r="G21" i="44"/>
  <c r="D21" i="44"/>
  <c r="G20" i="44"/>
  <c r="D20" i="44"/>
  <c r="F19" i="44"/>
  <c r="F20" i="44"/>
  <c r="I17" i="44"/>
  <c r="I8" i="44"/>
  <c r="F10" i="44"/>
  <c r="F11" i="44"/>
  <c r="I10" i="44"/>
  <c r="D11" i="44"/>
  <c r="G11" i="44"/>
  <c r="G16" i="44"/>
  <c r="D12" i="44"/>
  <c r="D13" i="44"/>
  <c r="D14" i="44"/>
  <c r="F14" i="44"/>
  <c r="G14" i="44"/>
  <c r="D15" i="44"/>
  <c r="I15" i="44"/>
  <c r="D16" i="44"/>
  <c r="D33" i="43"/>
  <c r="I32" i="43"/>
  <c r="D32" i="43"/>
  <c r="G31" i="43"/>
  <c r="I31" i="43"/>
  <c r="F31" i="43"/>
  <c r="D31" i="43"/>
  <c r="D30" i="43"/>
  <c r="D29" i="43"/>
  <c r="G28" i="43"/>
  <c r="G29" i="43"/>
  <c r="G30" i="43"/>
  <c r="D28" i="43"/>
  <c r="F27" i="43"/>
  <c r="F28" i="43"/>
  <c r="I25" i="43"/>
  <c r="I23" i="43"/>
  <c r="D24" i="43"/>
  <c r="D23" i="43"/>
  <c r="I16" i="43"/>
  <c r="F18" i="43"/>
  <c r="I18" i="43"/>
  <c r="D19" i="43"/>
  <c r="F19" i="43"/>
  <c r="F24" i="43"/>
  <c r="I24" i="43"/>
  <c r="G19" i="43"/>
  <c r="I19" i="43"/>
  <c r="D20" i="43"/>
  <c r="F20" i="43"/>
  <c r="F21" i="43"/>
  <c r="G20" i="43"/>
  <c r="D21" i="43"/>
  <c r="D22" i="43"/>
  <c r="F22" i="43"/>
  <c r="G22" i="43"/>
  <c r="I22" i="43"/>
  <c r="G24" i="43"/>
  <c r="I14" i="43"/>
  <c r="G14" i="43"/>
  <c r="F14" i="43"/>
  <c r="D15" i="43"/>
  <c r="D14" i="43"/>
  <c r="D13" i="43"/>
  <c r="D12" i="43"/>
  <c r="G11" i="43"/>
  <c r="G15" i="43"/>
  <c r="D11" i="43"/>
  <c r="F10" i="43"/>
  <c r="F11" i="43"/>
  <c r="F15" i="43"/>
  <c r="I8" i="43"/>
  <c r="D35" i="42"/>
  <c r="D34" i="42"/>
  <c r="D33" i="42"/>
  <c r="G32" i="42"/>
  <c r="G35" i="42"/>
  <c r="D32" i="42"/>
  <c r="F31" i="42"/>
  <c r="I31" i="42"/>
  <c r="I29" i="42"/>
  <c r="D28" i="42"/>
  <c r="D27" i="42"/>
  <c r="D26" i="42"/>
  <c r="G25" i="42"/>
  <c r="G26" i="42"/>
  <c r="G27" i="42"/>
  <c r="D25" i="42"/>
  <c r="F24" i="42"/>
  <c r="F25" i="42"/>
  <c r="I22" i="42"/>
  <c r="D21" i="42"/>
  <c r="D20" i="42"/>
  <c r="D19" i="42"/>
  <c r="D18" i="42"/>
  <c r="F16" i="42"/>
  <c r="F17" i="42"/>
  <c r="G17" i="42"/>
  <c r="G20" i="42"/>
  <c r="G21" i="42"/>
  <c r="D17" i="42"/>
  <c r="I16" i="42"/>
  <c r="I14" i="42"/>
  <c r="D13" i="42"/>
  <c r="D12" i="42"/>
  <c r="G11" i="42"/>
  <c r="I11" i="42"/>
  <c r="G12" i="42"/>
  <c r="G13" i="42"/>
  <c r="F11" i="42"/>
  <c r="D11" i="42"/>
  <c r="I10" i="42"/>
  <c r="I8" i="42"/>
  <c r="D41" i="41"/>
  <c r="D40" i="41"/>
  <c r="G39" i="41"/>
  <c r="G40" i="41"/>
  <c r="G41" i="41"/>
  <c r="F39" i="41"/>
  <c r="F40" i="41"/>
  <c r="I39" i="41"/>
  <c r="D39" i="41"/>
  <c r="I38" i="41"/>
  <c r="I36" i="41"/>
  <c r="P3" i="1"/>
  <c r="P4" i="1"/>
  <c r="P5" i="1"/>
  <c r="P6" i="1"/>
  <c r="P7" i="1"/>
  <c r="P8" i="1"/>
  <c r="P9" i="1"/>
  <c r="P10" i="1"/>
  <c r="P11" i="1"/>
  <c r="P12" i="1"/>
  <c r="P13" i="1"/>
  <c r="P14" i="1"/>
  <c r="P15" i="1"/>
  <c r="P16" i="1"/>
  <c r="P17" i="1"/>
  <c r="P18" i="1"/>
  <c r="P19" i="1"/>
  <c r="P20" i="1"/>
  <c r="P21" i="1"/>
  <c r="P22" i="1"/>
  <c r="P23" i="1"/>
  <c r="P24" i="1"/>
  <c r="P25" i="1"/>
  <c r="P26" i="1"/>
  <c r="P27" i="1"/>
  <c r="P28" i="1"/>
  <c r="P29" i="1"/>
  <c r="P30" i="1"/>
  <c r="P31" i="1"/>
  <c r="P32" i="1"/>
  <c r="P33" i="1"/>
  <c r="P34" i="1"/>
  <c r="P35" i="1"/>
  <c r="P36" i="1"/>
  <c r="P37" i="1"/>
  <c r="P38" i="1"/>
  <c r="P39" i="1"/>
  <c r="P40" i="1"/>
  <c r="P41" i="1"/>
  <c r="P42" i="1"/>
  <c r="P43" i="1"/>
  <c r="P44" i="1"/>
  <c r="P45" i="1"/>
  <c r="P46" i="1"/>
  <c r="P47" i="1"/>
  <c r="P48" i="1"/>
  <c r="P49" i="1"/>
  <c r="P50" i="1"/>
  <c r="P51" i="1"/>
  <c r="P52" i="1"/>
  <c r="P53" i="1"/>
  <c r="P54" i="1"/>
  <c r="P55" i="1"/>
  <c r="P56" i="1"/>
  <c r="P57" i="1"/>
  <c r="P58" i="1"/>
  <c r="P59" i="1"/>
  <c r="P60" i="1"/>
  <c r="P61" i="1"/>
  <c r="P62" i="1"/>
  <c r="P63" i="1"/>
  <c r="P64" i="1"/>
  <c r="P65" i="1"/>
  <c r="P66" i="1"/>
  <c r="P67" i="1"/>
  <c r="P68" i="1"/>
  <c r="P69" i="1"/>
  <c r="P70" i="1"/>
  <c r="P71" i="1"/>
  <c r="P72" i="1"/>
  <c r="P73" i="1"/>
  <c r="P74" i="1"/>
  <c r="P75" i="1"/>
  <c r="P76" i="1"/>
  <c r="P77" i="1"/>
  <c r="P78" i="1"/>
  <c r="P79" i="1"/>
  <c r="P80" i="1"/>
  <c r="P81" i="1"/>
  <c r="P82" i="1"/>
  <c r="P83" i="1"/>
  <c r="P84" i="1"/>
  <c r="P85" i="1"/>
  <c r="P86" i="1"/>
  <c r="P87" i="1"/>
  <c r="P88" i="1"/>
  <c r="P89" i="1"/>
  <c r="P90" i="1"/>
  <c r="P91" i="1"/>
  <c r="P92" i="1"/>
  <c r="P93" i="1"/>
  <c r="P94" i="1"/>
  <c r="P95" i="1"/>
  <c r="P96" i="1"/>
  <c r="P97" i="1"/>
  <c r="P98" i="1"/>
  <c r="P99" i="1"/>
  <c r="P100" i="1"/>
  <c r="P101" i="1"/>
  <c r="P102" i="1"/>
  <c r="P103" i="1"/>
  <c r="P104" i="1"/>
  <c r="P105" i="1"/>
  <c r="P106" i="1"/>
  <c r="P107" i="1"/>
  <c r="P108" i="1"/>
  <c r="P109" i="1"/>
  <c r="P110" i="1"/>
  <c r="P111" i="1"/>
  <c r="P112" i="1"/>
  <c r="P113" i="1"/>
  <c r="P114" i="1"/>
  <c r="P115" i="1"/>
  <c r="P116" i="1"/>
  <c r="P117" i="1"/>
  <c r="P118" i="1"/>
  <c r="P119" i="1"/>
  <c r="P120" i="1"/>
  <c r="P121" i="1"/>
  <c r="P122" i="1"/>
  <c r="P123" i="1"/>
  <c r="P124" i="1"/>
  <c r="P125" i="1"/>
  <c r="P126" i="1"/>
  <c r="P127" i="1"/>
  <c r="P128" i="1"/>
  <c r="P129" i="1"/>
  <c r="P130" i="1"/>
  <c r="P131" i="1"/>
  <c r="P132" i="1"/>
  <c r="P133" i="1"/>
  <c r="P134" i="1"/>
  <c r="P135" i="1"/>
  <c r="P136" i="1"/>
  <c r="P137" i="1"/>
  <c r="P138" i="1"/>
  <c r="P139" i="1"/>
  <c r="P140" i="1"/>
  <c r="P141" i="1"/>
  <c r="P142" i="1"/>
  <c r="P143" i="1"/>
  <c r="P144" i="1"/>
  <c r="P145" i="1"/>
  <c r="P146" i="1"/>
  <c r="P147" i="1"/>
  <c r="P148" i="1"/>
  <c r="P149" i="1"/>
  <c r="P150" i="1"/>
  <c r="P151" i="1"/>
  <c r="P152" i="1"/>
  <c r="P153" i="1"/>
  <c r="P154" i="1"/>
  <c r="P155" i="1"/>
  <c r="P156" i="1"/>
  <c r="P157" i="1"/>
  <c r="P158" i="1"/>
  <c r="P159" i="1"/>
  <c r="P160" i="1"/>
  <c r="P161" i="1"/>
  <c r="P162" i="1"/>
  <c r="P163" i="1"/>
  <c r="P164" i="1"/>
  <c r="P165" i="1"/>
  <c r="P166" i="1"/>
  <c r="P167" i="1"/>
  <c r="P168" i="1"/>
  <c r="P169" i="1"/>
  <c r="P170" i="1"/>
  <c r="P171" i="1"/>
  <c r="P172" i="1"/>
  <c r="P173" i="1"/>
  <c r="P174" i="1"/>
  <c r="P175" i="1"/>
  <c r="P176" i="1"/>
  <c r="P177" i="1"/>
  <c r="P178" i="1"/>
  <c r="P179" i="1"/>
  <c r="P180" i="1"/>
  <c r="P181" i="1"/>
  <c r="P182" i="1"/>
  <c r="P183" i="1"/>
  <c r="P184" i="1"/>
  <c r="P185" i="1"/>
  <c r="P186" i="1"/>
  <c r="P187" i="1"/>
  <c r="P188" i="1"/>
  <c r="P189" i="1"/>
  <c r="P190" i="1"/>
  <c r="P191" i="1"/>
  <c r="P192" i="1"/>
  <c r="P193" i="1"/>
  <c r="P194" i="1"/>
  <c r="P195" i="1"/>
  <c r="P196" i="1"/>
  <c r="P197" i="1"/>
  <c r="P198" i="1"/>
  <c r="P199" i="1"/>
  <c r="P200" i="1"/>
  <c r="P201" i="1"/>
  <c r="P202" i="1"/>
  <c r="P203" i="1"/>
  <c r="P204" i="1"/>
  <c r="P205" i="1"/>
  <c r="P206" i="1"/>
  <c r="P207" i="1"/>
  <c r="P208" i="1"/>
  <c r="P209" i="1"/>
  <c r="P210" i="1"/>
  <c r="P211" i="1"/>
  <c r="P212" i="1"/>
  <c r="P213" i="1"/>
  <c r="P214" i="1"/>
  <c r="P215" i="1"/>
  <c r="P216" i="1"/>
  <c r="P217" i="1"/>
  <c r="P218" i="1"/>
  <c r="P219" i="1"/>
  <c r="P220" i="1"/>
  <c r="P221" i="1"/>
  <c r="P222" i="1"/>
  <c r="P223" i="1"/>
  <c r="P224" i="1"/>
  <c r="P225" i="1"/>
  <c r="P226" i="1"/>
  <c r="P227" i="1"/>
  <c r="P228" i="1"/>
  <c r="P229" i="1"/>
  <c r="P230" i="1"/>
  <c r="P231" i="1"/>
  <c r="P232" i="1"/>
  <c r="P233" i="1"/>
  <c r="P234" i="1"/>
  <c r="P235" i="1"/>
  <c r="P236" i="1"/>
  <c r="P237" i="1"/>
  <c r="P238" i="1"/>
  <c r="P239" i="1"/>
  <c r="P240" i="1"/>
  <c r="P241" i="1"/>
  <c r="P242" i="1"/>
  <c r="P243" i="1"/>
  <c r="P244" i="1"/>
  <c r="P245" i="1"/>
  <c r="P246" i="1"/>
  <c r="P247" i="1"/>
  <c r="P248" i="1"/>
  <c r="P249" i="1"/>
  <c r="P250" i="1"/>
  <c r="P251" i="1"/>
  <c r="P252" i="1"/>
  <c r="P253" i="1"/>
  <c r="P254" i="1"/>
  <c r="P255" i="1"/>
  <c r="P256" i="1"/>
  <c r="P257" i="1"/>
  <c r="P258" i="1"/>
  <c r="P259" i="1"/>
  <c r="P260" i="1"/>
  <c r="P261" i="1"/>
  <c r="P262" i="1"/>
  <c r="P263" i="1"/>
  <c r="P264" i="1"/>
  <c r="P265" i="1"/>
  <c r="P266" i="1"/>
  <c r="P267" i="1"/>
  <c r="P268" i="1"/>
  <c r="P269" i="1"/>
  <c r="P270" i="1"/>
  <c r="P271" i="1"/>
  <c r="P272" i="1"/>
  <c r="P273" i="1"/>
  <c r="P274" i="1"/>
  <c r="P275" i="1"/>
  <c r="P276" i="1"/>
  <c r="P277" i="1"/>
  <c r="P278" i="1"/>
  <c r="P279" i="1"/>
  <c r="P280" i="1"/>
  <c r="P281" i="1"/>
  <c r="P282" i="1"/>
  <c r="P283" i="1"/>
  <c r="P284" i="1"/>
  <c r="P285" i="1"/>
  <c r="P286" i="1"/>
  <c r="P287" i="1"/>
  <c r="P288" i="1"/>
  <c r="P289" i="1"/>
  <c r="P290" i="1"/>
  <c r="P291" i="1"/>
  <c r="P292" i="1"/>
  <c r="P293" i="1"/>
  <c r="P294" i="1"/>
  <c r="P295" i="1"/>
  <c r="P296" i="1"/>
  <c r="P297" i="1"/>
  <c r="P298" i="1"/>
  <c r="P299" i="1"/>
  <c r="P300" i="1"/>
  <c r="P301" i="1"/>
  <c r="P302" i="1"/>
  <c r="P303" i="1"/>
  <c r="P304" i="1"/>
  <c r="P305" i="1"/>
  <c r="P306" i="1"/>
  <c r="P307" i="1"/>
  <c r="P308" i="1"/>
  <c r="P309" i="1"/>
  <c r="P310" i="1"/>
  <c r="P311" i="1"/>
  <c r="P312" i="1"/>
  <c r="P313" i="1"/>
  <c r="P314" i="1"/>
  <c r="P315" i="1"/>
  <c r="P316" i="1"/>
  <c r="P317" i="1"/>
  <c r="P318" i="1"/>
  <c r="P319" i="1"/>
  <c r="P320" i="1"/>
  <c r="P321" i="1"/>
  <c r="P322" i="1"/>
  <c r="P323" i="1"/>
  <c r="P324" i="1"/>
  <c r="P325" i="1"/>
  <c r="P326" i="1"/>
  <c r="P327" i="1"/>
  <c r="P328" i="1"/>
  <c r="P329" i="1"/>
  <c r="P330" i="1"/>
  <c r="P331" i="1"/>
  <c r="P332" i="1"/>
  <c r="P333" i="1"/>
  <c r="P334" i="1"/>
  <c r="P335" i="1"/>
  <c r="P336" i="1"/>
  <c r="P337" i="1"/>
  <c r="P338" i="1"/>
  <c r="P339" i="1"/>
  <c r="P340" i="1"/>
  <c r="P341" i="1"/>
  <c r="P342" i="1"/>
  <c r="P343" i="1"/>
  <c r="P344" i="1"/>
  <c r="P345" i="1"/>
  <c r="P346" i="1"/>
  <c r="P347" i="1"/>
  <c r="P348" i="1"/>
  <c r="P349" i="1"/>
  <c r="P350" i="1"/>
  <c r="P351" i="1"/>
  <c r="P352" i="1"/>
  <c r="P353" i="1"/>
  <c r="P354" i="1"/>
  <c r="P355" i="1"/>
  <c r="P356" i="1"/>
  <c r="P357" i="1"/>
  <c r="P358" i="1"/>
  <c r="P359" i="1"/>
  <c r="P360" i="1"/>
  <c r="P361" i="1"/>
  <c r="P362" i="1"/>
  <c r="P363" i="1"/>
  <c r="P364" i="1"/>
  <c r="P365" i="1"/>
  <c r="P366" i="1"/>
  <c r="P367" i="1"/>
  <c r="P368" i="1"/>
  <c r="P369" i="1"/>
  <c r="P370" i="1"/>
  <c r="P371" i="1"/>
  <c r="P372" i="1"/>
  <c r="P373" i="1"/>
  <c r="P374" i="1"/>
  <c r="P375" i="1"/>
  <c r="P376" i="1"/>
  <c r="P377" i="1"/>
  <c r="P378" i="1"/>
  <c r="P379" i="1"/>
  <c r="P380" i="1"/>
  <c r="P381" i="1"/>
  <c r="P382" i="1"/>
  <c r="P383" i="1"/>
  <c r="P384" i="1"/>
  <c r="P385" i="1"/>
  <c r="P386" i="1"/>
  <c r="P387" i="1"/>
  <c r="P388" i="1"/>
  <c r="P389" i="1"/>
  <c r="P390" i="1"/>
  <c r="P391" i="1"/>
  <c r="P3" i="2"/>
  <c r="P4" i="2"/>
  <c r="P5" i="2"/>
  <c r="P6" i="2"/>
  <c r="P7" i="2"/>
  <c r="P8" i="2"/>
  <c r="P9" i="2"/>
  <c r="P10" i="2"/>
  <c r="P11" i="2"/>
  <c r="P12" i="2"/>
  <c r="P13" i="2"/>
  <c r="P14" i="2"/>
  <c r="P15" i="2"/>
  <c r="P16" i="2"/>
  <c r="P17" i="2"/>
  <c r="P18" i="2"/>
  <c r="P19" i="2"/>
  <c r="P20" i="2"/>
  <c r="P21" i="2"/>
  <c r="P22" i="2"/>
  <c r="P23" i="2"/>
  <c r="P24" i="2"/>
  <c r="P25" i="2"/>
  <c r="P26" i="2"/>
  <c r="P27" i="2"/>
  <c r="P28" i="2"/>
  <c r="P29" i="2"/>
  <c r="P30" i="2"/>
  <c r="P31" i="2"/>
  <c r="P32" i="2"/>
  <c r="P33" i="2"/>
  <c r="P34" i="2"/>
  <c r="P35" i="2"/>
  <c r="P36" i="2"/>
  <c r="P37" i="2"/>
  <c r="P38" i="2"/>
  <c r="P39" i="2"/>
  <c r="P40" i="2"/>
  <c r="P41" i="2"/>
  <c r="P42" i="2"/>
  <c r="P43" i="2"/>
  <c r="P44" i="2"/>
  <c r="P45" i="2"/>
  <c r="P46" i="2"/>
  <c r="P47" i="2"/>
  <c r="P48" i="2"/>
  <c r="P49" i="2"/>
  <c r="P50" i="2"/>
  <c r="P51" i="2"/>
  <c r="P52" i="2"/>
  <c r="P53" i="2"/>
  <c r="P54" i="2"/>
  <c r="P55" i="2"/>
  <c r="P56" i="2"/>
  <c r="P57" i="2"/>
  <c r="P58" i="2"/>
  <c r="P59" i="2"/>
  <c r="P60" i="2"/>
  <c r="P61" i="2"/>
  <c r="P62" i="2"/>
  <c r="P63" i="2"/>
  <c r="P64" i="2"/>
  <c r="P65" i="2"/>
  <c r="P66" i="2"/>
  <c r="P67" i="2"/>
  <c r="P68" i="2"/>
  <c r="P3" i="3"/>
  <c r="P4" i="3"/>
  <c r="P5" i="3"/>
  <c r="P6" i="3"/>
  <c r="P7" i="3"/>
  <c r="P8" i="3"/>
  <c r="P9" i="3"/>
  <c r="P10" i="3"/>
  <c r="P11" i="3"/>
  <c r="P12" i="3"/>
  <c r="P13" i="3"/>
  <c r="P14" i="3"/>
  <c r="P15" i="3"/>
  <c r="P16" i="3"/>
  <c r="P17" i="3"/>
  <c r="P18" i="3"/>
  <c r="P19" i="3"/>
  <c r="P20" i="3"/>
  <c r="P21" i="3"/>
  <c r="P22" i="3"/>
  <c r="P23" i="3"/>
  <c r="P24" i="3"/>
  <c r="P25" i="3"/>
  <c r="P26" i="3"/>
  <c r="P27" i="3"/>
  <c r="P28" i="3"/>
  <c r="P29" i="3"/>
  <c r="P30" i="3"/>
  <c r="P31" i="3"/>
  <c r="P32" i="3"/>
  <c r="P33" i="3"/>
  <c r="P34" i="3"/>
  <c r="P35" i="3"/>
  <c r="P36" i="3"/>
  <c r="P37" i="3"/>
  <c r="P38" i="3"/>
  <c r="P39" i="3"/>
  <c r="P40" i="3"/>
  <c r="P41" i="3"/>
  <c r="P42" i="3"/>
  <c r="P43" i="3"/>
  <c r="P44" i="3"/>
  <c r="P45" i="3"/>
  <c r="P46" i="3"/>
  <c r="P47" i="3"/>
  <c r="P48" i="3"/>
  <c r="P49" i="3"/>
  <c r="P50" i="3"/>
  <c r="P51" i="3"/>
  <c r="P52" i="3"/>
  <c r="P53" i="3"/>
  <c r="P54" i="3"/>
  <c r="P55" i="3"/>
  <c r="P56" i="3"/>
  <c r="P57" i="3"/>
  <c r="P58" i="3"/>
  <c r="P59" i="3"/>
  <c r="P60" i="3"/>
  <c r="P61" i="3"/>
  <c r="P62" i="3"/>
  <c r="P63" i="3"/>
  <c r="P64" i="3"/>
  <c r="P65" i="3"/>
  <c r="P66" i="3"/>
  <c r="P67" i="3"/>
  <c r="P68" i="3"/>
  <c r="P69" i="3"/>
  <c r="P70" i="3"/>
  <c r="P71" i="3"/>
  <c r="P72" i="3"/>
  <c r="P3" i="4"/>
  <c r="P4" i="4"/>
  <c r="P5" i="4"/>
  <c r="P6" i="4"/>
  <c r="P7" i="4"/>
  <c r="P8" i="4"/>
  <c r="P9" i="4"/>
  <c r="P10" i="4"/>
  <c r="P11" i="4"/>
  <c r="P12" i="4"/>
  <c r="P13" i="4"/>
  <c r="P14" i="4"/>
  <c r="P15" i="4"/>
  <c r="P16" i="4"/>
  <c r="P17" i="4"/>
  <c r="P18" i="4"/>
  <c r="P19" i="4"/>
  <c r="P20" i="4"/>
  <c r="P21" i="4"/>
  <c r="P22" i="4"/>
  <c r="P23" i="4"/>
  <c r="P24" i="4"/>
  <c r="P25" i="4"/>
  <c r="J6" i="5"/>
  <c r="J8" i="5"/>
  <c r="K8" i="5"/>
  <c r="J9" i="5"/>
  <c r="K9" i="5"/>
  <c r="J10" i="5"/>
  <c r="K10" i="5"/>
  <c r="J11" i="5"/>
  <c r="K11" i="5"/>
  <c r="J12" i="5"/>
  <c r="K12" i="5"/>
  <c r="J13" i="5"/>
  <c r="K13" i="5"/>
  <c r="J14" i="5"/>
  <c r="K14" i="5"/>
  <c r="J15" i="5"/>
  <c r="K15" i="5"/>
  <c r="J16" i="5"/>
  <c r="J17" i="5"/>
  <c r="J18" i="5"/>
  <c r="J19" i="5"/>
  <c r="J20" i="5"/>
  <c r="J21" i="5"/>
  <c r="J22" i="5"/>
  <c r="J23" i="5"/>
  <c r="J24" i="5"/>
  <c r="J26" i="5"/>
  <c r="K26" i="5"/>
  <c r="J27" i="5"/>
  <c r="K27" i="5"/>
  <c r="J28" i="5"/>
  <c r="K28" i="5"/>
  <c r="J29" i="5"/>
  <c r="K29" i="5"/>
  <c r="J30" i="5"/>
  <c r="K30" i="5"/>
  <c r="J31" i="5"/>
  <c r="K31" i="5"/>
  <c r="J32" i="5"/>
  <c r="K32" i="5"/>
  <c r="J33" i="5"/>
  <c r="K33" i="5"/>
  <c r="J34" i="5"/>
  <c r="J35" i="5"/>
  <c r="J36" i="5"/>
  <c r="J37" i="5"/>
  <c r="J38" i="5"/>
  <c r="J39" i="5"/>
  <c r="J40" i="5"/>
  <c r="J41" i="5"/>
  <c r="J42" i="5"/>
  <c r="J44" i="5"/>
  <c r="K44" i="5"/>
  <c r="J45" i="5"/>
  <c r="K45" i="5"/>
  <c r="J46" i="5"/>
  <c r="K46" i="5"/>
  <c r="J47" i="5"/>
  <c r="K47" i="5"/>
  <c r="J48" i="5"/>
  <c r="K48" i="5"/>
  <c r="J49" i="5"/>
  <c r="K49" i="5"/>
  <c r="J50" i="5"/>
  <c r="K50" i="5"/>
  <c r="J51" i="5"/>
  <c r="K51" i="5"/>
  <c r="J52" i="5"/>
  <c r="J53" i="5"/>
  <c r="J54" i="5"/>
  <c r="J55" i="5"/>
  <c r="J56" i="5"/>
  <c r="J57" i="5"/>
  <c r="J58" i="5"/>
  <c r="J59" i="5"/>
  <c r="J6" i="6"/>
  <c r="J8" i="6"/>
  <c r="K8" i="6"/>
  <c r="J9" i="6"/>
  <c r="K9" i="6"/>
  <c r="J10" i="6"/>
  <c r="K10" i="6"/>
  <c r="J11" i="6"/>
  <c r="K11" i="6"/>
  <c r="J12" i="6"/>
  <c r="K12" i="6"/>
  <c r="J13" i="6"/>
  <c r="K13" i="6"/>
  <c r="J14" i="6"/>
  <c r="K14" i="6"/>
  <c r="J15" i="6"/>
  <c r="K15" i="6"/>
  <c r="J16" i="6"/>
  <c r="J17" i="6"/>
  <c r="J18" i="6"/>
  <c r="J19" i="6"/>
  <c r="J20" i="6"/>
  <c r="J21" i="6"/>
  <c r="J22" i="6"/>
  <c r="J23" i="6"/>
  <c r="J24" i="6"/>
  <c r="J26" i="6"/>
  <c r="K26" i="6"/>
  <c r="J27" i="6"/>
  <c r="K27" i="6"/>
  <c r="J28" i="6"/>
  <c r="K28" i="6"/>
  <c r="J29" i="6"/>
  <c r="K29" i="6"/>
  <c r="J30" i="6"/>
  <c r="K30" i="6"/>
  <c r="J31" i="6"/>
  <c r="K31" i="6"/>
  <c r="J32" i="6"/>
  <c r="K32" i="6"/>
  <c r="J33" i="6"/>
  <c r="J34" i="6"/>
  <c r="J35" i="6"/>
  <c r="J36" i="6"/>
  <c r="J37" i="6"/>
  <c r="J38" i="6"/>
  <c r="J39" i="6"/>
  <c r="J40" i="6"/>
  <c r="J42" i="6"/>
  <c r="K42" i="6"/>
  <c r="J43" i="6"/>
  <c r="K43" i="6"/>
  <c r="J44" i="6"/>
  <c r="K44" i="6"/>
  <c r="J45" i="6"/>
  <c r="K45" i="6"/>
  <c r="J46" i="6"/>
  <c r="K46" i="6"/>
  <c r="J47" i="6"/>
  <c r="K47" i="6"/>
  <c r="J48" i="6"/>
  <c r="K48" i="6"/>
  <c r="J49" i="6"/>
  <c r="K49" i="6"/>
  <c r="J50" i="6"/>
  <c r="J51" i="6"/>
  <c r="J52" i="6"/>
  <c r="J53" i="6"/>
  <c r="J54" i="6"/>
  <c r="J55" i="6"/>
  <c r="J56" i="6"/>
  <c r="J57" i="6"/>
  <c r="J6" i="7"/>
  <c r="J8" i="7"/>
  <c r="K8" i="7"/>
  <c r="J9" i="7"/>
  <c r="K9" i="7"/>
  <c r="J10" i="7"/>
  <c r="K10" i="7"/>
  <c r="J11" i="7"/>
  <c r="K11" i="7"/>
  <c r="J12" i="7"/>
  <c r="K12" i="7"/>
  <c r="J13" i="7"/>
  <c r="K13" i="7"/>
  <c r="J14" i="7"/>
  <c r="K14" i="7"/>
  <c r="J15" i="7"/>
  <c r="J16" i="7"/>
  <c r="J17" i="7"/>
  <c r="J18" i="7"/>
  <c r="J19" i="7"/>
  <c r="J20" i="7"/>
  <c r="J21" i="7"/>
  <c r="J22" i="7"/>
  <c r="J24" i="7"/>
  <c r="K24" i="7"/>
  <c r="J25" i="7"/>
  <c r="K25" i="7"/>
  <c r="J26" i="7"/>
  <c r="K26" i="7"/>
  <c r="J27" i="7"/>
  <c r="K27" i="7"/>
  <c r="J28" i="7"/>
  <c r="K28" i="7"/>
  <c r="J29" i="7"/>
  <c r="K29" i="7"/>
  <c r="J30" i="7"/>
  <c r="K30" i="7"/>
  <c r="J31" i="7"/>
  <c r="J32" i="7"/>
  <c r="J33" i="7"/>
  <c r="J34" i="7"/>
  <c r="J35" i="7"/>
  <c r="J36" i="7"/>
  <c r="J37" i="7"/>
  <c r="J38" i="7"/>
  <c r="J40" i="7"/>
  <c r="K40" i="7"/>
  <c r="J41" i="7"/>
  <c r="K41" i="7"/>
  <c r="J42" i="7"/>
  <c r="K42" i="7"/>
  <c r="J43" i="7"/>
  <c r="K43" i="7"/>
  <c r="J44" i="7"/>
  <c r="K44" i="7"/>
  <c r="J45" i="7"/>
  <c r="K45" i="7"/>
  <c r="J46" i="7"/>
  <c r="K46" i="7"/>
  <c r="J47" i="7"/>
  <c r="K47" i="7"/>
  <c r="J48" i="7"/>
  <c r="J49" i="7"/>
  <c r="J50" i="7"/>
  <c r="J51" i="7"/>
  <c r="J52" i="7"/>
  <c r="J53" i="7"/>
  <c r="J54" i="7"/>
  <c r="J55" i="7"/>
  <c r="J6" i="8"/>
  <c r="J8" i="8"/>
  <c r="K8" i="8"/>
  <c r="J9" i="8"/>
  <c r="K9" i="8"/>
  <c r="J10" i="8"/>
  <c r="K10" i="8"/>
  <c r="J11" i="8"/>
  <c r="K11" i="8"/>
  <c r="J12" i="8"/>
  <c r="K12" i="8"/>
  <c r="J13" i="8"/>
  <c r="K13" i="8"/>
  <c r="J14" i="8"/>
  <c r="K14" i="8"/>
  <c r="J15" i="8"/>
  <c r="J16" i="8"/>
  <c r="J17" i="8"/>
  <c r="J18" i="8"/>
  <c r="J19" i="8"/>
  <c r="J20" i="8"/>
  <c r="J21" i="8"/>
  <c r="J22" i="8"/>
  <c r="J24" i="8"/>
  <c r="K24" i="8"/>
  <c r="J25" i="8"/>
  <c r="K25" i="8"/>
  <c r="J26" i="8"/>
  <c r="K26" i="8"/>
  <c r="J27" i="8"/>
  <c r="K27" i="8"/>
  <c r="J28" i="8"/>
  <c r="K28" i="8"/>
  <c r="J29" i="8"/>
  <c r="K29" i="8"/>
  <c r="J30" i="8"/>
  <c r="K30" i="8"/>
  <c r="J31" i="8"/>
  <c r="J32" i="8"/>
  <c r="J33" i="8"/>
  <c r="J34" i="8"/>
  <c r="J35" i="8"/>
  <c r="J36" i="8"/>
  <c r="J37" i="8"/>
  <c r="J38" i="8"/>
  <c r="J40" i="8"/>
  <c r="K40" i="8"/>
  <c r="J41" i="8"/>
  <c r="K41" i="8"/>
  <c r="J42" i="8"/>
  <c r="K42" i="8"/>
  <c r="J43" i="8"/>
  <c r="K43" i="8"/>
  <c r="J44" i="8"/>
  <c r="K44" i="8"/>
  <c r="J45" i="8"/>
  <c r="K45" i="8"/>
  <c r="J46" i="8"/>
  <c r="K46" i="8"/>
  <c r="J47" i="8"/>
  <c r="J48" i="8"/>
  <c r="J49" i="8"/>
  <c r="J50" i="8"/>
  <c r="J51" i="8"/>
  <c r="J52" i="8"/>
  <c r="J53" i="8"/>
  <c r="J6" i="9"/>
  <c r="J8" i="9"/>
  <c r="K8" i="9"/>
  <c r="J9" i="9"/>
  <c r="K9" i="9"/>
  <c r="J10" i="9"/>
  <c r="K10" i="9"/>
  <c r="J11" i="9"/>
  <c r="K11" i="9"/>
  <c r="J12" i="9"/>
  <c r="K12" i="9"/>
  <c r="J13" i="9"/>
  <c r="K13" i="9"/>
  <c r="J14" i="9"/>
  <c r="K14" i="9"/>
  <c r="J15" i="9"/>
  <c r="K15" i="9"/>
  <c r="J16" i="9"/>
  <c r="J17" i="9"/>
  <c r="J18" i="9"/>
  <c r="J19" i="9"/>
  <c r="J20" i="9"/>
  <c r="J21" i="9"/>
  <c r="J22" i="9"/>
  <c r="J23" i="9"/>
  <c r="J24" i="9"/>
  <c r="J26" i="9"/>
  <c r="K26" i="9"/>
  <c r="J27" i="9"/>
  <c r="K27" i="9"/>
  <c r="J28" i="9"/>
  <c r="K28" i="9"/>
  <c r="J29" i="9"/>
  <c r="K29" i="9"/>
  <c r="J30" i="9"/>
  <c r="K30" i="9"/>
  <c r="J31" i="9"/>
  <c r="K31" i="9"/>
  <c r="J32" i="9"/>
  <c r="K32" i="9"/>
  <c r="J33" i="9"/>
  <c r="J34" i="9"/>
  <c r="J35" i="9"/>
  <c r="J36" i="9"/>
  <c r="J37" i="9"/>
  <c r="J38" i="9"/>
  <c r="J39" i="9"/>
  <c r="J40" i="9"/>
  <c r="J42" i="9"/>
  <c r="K42" i="9"/>
  <c r="J43" i="9"/>
  <c r="K43" i="9"/>
  <c r="J44" i="9"/>
  <c r="K44" i="9"/>
  <c r="J45" i="9"/>
  <c r="K45" i="9"/>
  <c r="J46" i="9"/>
  <c r="K46" i="9"/>
  <c r="J47" i="9"/>
  <c r="K47" i="9"/>
  <c r="J48" i="9"/>
  <c r="K48" i="9"/>
  <c r="J49" i="9"/>
  <c r="J50" i="9"/>
  <c r="J51" i="9"/>
  <c r="J52" i="9"/>
  <c r="J53" i="9"/>
  <c r="J54" i="9"/>
  <c r="J55" i="9"/>
  <c r="J6" i="10"/>
  <c r="J8" i="10"/>
  <c r="K8" i="10"/>
  <c r="J9" i="10"/>
  <c r="K9" i="10"/>
  <c r="J10" i="10"/>
  <c r="K10" i="10"/>
  <c r="J11" i="10"/>
  <c r="K11" i="10"/>
  <c r="J12" i="10"/>
  <c r="K12" i="10"/>
  <c r="J13" i="10"/>
  <c r="K13" i="10"/>
  <c r="J14" i="10"/>
  <c r="K14" i="10"/>
  <c r="J15" i="10"/>
  <c r="K15" i="10"/>
  <c r="J16" i="10"/>
  <c r="J17" i="10"/>
  <c r="J18" i="10"/>
  <c r="J19" i="10"/>
  <c r="J20" i="10"/>
  <c r="J21" i="10"/>
  <c r="J22" i="10"/>
  <c r="J23" i="10"/>
  <c r="J24" i="10"/>
  <c r="J26" i="10"/>
  <c r="K26" i="10"/>
  <c r="J27" i="10"/>
  <c r="K27" i="10"/>
  <c r="J28" i="10"/>
  <c r="K28" i="10"/>
  <c r="J29" i="10"/>
  <c r="K29" i="10"/>
  <c r="J30" i="10"/>
  <c r="K30" i="10"/>
  <c r="J31" i="10"/>
  <c r="K31" i="10"/>
  <c r="J32" i="10"/>
  <c r="K32" i="10"/>
  <c r="J33" i="10"/>
  <c r="J34" i="10"/>
  <c r="J35" i="10"/>
  <c r="J36" i="10"/>
  <c r="J37" i="10"/>
  <c r="J38" i="10"/>
  <c r="J39" i="10"/>
  <c r="J40" i="10"/>
  <c r="J42" i="10"/>
  <c r="K42" i="10"/>
  <c r="J43" i="10"/>
  <c r="K43" i="10"/>
  <c r="J44" i="10"/>
  <c r="K44" i="10"/>
  <c r="J45" i="10"/>
  <c r="K45" i="10"/>
  <c r="J46" i="10"/>
  <c r="K46" i="10"/>
  <c r="J47" i="10"/>
  <c r="K47" i="10"/>
  <c r="J48" i="10"/>
  <c r="K48" i="10"/>
  <c r="J49" i="10"/>
  <c r="K49" i="10"/>
  <c r="J50" i="10"/>
  <c r="J51" i="10"/>
  <c r="J52" i="10"/>
  <c r="J53" i="10"/>
  <c r="J54" i="10"/>
  <c r="J55" i="10"/>
  <c r="J56" i="10"/>
  <c r="J57" i="10"/>
  <c r="J6" i="11"/>
  <c r="J8" i="11"/>
  <c r="K8" i="11"/>
  <c r="J9" i="11"/>
  <c r="K9" i="11"/>
  <c r="J10" i="11"/>
  <c r="K10" i="11"/>
  <c r="J11" i="11"/>
  <c r="K11" i="11"/>
  <c r="J12" i="11"/>
  <c r="K12" i="11"/>
  <c r="J13" i="11"/>
  <c r="K13" i="11"/>
  <c r="J14" i="11"/>
  <c r="K14" i="11"/>
  <c r="J15" i="11"/>
  <c r="J16" i="11"/>
  <c r="J17" i="11"/>
  <c r="J18" i="11"/>
  <c r="J19" i="11"/>
  <c r="J20" i="11"/>
  <c r="J21" i="11"/>
  <c r="J24" i="11"/>
  <c r="K24" i="11"/>
  <c r="J25" i="11"/>
  <c r="K25" i="11"/>
  <c r="J26" i="11"/>
  <c r="K26" i="11"/>
  <c r="J27" i="11"/>
  <c r="K27" i="11"/>
  <c r="J28" i="11"/>
  <c r="K28" i="11"/>
  <c r="J29" i="11"/>
  <c r="K29" i="11"/>
  <c r="J30" i="11"/>
  <c r="K30" i="11"/>
  <c r="J31" i="11"/>
  <c r="J32" i="11"/>
  <c r="J33" i="11"/>
  <c r="J34" i="11"/>
  <c r="J35" i="11"/>
  <c r="J36" i="11"/>
  <c r="J37" i="11"/>
  <c r="J40" i="11"/>
  <c r="K40" i="11"/>
  <c r="J41" i="11"/>
  <c r="K41" i="11"/>
  <c r="J42" i="11"/>
  <c r="K42" i="11"/>
  <c r="J43" i="11"/>
  <c r="K43" i="11"/>
  <c r="J44" i="11"/>
  <c r="K44" i="11"/>
  <c r="J45" i="11"/>
  <c r="K45" i="11"/>
  <c r="J46" i="11"/>
  <c r="K46" i="11"/>
  <c r="J47" i="11"/>
  <c r="K47" i="11"/>
  <c r="J48" i="11"/>
  <c r="J49" i="11"/>
  <c r="J50" i="11"/>
  <c r="J51" i="11"/>
  <c r="J52" i="11"/>
  <c r="J53" i="11"/>
  <c r="J54" i="11"/>
  <c r="J55" i="11"/>
  <c r="J6" i="12"/>
  <c r="J8" i="12"/>
  <c r="K8" i="12"/>
  <c r="J9" i="12"/>
  <c r="K9" i="12"/>
  <c r="J10" i="12"/>
  <c r="K10" i="12"/>
  <c r="J11" i="12"/>
  <c r="K11" i="12"/>
  <c r="J12" i="12"/>
  <c r="K12" i="12"/>
  <c r="J13" i="12"/>
  <c r="K13" i="12"/>
  <c r="J14" i="12"/>
  <c r="K14" i="12"/>
  <c r="J15" i="12"/>
  <c r="J16" i="12"/>
  <c r="J17" i="12"/>
  <c r="J18" i="12"/>
  <c r="J19" i="12"/>
  <c r="J20" i="12"/>
  <c r="J21" i="12"/>
  <c r="J22" i="12"/>
  <c r="J24" i="12"/>
  <c r="K24" i="12"/>
  <c r="J25" i="12"/>
  <c r="K25" i="12"/>
  <c r="J26" i="12"/>
  <c r="K26" i="12"/>
  <c r="J27" i="12"/>
  <c r="K27" i="12"/>
  <c r="J28" i="12"/>
  <c r="K28" i="12"/>
  <c r="J29" i="12"/>
  <c r="K29" i="12"/>
  <c r="J30" i="12"/>
  <c r="K30" i="12"/>
  <c r="J31" i="12"/>
  <c r="J32" i="12"/>
  <c r="J33" i="12"/>
  <c r="J34" i="12"/>
  <c r="J35" i="12"/>
  <c r="J36" i="12"/>
  <c r="J37" i="12"/>
  <c r="J38" i="12"/>
  <c r="J40" i="12"/>
  <c r="K40" i="12"/>
  <c r="J41" i="12"/>
  <c r="K41" i="12"/>
  <c r="J42" i="12"/>
  <c r="K42" i="12"/>
  <c r="J43" i="12"/>
  <c r="K43" i="12"/>
  <c r="J44" i="12"/>
  <c r="K44" i="12"/>
  <c r="J45" i="12"/>
  <c r="K45" i="12"/>
  <c r="J46" i="12"/>
  <c r="K46" i="12"/>
  <c r="J47" i="12"/>
  <c r="J48" i="12"/>
  <c r="J49" i="12"/>
  <c r="J50" i="12"/>
  <c r="J51" i="12"/>
  <c r="J52" i="12"/>
  <c r="J53" i="12"/>
  <c r="H8" i="13"/>
  <c r="H10" i="13"/>
  <c r="H11" i="13"/>
  <c r="H12" i="13"/>
  <c r="H13" i="13"/>
  <c r="H14" i="13"/>
  <c r="H15" i="13"/>
  <c r="H16" i="13"/>
  <c r="H17" i="13"/>
  <c r="H18" i="13"/>
  <c r="H20" i="13"/>
  <c r="H21" i="13"/>
  <c r="H22" i="13"/>
  <c r="H23" i="13"/>
  <c r="H24" i="13"/>
  <c r="H25" i="13"/>
  <c r="H26" i="13"/>
  <c r="H27" i="13"/>
  <c r="H29" i="13"/>
  <c r="H30" i="13"/>
  <c r="H31" i="13"/>
  <c r="H32" i="13"/>
  <c r="H33" i="13"/>
  <c r="H34" i="13"/>
  <c r="H35" i="13"/>
  <c r="H36" i="13"/>
  <c r="H38" i="13"/>
  <c r="H39" i="13"/>
  <c r="H40" i="13"/>
  <c r="H41" i="13"/>
  <c r="H42" i="13"/>
  <c r="H43" i="13"/>
  <c r="H44" i="13"/>
  <c r="H8" i="14"/>
  <c r="H10" i="14"/>
  <c r="H11" i="14"/>
  <c r="H12" i="14"/>
  <c r="H13" i="14"/>
  <c r="H14" i="14"/>
  <c r="H15" i="14"/>
  <c r="H16" i="14"/>
  <c r="H17" i="14"/>
  <c r="H19" i="14"/>
  <c r="H20" i="14"/>
  <c r="H21" i="14"/>
  <c r="H22" i="14"/>
  <c r="H23" i="14"/>
  <c r="H24" i="14"/>
  <c r="H25" i="14"/>
  <c r="H27" i="14"/>
  <c r="H28" i="14"/>
  <c r="H29" i="14"/>
  <c r="H30" i="14"/>
  <c r="H31" i="14"/>
  <c r="H32" i="14"/>
  <c r="H33" i="14"/>
  <c r="H34" i="14"/>
  <c r="H36" i="14"/>
  <c r="H37" i="14"/>
  <c r="H38" i="14"/>
  <c r="H39" i="14"/>
  <c r="H40" i="14"/>
  <c r="H41" i="14"/>
  <c r="H42" i="14"/>
  <c r="H43" i="14"/>
  <c r="H45" i="14"/>
  <c r="H46" i="14"/>
  <c r="H47" i="14"/>
  <c r="H48" i="14"/>
  <c r="H49" i="14"/>
  <c r="H50" i="14"/>
  <c r="H51" i="14"/>
  <c r="H8" i="15"/>
  <c r="H10" i="15"/>
  <c r="H11" i="15"/>
  <c r="H12" i="15"/>
  <c r="H13" i="15"/>
  <c r="H14" i="15"/>
  <c r="H15" i="15"/>
  <c r="H16" i="15"/>
  <c r="H17" i="15"/>
  <c r="H18" i="15"/>
  <c r="H20" i="15"/>
  <c r="H21" i="15"/>
  <c r="H22" i="15"/>
  <c r="H23" i="15"/>
  <c r="H24" i="15"/>
  <c r="H25" i="15"/>
  <c r="H26" i="15"/>
  <c r="H27" i="15"/>
  <c r="H29" i="15"/>
  <c r="H30" i="15"/>
  <c r="H31" i="15"/>
  <c r="H32" i="15"/>
  <c r="H33" i="15"/>
  <c r="H34" i="15"/>
  <c r="H35" i="15"/>
  <c r="H37" i="15"/>
  <c r="H38" i="15"/>
  <c r="H39" i="15"/>
  <c r="H40" i="15"/>
  <c r="H41" i="15"/>
  <c r="H42" i="15"/>
  <c r="H44" i="15"/>
  <c r="H45" i="15"/>
  <c r="H46" i="15"/>
  <c r="H47" i="15"/>
  <c r="H8" i="16"/>
  <c r="H10" i="16"/>
  <c r="H11" i="16"/>
  <c r="H12" i="16"/>
  <c r="H13" i="16"/>
  <c r="H14" i="16"/>
  <c r="H15" i="16"/>
  <c r="H16" i="16"/>
  <c r="H18" i="16"/>
  <c r="H19" i="16"/>
  <c r="H20" i="16"/>
  <c r="H21" i="16"/>
  <c r="H22" i="16"/>
  <c r="H23" i="16"/>
  <c r="H25" i="16"/>
  <c r="H26" i="16"/>
  <c r="H27" i="16"/>
  <c r="H28" i="16"/>
  <c r="H29" i="16"/>
  <c r="H30" i="16"/>
  <c r="H31" i="16"/>
  <c r="H33" i="16"/>
  <c r="H34" i="16"/>
  <c r="H35" i="16"/>
  <c r="H36" i="16"/>
  <c r="H37" i="16"/>
  <c r="H38" i="16"/>
  <c r="H40" i="16"/>
  <c r="H41" i="16"/>
  <c r="H42" i="16"/>
  <c r="H43" i="16"/>
  <c r="H44" i="16"/>
  <c r="H8" i="17"/>
  <c r="H10" i="17"/>
  <c r="H11" i="17"/>
  <c r="H12" i="17"/>
  <c r="H13" i="17"/>
  <c r="H14" i="17"/>
  <c r="H15" i="17"/>
  <c r="H17" i="17"/>
  <c r="H18" i="17"/>
  <c r="H19" i="17"/>
  <c r="H20" i="17"/>
  <c r="H21" i="17"/>
  <c r="H22" i="17"/>
  <c r="H24" i="17"/>
  <c r="H25" i="17"/>
  <c r="H26" i="17"/>
  <c r="H27" i="17"/>
  <c r="H28" i="17"/>
  <c r="H29" i="17"/>
  <c r="H31" i="17"/>
  <c r="H32" i="17"/>
  <c r="H33" i="17"/>
  <c r="H34" i="17"/>
  <c r="H35" i="17"/>
  <c r="H36" i="17"/>
  <c r="H37" i="17"/>
  <c r="H39" i="17"/>
  <c r="H40" i="17"/>
  <c r="H41" i="17"/>
  <c r="H42" i="17"/>
  <c r="H43" i="17"/>
  <c r="H44" i="17"/>
  <c r="H45" i="17"/>
  <c r="H47" i="17"/>
  <c r="H48" i="17"/>
  <c r="H49" i="17"/>
  <c r="H50" i="17"/>
  <c r="H51" i="17"/>
  <c r="H52" i="17"/>
  <c r="H8" i="18"/>
  <c r="H10" i="18"/>
  <c r="H11" i="18"/>
  <c r="H12" i="18"/>
  <c r="H13" i="18"/>
  <c r="H14" i="18"/>
  <c r="H15" i="18"/>
  <c r="H16" i="18"/>
  <c r="H18" i="18"/>
  <c r="H19" i="18"/>
  <c r="H20" i="18"/>
  <c r="H21" i="18"/>
  <c r="H22" i="18"/>
  <c r="H24" i="18"/>
  <c r="H26" i="18"/>
  <c r="H27" i="18"/>
  <c r="H28" i="18"/>
  <c r="H29" i="18"/>
  <c r="H30" i="18"/>
  <c r="H32" i="18"/>
  <c r="H34" i="18"/>
  <c r="H35" i="18"/>
  <c r="H36" i="18"/>
  <c r="H37" i="18"/>
  <c r="H38" i="18"/>
  <c r="H40" i="18"/>
  <c r="H42" i="18"/>
  <c r="H43" i="18"/>
  <c r="H44" i="18"/>
  <c r="H45" i="18"/>
  <c r="H46" i="18"/>
  <c r="H8" i="19"/>
  <c r="H10" i="19"/>
  <c r="H11" i="19"/>
  <c r="H12" i="19"/>
  <c r="H13" i="19"/>
  <c r="H16" i="19"/>
  <c r="H18" i="19"/>
  <c r="H19" i="19"/>
  <c r="H20" i="19"/>
  <c r="H21" i="19"/>
  <c r="H22" i="19"/>
  <c r="H24" i="19"/>
  <c r="H26" i="19"/>
  <c r="H27" i="19"/>
  <c r="H28" i="19"/>
  <c r="H29" i="19"/>
  <c r="H32" i="19"/>
  <c r="H34" i="19"/>
  <c r="H35" i="19"/>
  <c r="H36" i="19"/>
  <c r="H37" i="19"/>
  <c r="H40" i="19"/>
  <c r="H42" i="19"/>
  <c r="H43" i="19"/>
  <c r="H44" i="19"/>
  <c r="H45" i="19"/>
  <c r="H46" i="19"/>
  <c r="H8" i="20"/>
  <c r="H10" i="20"/>
  <c r="H11" i="20"/>
  <c r="H12" i="20"/>
  <c r="H15" i="20"/>
  <c r="H17" i="20"/>
  <c r="H18" i="20"/>
  <c r="H19" i="20"/>
  <c r="H20" i="20"/>
  <c r="H23" i="20"/>
  <c r="H25" i="20"/>
  <c r="H26" i="20"/>
  <c r="H27" i="20"/>
  <c r="H28" i="20"/>
  <c r="H31" i="20"/>
  <c r="H33" i="20"/>
  <c r="H34" i="20"/>
  <c r="H35" i="20"/>
  <c r="H36" i="20"/>
  <c r="H39" i="20"/>
  <c r="H41" i="20"/>
  <c r="H42" i="20"/>
  <c r="H43" i="20"/>
  <c r="H44" i="20"/>
  <c r="H8" i="21"/>
  <c r="H10" i="21"/>
  <c r="H11" i="21"/>
  <c r="H12" i="21"/>
  <c r="H13" i="21"/>
  <c r="H14" i="21"/>
  <c r="H15" i="21"/>
  <c r="H17" i="21"/>
  <c r="H18" i="21"/>
  <c r="H19" i="21"/>
  <c r="H20" i="21"/>
  <c r="H22" i="21"/>
  <c r="H24" i="21"/>
  <c r="H25" i="21"/>
  <c r="H26" i="21"/>
  <c r="H27" i="21"/>
  <c r="H29" i="21"/>
  <c r="H31" i="21"/>
  <c r="H32" i="21"/>
  <c r="H33" i="21"/>
  <c r="H34" i="21"/>
  <c r="H36" i="21"/>
  <c r="H38" i="21"/>
  <c r="H39" i="21"/>
  <c r="H40" i="21"/>
  <c r="H43" i="21"/>
  <c r="H45" i="21"/>
  <c r="H46" i="21"/>
  <c r="H8" i="22"/>
  <c r="H10" i="22"/>
  <c r="H14" i="22"/>
  <c r="H16" i="22"/>
  <c r="H8" i="23"/>
  <c r="H10" i="23"/>
  <c r="H14" i="23"/>
  <c r="H16" i="23"/>
  <c r="H20" i="23"/>
  <c r="H22" i="23"/>
  <c r="H26" i="23"/>
  <c r="H28" i="23"/>
  <c r="H29" i="23"/>
  <c r="H30" i="23"/>
  <c r="H32" i="23"/>
  <c r="H38" i="23"/>
  <c r="H44" i="23"/>
  <c r="I8" i="24"/>
  <c r="I14" i="24"/>
  <c r="I16" i="24"/>
  <c r="I17" i="24"/>
  <c r="I18" i="24"/>
  <c r="I19" i="24"/>
  <c r="I20" i="24"/>
  <c r="I22" i="24"/>
  <c r="I23" i="24"/>
  <c r="I24" i="24"/>
  <c r="I25" i="24"/>
  <c r="I26" i="24"/>
  <c r="I28" i="24"/>
  <c r="I29" i="24"/>
  <c r="I30" i="24"/>
  <c r="I31" i="24"/>
  <c r="I32" i="24"/>
  <c r="I33" i="24"/>
  <c r="I34" i="24"/>
  <c r="I36" i="24"/>
  <c r="I37" i="24"/>
  <c r="I38" i="24"/>
  <c r="I39" i="24"/>
  <c r="I40" i="24"/>
  <c r="I42" i="24"/>
  <c r="I43" i="24"/>
  <c r="I46" i="24"/>
  <c r="I48" i="24"/>
  <c r="I49" i="24"/>
  <c r="I50" i="24"/>
  <c r="I8" i="25"/>
  <c r="I14" i="25"/>
  <c r="I20" i="25"/>
  <c r="I26" i="25"/>
  <c r="I32" i="25"/>
  <c r="I38" i="25"/>
  <c r="I8" i="26"/>
  <c r="I12" i="26"/>
  <c r="I16" i="26"/>
  <c r="I20" i="26"/>
  <c r="I8" i="27"/>
  <c r="I10" i="27"/>
  <c r="I11" i="27"/>
  <c r="I12" i="27"/>
  <c r="I13" i="27"/>
  <c r="I15" i="27"/>
  <c r="I16" i="27"/>
  <c r="I17" i="27"/>
  <c r="I19" i="27"/>
  <c r="I20" i="27"/>
  <c r="I21" i="27"/>
  <c r="I23" i="27"/>
  <c r="I24" i="27"/>
  <c r="I25" i="27"/>
  <c r="I26" i="27"/>
  <c r="I28" i="27"/>
  <c r="I29" i="27"/>
  <c r="I30" i="27"/>
  <c r="I31" i="27"/>
  <c r="I32" i="27"/>
  <c r="I8" i="28"/>
  <c r="I9" i="28"/>
  <c r="I10" i="28"/>
  <c r="I11" i="28"/>
  <c r="I12" i="28"/>
  <c r="I23" i="28"/>
  <c r="I24" i="28"/>
  <c r="I25" i="28"/>
  <c r="I26" i="28"/>
  <c r="I27" i="28"/>
  <c r="I28" i="28"/>
  <c r="I29" i="28"/>
  <c r="I30" i="28"/>
  <c r="I31" i="28"/>
  <c r="I32" i="28"/>
  <c r="I8" i="29"/>
  <c r="I9" i="29"/>
  <c r="I10" i="29"/>
  <c r="I11" i="29"/>
  <c r="I12" i="29"/>
  <c r="I13" i="29"/>
  <c r="I14" i="29"/>
  <c r="I16" i="29"/>
  <c r="I17" i="29"/>
  <c r="I18" i="29"/>
  <c r="I19" i="29"/>
  <c r="I20" i="29"/>
  <c r="I22" i="29"/>
  <c r="I23" i="29"/>
  <c r="I24" i="29"/>
  <c r="I25" i="29"/>
  <c r="I26" i="29"/>
  <c r="I28" i="29"/>
  <c r="I29" i="29"/>
  <c r="I30" i="29"/>
  <c r="I31" i="29"/>
  <c r="I32" i="29"/>
  <c r="I8" i="30"/>
  <c r="I10" i="30"/>
  <c r="I11" i="30"/>
  <c r="I12" i="30"/>
  <c r="I13" i="30"/>
  <c r="I14" i="30"/>
  <c r="I15" i="30"/>
  <c r="I16" i="30"/>
  <c r="I18" i="30"/>
  <c r="I19" i="30"/>
  <c r="I20" i="30"/>
  <c r="I21" i="30"/>
  <c r="I22" i="30"/>
  <c r="I23" i="30"/>
  <c r="I24" i="30"/>
  <c r="I26" i="30"/>
  <c r="I27" i="30"/>
  <c r="I28" i="30"/>
  <c r="I29" i="30"/>
  <c r="I30" i="30"/>
  <c r="I31" i="30"/>
  <c r="I32" i="30"/>
  <c r="I34" i="30"/>
  <c r="I35" i="30"/>
  <c r="I36" i="30"/>
  <c r="I37" i="30"/>
  <c r="I38" i="30"/>
  <c r="I39" i="30"/>
  <c r="I8" i="31"/>
  <c r="I10" i="31"/>
  <c r="I11" i="31"/>
  <c r="I12" i="31"/>
  <c r="I13" i="31"/>
  <c r="I14" i="31"/>
  <c r="I15" i="31"/>
  <c r="I16" i="31"/>
  <c r="I18" i="31"/>
  <c r="I19" i="31"/>
  <c r="I20" i="31"/>
  <c r="I21" i="31"/>
  <c r="I22" i="31"/>
  <c r="I23" i="31"/>
  <c r="I24" i="31"/>
  <c r="I26" i="31"/>
  <c r="I27" i="31"/>
  <c r="I28" i="31"/>
  <c r="I29" i="31"/>
  <c r="I8" i="32"/>
  <c r="I10" i="32"/>
  <c r="I11" i="32"/>
  <c r="I12" i="32"/>
  <c r="I13" i="32"/>
  <c r="I14" i="32"/>
  <c r="I16" i="32"/>
  <c r="D17" i="32"/>
  <c r="E17" i="32"/>
  <c r="D18" i="32"/>
  <c r="E18" i="32"/>
  <c r="D19" i="32"/>
  <c r="E19" i="32"/>
  <c r="D20" i="32"/>
  <c r="E20" i="32"/>
  <c r="D21" i="32"/>
  <c r="E21" i="32"/>
  <c r="F17" i="32"/>
  <c r="F18" i="32"/>
  <c r="G17" i="32"/>
  <c r="G18" i="32"/>
  <c r="G19" i="32"/>
  <c r="G20" i="32"/>
  <c r="G21" i="32"/>
  <c r="I22" i="32"/>
  <c r="I24" i="32"/>
  <c r="F25" i="32"/>
  <c r="F26" i="32"/>
  <c r="G25" i="32"/>
  <c r="G26" i="32"/>
  <c r="G27" i="32"/>
  <c r="G28" i="32"/>
  <c r="I31" i="32"/>
  <c r="I33" i="32"/>
  <c r="D34" i="32"/>
  <c r="E34" i="32"/>
  <c r="D35" i="32"/>
  <c r="E35" i="32"/>
  <c r="D36" i="32"/>
  <c r="E36" i="32"/>
  <c r="D37" i="32"/>
  <c r="E37" i="32"/>
  <c r="D38" i="32"/>
  <c r="F34" i="32"/>
  <c r="G34" i="32"/>
  <c r="G35" i="32"/>
  <c r="G36" i="32"/>
  <c r="G37" i="32"/>
  <c r="G38" i="32"/>
  <c r="I8" i="33"/>
  <c r="I10" i="33"/>
  <c r="D11" i="33"/>
  <c r="E11" i="33"/>
  <c r="D12" i="33"/>
  <c r="E12" i="33"/>
  <c r="D13" i="33"/>
  <c r="E13" i="33"/>
  <c r="D14" i="33"/>
  <c r="E14" i="33"/>
  <c r="D15" i="33"/>
  <c r="E15" i="33"/>
  <c r="D16" i="33"/>
  <c r="F11" i="33"/>
  <c r="F12" i="33"/>
  <c r="I12" i="33"/>
  <c r="I11" i="33"/>
  <c r="G11" i="33"/>
  <c r="G12" i="33"/>
  <c r="G13" i="33"/>
  <c r="G14" i="33"/>
  <c r="I17" i="33"/>
  <c r="I19" i="33"/>
  <c r="D20" i="33"/>
  <c r="E20" i="33"/>
  <c r="D21" i="33"/>
  <c r="E21" i="33"/>
  <c r="D22" i="33"/>
  <c r="E22" i="33"/>
  <c r="D23" i="33"/>
  <c r="E23" i="33"/>
  <c r="D24" i="33"/>
  <c r="E24" i="33"/>
  <c r="D25" i="33"/>
  <c r="F20" i="33"/>
  <c r="F21" i="33"/>
  <c r="I21" i="33"/>
  <c r="G20" i="33"/>
  <c r="I20" i="33"/>
  <c r="G21" i="33"/>
  <c r="G22" i="33"/>
  <c r="G23" i="33"/>
  <c r="G25" i="33"/>
  <c r="I26" i="33"/>
  <c r="I28" i="33"/>
  <c r="D29" i="33"/>
  <c r="E29" i="33"/>
  <c r="D30" i="33"/>
  <c r="E30" i="33"/>
  <c r="D31" i="33"/>
  <c r="E31" i="33"/>
  <c r="D32" i="33"/>
  <c r="E32" i="33"/>
  <c r="D33" i="33"/>
  <c r="E33" i="33"/>
  <c r="D34" i="33"/>
  <c r="F29" i="33"/>
  <c r="G29" i="33"/>
  <c r="G30" i="33"/>
  <c r="G31" i="33"/>
  <c r="G32" i="33"/>
  <c r="I35" i="33"/>
  <c r="I37" i="33"/>
  <c r="D38" i="33"/>
  <c r="E38" i="33"/>
  <c r="D39" i="33"/>
  <c r="E39" i="33"/>
  <c r="D40" i="33"/>
  <c r="E40" i="33"/>
  <c r="D41" i="33"/>
  <c r="F38" i="33"/>
  <c r="F39" i="33"/>
  <c r="G38" i="33"/>
  <c r="G39" i="33"/>
  <c r="G40" i="33"/>
  <c r="G41" i="33"/>
  <c r="I8" i="34"/>
  <c r="I10" i="34"/>
  <c r="D11" i="34"/>
  <c r="E11" i="34"/>
  <c r="D12" i="34"/>
  <c r="E12" i="34"/>
  <c r="D13" i="34"/>
  <c r="F11" i="34"/>
  <c r="G11" i="34"/>
  <c r="G12" i="34"/>
  <c r="G13" i="34"/>
  <c r="I14" i="34"/>
  <c r="I16" i="34"/>
  <c r="D17" i="34"/>
  <c r="E17" i="34"/>
  <c r="D18" i="34"/>
  <c r="E18" i="34"/>
  <c r="D19" i="34"/>
  <c r="E19" i="34"/>
  <c r="D20" i="34"/>
  <c r="E20" i="34"/>
  <c r="D21" i="34"/>
  <c r="E21" i="34"/>
  <c r="D22" i="34"/>
  <c r="F17" i="34"/>
  <c r="I17" i="34"/>
  <c r="G17" i="34"/>
  <c r="G18" i="34"/>
  <c r="G19" i="34"/>
  <c r="G20" i="34"/>
  <c r="G21" i="34"/>
  <c r="F18" i="34"/>
  <c r="I23" i="34"/>
  <c r="I25" i="34"/>
  <c r="D26" i="34"/>
  <c r="E26" i="34"/>
  <c r="D27" i="34"/>
  <c r="E27" i="34"/>
  <c r="D28" i="34"/>
  <c r="E28" i="34"/>
  <c r="D29" i="34"/>
  <c r="E29" i="34"/>
  <c r="D30" i="34"/>
  <c r="E30" i="34"/>
  <c r="D31" i="34"/>
  <c r="F26" i="34"/>
  <c r="F27" i="34"/>
  <c r="I27" i="34"/>
  <c r="G26" i="34"/>
  <c r="G27" i="34"/>
  <c r="I8" i="35"/>
  <c r="I10" i="35"/>
  <c r="D11" i="35"/>
  <c r="E11" i="35"/>
  <c r="D12" i="35"/>
  <c r="E12" i="35"/>
  <c r="D13" i="35"/>
  <c r="E13" i="35"/>
  <c r="D14" i="35"/>
  <c r="E14" i="35"/>
  <c r="D15" i="35"/>
  <c r="F11" i="35"/>
  <c r="G11" i="35"/>
  <c r="I11" i="35"/>
  <c r="G12" i="35"/>
  <c r="G15" i="35"/>
  <c r="I15" i="35"/>
  <c r="F12" i="35"/>
  <c r="I12" i="35"/>
  <c r="F13" i="35"/>
  <c r="I16" i="35"/>
  <c r="D17" i="35"/>
  <c r="E17" i="35"/>
  <c r="D18" i="35"/>
  <c r="E18" i="35"/>
  <c r="D19" i="35"/>
  <c r="E19" i="35"/>
  <c r="D20" i="35"/>
  <c r="E20" i="35"/>
  <c r="D21" i="35"/>
  <c r="E21" i="35"/>
  <c r="D22" i="35"/>
  <c r="F17" i="35"/>
  <c r="G17" i="35"/>
  <c r="I17" i="35"/>
  <c r="G18" i="35"/>
  <c r="G19" i="35"/>
  <c r="G20" i="35"/>
  <c r="G21" i="35"/>
  <c r="I23" i="35"/>
  <c r="I25" i="35"/>
  <c r="D26" i="35"/>
  <c r="E26" i="35"/>
  <c r="D27" i="35"/>
  <c r="E27" i="35"/>
  <c r="D28" i="35"/>
  <c r="E28" i="35"/>
  <c r="D29" i="35"/>
  <c r="E29" i="35"/>
  <c r="D30" i="35"/>
  <c r="F26" i="35"/>
  <c r="I26" i="35"/>
  <c r="G26" i="35"/>
  <c r="G27" i="35"/>
  <c r="G30" i="35"/>
  <c r="I8" i="36"/>
  <c r="I10" i="36"/>
  <c r="D11" i="36"/>
  <c r="E11" i="36"/>
  <c r="D12" i="36"/>
  <c r="E12" i="36"/>
  <c r="D13" i="36"/>
  <c r="E13" i="36"/>
  <c r="D14" i="36"/>
  <c r="E14" i="36"/>
  <c r="D15" i="36"/>
  <c r="E15" i="36"/>
  <c r="D16" i="36"/>
  <c r="E16" i="36"/>
  <c r="D17" i="36"/>
  <c r="F11" i="36"/>
  <c r="F12" i="36"/>
  <c r="G11" i="36"/>
  <c r="I11" i="36"/>
  <c r="G12" i="36"/>
  <c r="I12" i="36"/>
  <c r="I18" i="36"/>
  <c r="I20" i="36"/>
  <c r="D21" i="36"/>
  <c r="E21" i="36"/>
  <c r="D22" i="36"/>
  <c r="E22" i="36"/>
  <c r="D23" i="36"/>
  <c r="E23" i="36"/>
  <c r="D24" i="36"/>
  <c r="F21" i="36"/>
  <c r="F22" i="36"/>
  <c r="G21" i="36"/>
  <c r="G22" i="36"/>
  <c r="G23" i="36"/>
  <c r="G24" i="36"/>
  <c r="G25" i="36"/>
  <c r="D25" i="36"/>
  <c r="F28" i="36"/>
  <c r="F29" i="36"/>
  <c r="F30" i="36"/>
  <c r="F31" i="36"/>
  <c r="G29" i="36"/>
  <c r="G30" i="36"/>
  <c r="G31" i="36"/>
  <c r="I8" i="37"/>
  <c r="I10" i="37"/>
  <c r="D11" i="37"/>
  <c r="E11" i="37"/>
  <c r="D12" i="37"/>
  <c r="E12" i="37"/>
  <c r="D13" i="37"/>
  <c r="E13" i="37"/>
  <c r="D14" i="37"/>
  <c r="E14" i="37"/>
  <c r="D15" i="37"/>
  <c r="E15" i="37"/>
  <c r="D16" i="37"/>
  <c r="E16" i="37"/>
  <c r="D17" i="37"/>
  <c r="F11" i="37"/>
  <c r="F12" i="37"/>
  <c r="I11" i="37"/>
  <c r="G11" i="37"/>
  <c r="G12" i="37"/>
  <c r="G13" i="37"/>
  <c r="G14" i="37"/>
  <c r="G15" i="37"/>
  <c r="G16" i="37"/>
  <c r="G17" i="37"/>
  <c r="I18" i="37"/>
  <c r="I20" i="37"/>
  <c r="D21" i="37"/>
  <c r="E21" i="37"/>
  <c r="D22" i="37"/>
  <c r="E22" i="37"/>
  <c r="D23" i="37"/>
  <c r="E23" i="37"/>
  <c r="F21" i="37"/>
  <c r="I21" i="37"/>
  <c r="G21" i="37"/>
  <c r="G22" i="37"/>
  <c r="G23" i="37"/>
  <c r="F22" i="37"/>
  <c r="F23" i="37"/>
  <c r="I23" i="37"/>
  <c r="I24" i="37"/>
  <c r="I26" i="37"/>
  <c r="D27" i="37"/>
  <c r="E27" i="37"/>
  <c r="D28" i="37"/>
  <c r="E28" i="37"/>
  <c r="D29" i="37"/>
  <c r="E29" i="37"/>
  <c r="D30" i="37"/>
  <c r="E30" i="37"/>
  <c r="F27" i="37"/>
  <c r="F28" i="37"/>
  <c r="G27" i="37"/>
  <c r="I31" i="37"/>
  <c r="I33" i="37"/>
  <c r="D34" i="37"/>
  <c r="E34" i="37"/>
  <c r="D35" i="37"/>
  <c r="E35" i="37"/>
  <c r="D36" i="37"/>
  <c r="E36" i="37"/>
  <c r="D37" i="37"/>
  <c r="E37" i="37"/>
  <c r="F34" i="37"/>
  <c r="G34" i="37"/>
  <c r="G35" i="37"/>
  <c r="G36" i="37"/>
  <c r="G37" i="37"/>
  <c r="I8" i="38"/>
  <c r="I10" i="38"/>
  <c r="D11" i="38"/>
  <c r="F11" i="38"/>
  <c r="G11" i="38"/>
  <c r="G12" i="38"/>
  <c r="D12" i="38"/>
  <c r="F13" i="38"/>
  <c r="G13" i="38"/>
  <c r="I13" i="38"/>
  <c r="I14" i="38"/>
  <c r="I16" i="38"/>
  <c r="D17" i="38"/>
  <c r="F17" i="38"/>
  <c r="F18" i="38"/>
  <c r="G17" i="38"/>
  <c r="G18" i="38"/>
  <c r="I17" i="38"/>
  <c r="D18" i="38"/>
  <c r="D19" i="38"/>
  <c r="F19" i="38"/>
  <c r="I19" i="38"/>
  <c r="G19" i="38"/>
  <c r="I20" i="38"/>
  <c r="F22" i="38"/>
  <c r="I22" i="38"/>
  <c r="D23" i="38"/>
  <c r="G23" i="38"/>
  <c r="G24" i="38"/>
  <c r="D24" i="38"/>
  <c r="D25" i="38"/>
  <c r="F25" i="38"/>
  <c r="G25" i="38"/>
  <c r="I25" i="38"/>
  <c r="I26" i="38"/>
  <c r="F28" i="38"/>
  <c r="I28" i="38"/>
  <c r="D29" i="38"/>
  <c r="F29" i="38"/>
  <c r="F30" i="38"/>
  <c r="I30" i="38"/>
  <c r="I29" i="38"/>
  <c r="G29" i="38"/>
  <c r="G30" i="38"/>
  <c r="G31" i="38"/>
  <c r="D30" i="38"/>
  <c r="D31" i="38"/>
  <c r="D32" i="38"/>
  <c r="F32" i="38"/>
  <c r="I32" i="38"/>
  <c r="G32" i="38"/>
  <c r="I33" i="38"/>
  <c r="F35" i="38"/>
  <c r="I35" i="38"/>
  <c r="D36" i="38"/>
  <c r="G36" i="38"/>
  <c r="D37" i="38"/>
  <c r="F37" i="38"/>
  <c r="G37" i="38"/>
  <c r="I37" i="38"/>
  <c r="I8" i="39"/>
  <c r="F10" i="39"/>
  <c r="F11" i="39"/>
  <c r="D11" i="39"/>
  <c r="G11" i="39"/>
  <c r="I11" i="39"/>
  <c r="D12" i="39"/>
  <c r="I12" i="39"/>
  <c r="F13" i="39"/>
  <c r="G13" i="39"/>
  <c r="I13" i="39"/>
  <c r="I14" i="39"/>
  <c r="F16" i="39"/>
  <c r="F17" i="39"/>
  <c r="I16" i="39"/>
  <c r="D17" i="39"/>
  <c r="G17" i="39"/>
  <c r="D18" i="39"/>
  <c r="I19" i="39"/>
  <c r="I21" i="39"/>
  <c r="D22" i="39"/>
  <c r="F22" i="39"/>
  <c r="I22" i="39"/>
  <c r="F23" i="39"/>
  <c r="G22" i="39"/>
  <c r="G23" i="39"/>
  <c r="D23" i="39"/>
  <c r="D24" i="39"/>
  <c r="D25" i="39"/>
  <c r="I26" i="39"/>
  <c r="I28" i="39"/>
  <c r="D29" i="39"/>
  <c r="F29" i="39"/>
  <c r="I29" i="39"/>
  <c r="G29" i="39"/>
  <c r="G30" i="39"/>
  <c r="G31" i="39"/>
  <c r="D30" i="39"/>
  <c r="F30" i="39"/>
  <c r="F31" i="39"/>
  <c r="D31" i="39"/>
  <c r="D32" i="39"/>
  <c r="I33" i="39"/>
  <c r="I35" i="39"/>
  <c r="D36" i="39"/>
  <c r="F36" i="39"/>
  <c r="F37" i="39"/>
  <c r="I37" i="39"/>
  <c r="G36" i="39"/>
  <c r="G37" i="39"/>
  <c r="G38" i="39"/>
  <c r="D37" i="39"/>
  <c r="D38" i="39"/>
  <c r="I8" i="41"/>
  <c r="I10" i="41"/>
  <c r="D11" i="41"/>
  <c r="F11" i="41"/>
  <c r="F12" i="41"/>
  <c r="G11" i="41"/>
  <c r="G12" i="41"/>
  <c r="G13" i="41"/>
  <c r="G14" i="41"/>
  <c r="D12" i="41"/>
  <c r="D13" i="41"/>
  <c r="D14" i="41"/>
  <c r="I15" i="41"/>
  <c r="I17" i="41"/>
  <c r="D18" i="41"/>
  <c r="F18" i="41"/>
  <c r="I18" i="41"/>
  <c r="F19" i="41"/>
  <c r="F20" i="41"/>
  <c r="G18" i="41"/>
  <c r="G19" i="41"/>
  <c r="G20" i="41"/>
  <c r="G21" i="41"/>
  <c r="D19" i="41"/>
  <c r="D20" i="41"/>
  <c r="D21" i="41"/>
  <c r="I22" i="41"/>
  <c r="I24" i="41"/>
  <c r="D25" i="41"/>
  <c r="F25" i="41"/>
  <c r="F26" i="41"/>
  <c r="F27" i="41"/>
  <c r="G25" i="41"/>
  <c r="G26" i="41"/>
  <c r="G27" i="41"/>
  <c r="G28" i="41"/>
  <c r="D26" i="41"/>
  <c r="D27" i="41"/>
  <c r="D28" i="41"/>
  <c r="I29" i="41"/>
  <c r="I31" i="41"/>
  <c r="D32" i="41"/>
  <c r="F32" i="41"/>
  <c r="I32" i="41"/>
  <c r="G32" i="41"/>
  <c r="G33" i="41"/>
  <c r="G34" i="41"/>
  <c r="G35" i="41"/>
  <c r="D33" i="41"/>
  <c r="D34" i="41"/>
  <c r="D35" i="41"/>
  <c r="F24" i="39"/>
  <c r="I38" i="33"/>
  <c r="I26" i="41"/>
  <c r="F23" i="38"/>
  <c r="F36" i="38"/>
  <c r="I36" i="38"/>
  <c r="F18" i="35"/>
  <c r="F22" i="35"/>
  <c r="I22" i="35"/>
  <c r="F28" i="34"/>
  <c r="F29" i="34"/>
  <c r="F31" i="34"/>
  <c r="F12" i="42"/>
  <c r="F13" i="42"/>
  <c r="I13" i="42"/>
  <c r="I25" i="42"/>
  <c r="G28" i="42"/>
  <c r="F17" i="36"/>
  <c r="F13" i="36"/>
  <c r="I18" i="34"/>
  <c r="G22" i="34"/>
  <c r="G32" i="39"/>
  <c r="I30" i="39"/>
  <c r="G28" i="34"/>
  <c r="G29" i="34"/>
  <c r="G30" i="34"/>
  <c r="G31" i="34"/>
  <c r="I22" i="36"/>
  <c r="F22" i="33"/>
  <c r="I22" i="33"/>
  <c r="G18" i="42"/>
  <c r="G19" i="42"/>
  <c r="F25" i="39"/>
  <c r="F27" i="35"/>
  <c r="F30" i="35"/>
  <c r="I30" i="35"/>
  <c r="F23" i="33"/>
  <c r="I28" i="34"/>
  <c r="F31" i="38"/>
  <c r="I31" i="38"/>
  <c r="F32" i="42"/>
  <c r="F33" i="42"/>
  <c r="G33" i="42"/>
  <c r="G34" i="42"/>
  <c r="I32" i="42"/>
  <c r="I10" i="43"/>
  <c r="G12" i="43"/>
  <c r="G13" i="43"/>
  <c r="I15" i="43"/>
  <c r="F12" i="43"/>
  <c r="I11" i="43"/>
  <c r="I27" i="43"/>
  <c r="G33" i="43"/>
  <c r="I14" i="44"/>
  <c r="G12" i="44"/>
  <c r="G13" i="44"/>
  <c r="G15" i="33"/>
  <c r="G16" i="33"/>
  <c r="G30" i="32"/>
  <c r="G29" i="32"/>
  <c r="I27" i="41"/>
  <c r="F28" i="41"/>
  <c r="I28" i="41"/>
  <c r="F26" i="42"/>
  <c r="F28" i="42"/>
  <c r="I28" i="42"/>
  <c r="I21" i="43"/>
  <c r="F41" i="41"/>
  <c r="I41" i="41"/>
  <c r="I40" i="41"/>
  <c r="F29" i="43"/>
  <c r="I28" i="43"/>
  <c r="F33" i="43"/>
  <c r="I33" i="43"/>
  <c r="F19" i="34"/>
  <c r="F22" i="34"/>
  <c r="I22" i="34"/>
  <c r="F12" i="34"/>
  <c r="I11" i="34"/>
  <c r="F18" i="39"/>
  <c r="I18" i="39"/>
  <c r="I17" i="39"/>
  <c r="I20" i="43"/>
  <c r="G21" i="43"/>
  <c r="F38" i="39"/>
  <c r="I38" i="39"/>
  <c r="I11" i="38"/>
  <c r="F12" i="38"/>
  <c r="I12" i="38"/>
  <c r="F13" i="33"/>
  <c r="I22" i="37"/>
  <c r="F25" i="33"/>
  <c r="I25" i="33"/>
  <c r="F24" i="33"/>
  <c r="I24" i="33"/>
  <c r="I23" i="33"/>
  <c r="I12" i="41"/>
  <c r="F13" i="41"/>
  <c r="G24" i="39"/>
  <c r="I23" i="39"/>
  <c r="G29" i="37"/>
  <c r="G30" i="37"/>
  <c r="G28" i="37"/>
  <c r="I27" i="37"/>
  <c r="F17" i="37"/>
  <c r="I17" i="37"/>
  <c r="F13" i="37"/>
  <c r="I12" i="37"/>
  <c r="I18" i="32"/>
  <c r="F19" i="32"/>
  <c r="G22" i="35"/>
  <c r="F13" i="43"/>
  <c r="I13" i="43"/>
  <c r="I12" i="43"/>
  <c r="I31" i="34"/>
  <c r="F32" i="39"/>
  <c r="I32" i="39"/>
  <c r="I31" i="39"/>
  <c r="I28" i="37"/>
  <c r="F29" i="37"/>
  <c r="I29" i="33"/>
  <c r="F30" i="33"/>
  <c r="I26" i="32"/>
  <c r="I18" i="38"/>
  <c r="G33" i="33"/>
  <c r="G34" i="33"/>
  <c r="F14" i="36"/>
  <c r="I29" i="34"/>
  <c r="F30" i="34"/>
  <c r="I30" i="34"/>
  <c r="I20" i="41"/>
  <c r="F21" i="41"/>
  <c r="I21" i="41"/>
  <c r="F23" i="36"/>
  <c r="F25" i="36"/>
  <c r="I25" i="36"/>
  <c r="F20" i="42"/>
  <c r="F18" i="42"/>
  <c r="I17" i="42"/>
  <c r="F14" i="35"/>
  <c r="I18" i="35"/>
  <c r="G24" i="33"/>
  <c r="F15" i="35"/>
  <c r="F40" i="33"/>
  <c r="I39" i="33"/>
  <c r="F34" i="42"/>
  <c r="I34" i="42"/>
  <c r="I33" i="42"/>
  <c r="I12" i="42"/>
  <c r="F35" i="42"/>
  <c r="I35" i="42"/>
  <c r="F24" i="38"/>
  <c r="I24" i="38"/>
  <c r="I23" i="38"/>
  <c r="I34" i="37"/>
  <c r="F35" i="37"/>
  <c r="F35" i="32"/>
  <c r="I34" i="32"/>
  <c r="I11" i="41"/>
  <c r="G13" i="36"/>
  <c r="G14" i="36"/>
  <c r="G15" i="36"/>
  <c r="G16" i="36"/>
  <c r="F33" i="41"/>
  <c r="I25" i="41"/>
  <c r="I19" i="41"/>
  <c r="I36" i="39"/>
  <c r="I24" i="42"/>
  <c r="F27" i="32"/>
  <c r="I17" i="32"/>
  <c r="I21" i="36"/>
  <c r="G17" i="36"/>
  <c r="I17" i="36"/>
  <c r="I26" i="34"/>
  <c r="G28" i="35"/>
  <c r="G29" i="35"/>
  <c r="I25" i="32"/>
  <c r="I10" i="39"/>
  <c r="I13" i="41"/>
  <c r="F14" i="41"/>
  <c r="I14" i="41"/>
  <c r="F36" i="32"/>
  <c r="I35" i="32"/>
  <c r="F41" i="33"/>
  <c r="I41" i="33"/>
  <c r="I40" i="33"/>
  <c r="I18" i="42"/>
  <c r="F19" i="42"/>
  <c r="I19" i="42"/>
  <c r="F31" i="33"/>
  <c r="I30" i="33"/>
  <c r="F13" i="34"/>
  <c r="I13" i="34"/>
  <c r="I12" i="34"/>
  <c r="I26" i="42"/>
  <c r="F27" i="42"/>
  <c r="I27" i="42"/>
  <c r="F14" i="37"/>
  <c r="I13" i="37"/>
  <c r="F14" i="33"/>
  <c r="I13" i="33"/>
  <c r="I23" i="36"/>
  <c r="F24" i="36"/>
  <c r="I24" i="36"/>
  <c r="I24" i="39"/>
  <c r="G25" i="39"/>
  <c r="I25" i="39"/>
  <c r="I35" i="37"/>
  <c r="F36" i="37"/>
  <c r="I20" i="42"/>
  <c r="F21" i="42"/>
  <c r="I21" i="42"/>
  <c r="I19" i="32"/>
  <c r="F20" i="32"/>
  <c r="I27" i="32"/>
  <c r="F28" i="32"/>
  <c r="F30" i="37"/>
  <c r="I30" i="37"/>
  <c r="I29" i="37"/>
  <c r="I19" i="34"/>
  <c r="F20" i="34"/>
  <c r="I29" i="43"/>
  <c r="F30" i="43"/>
  <c r="I30" i="43"/>
  <c r="I33" i="41"/>
  <c r="F34" i="41"/>
  <c r="F15" i="36"/>
  <c r="I14" i="36"/>
  <c r="I13" i="36"/>
  <c r="F16" i="36"/>
  <c r="I16" i="36"/>
  <c r="I15" i="36"/>
  <c r="F32" i="33"/>
  <c r="I31" i="33"/>
  <c r="I28" i="32"/>
  <c r="F29" i="32"/>
  <c r="I29" i="32"/>
  <c r="F30" i="32"/>
  <c r="I30" i="32"/>
  <c r="I14" i="33"/>
  <c r="F15" i="33"/>
  <c r="I15" i="33"/>
  <c r="F16" i="33"/>
  <c r="I16" i="33"/>
  <c r="I20" i="32"/>
  <c r="F21" i="32"/>
  <c r="I21" i="32"/>
  <c r="F35" i="41"/>
  <c r="I35" i="41"/>
  <c r="I34" i="41"/>
  <c r="I14" i="37"/>
  <c r="F15" i="37"/>
  <c r="F37" i="32"/>
  <c r="I36" i="32"/>
  <c r="I20" i="34"/>
  <c r="F21" i="34"/>
  <c r="I21" i="34"/>
  <c r="F37" i="37"/>
  <c r="I37" i="37"/>
  <c r="I36" i="37"/>
  <c r="F34" i="33"/>
  <c r="I34" i="33"/>
  <c r="F33" i="33"/>
  <c r="I33" i="33"/>
  <c r="I32" i="33"/>
  <c r="I37" i="32"/>
  <c r="F38" i="32"/>
  <c r="I38" i="32"/>
  <c r="F16" i="37"/>
  <c r="I16" i="37"/>
  <c r="I15" i="37"/>
  <c r="F12" i="44"/>
  <c r="F16" i="44"/>
  <c r="I16" i="44"/>
  <c r="I11" i="44"/>
  <c r="F21" i="44"/>
  <c r="I20" i="44"/>
  <c r="I19" i="44"/>
  <c r="I12" i="44"/>
  <c r="F13" i="44"/>
  <c r="I13" i="44"/>
  <c r="I21" i="44"/>
  <c r="F22" i="44"/>
  <c r="I22" i="44"/>
  <c r="F30" i="44"/>
  <c r="I30" i="44"/>
  <c r="I29" i="44"/>
  <c r="I28" i="44"/>
  <c r="I10" i="45"/>
  <c r="F13" i="45"/>
  <c r="I13" i="45"/>
  <c r="I12" i="45"/>
  <c r="I11" i="45"/>
  <c r="F20" i="45"/>
  <c r="I19" i="45"/>
  <c r="I18" i="45"/>
  <c r="F21" i="45"/>
  <c r="I21" i="45"/>
  <c r="I20" i="45"/>
  <c r="F19" i="35"/>
  <c r="F28" i="35"/>
  <c r="I27" i="35"/>
  <c r="G13" i="35"/>
  <c r="G14" i="35"/>
  <c r="I14" i="35"/>
  <c r="I28" i="35"/>
  <c r="F29" i="35"/>
  <c r="I29" i="35"/>
  <c r="I13" i="35"/>
  <c r="F20" i="35"/>
  <c r="I19" i="35"/>
  <c r="F21" i="35"/>
  <c r="I21" i="35"/>
  <c r="I20" i="35"/>
  <c r="F27" i="45"/>
  <c r="F28" i="45"/>
  <c r="I28" i="45"/>
  <c r="I27" i="45"/>
  <c r="F29" i="45"/>
  <c r="I29" i="45"/>
  <c r="F20" i="46"/>
  <c r="F21" i="46"/>
  <c r="I27" i="46"/>
  <c r="F29" i="46"/>
  <c r="F31" i="46"/>
  <c r="I31" i="46"/>
  <c r="F30" i="46"/>
  <c r="I28" i="46"/>
  <c r="G29" i="46"/>
  <c r="I29" i="46"/>
  <c r="I21" i="46"/>
  <c r="F22" i="46"/>
  <c r="I20" i="46"/>
  <c r="F11" i="46"/>
  <c r="I30" i="46"/>
  <c r="F32" i="46"/>
  <c r="I32" i="46"/>
  <c r="I22" i="46"/>
  <c r="F23" i="46"/>
  <c r="I23" i="46"/>
  <c r="I11" i="46"/>
  <c r="F12" i="46"/>
  <c r="F13" i="46"/>
  <c r="I13" i="46"/>
  <c r="I12" i="46"/>
  <c r="G12" i="47"/>
  <c r="G13" i="47"/>
  <c r="G14" i="47"/>
  <c r="G15" i="47"/>
  <c r="G16" i="47"/>
  <c r="G17" i="47"/>
  <c r="I21" i="47"/>
  <c r="F33" i="47"/>
  <c r="I32" i="47"/>
  <c r="G36" i="47"/>
  <c r="G35" i="47"/>
  <c r="F23" i="47"/>
  <c r="I22" i="47"/>
  <c r="F13" i="47"/>
  <c r="I12" i="47"/>
  <c r="I31" i="47"/>
  <c r="I11" i="47"/>
  <c r="I30" i="47"/>
  <c r="F14" i="47"/>
  <c r="I13" i="47"/>
  <c r="I23" i="47"/>
  <c r="F24" i="47"/>
  <c r="I33" i="47"/>
  <c r="F34" i="47"/>
  <c r="I34" i="47"/>
  <c r="F35" i="47"/>
  <c r="F25" i="47"/>
  <c r="I24" i="47"/>
  <c r="F15" i="47"/>
  <c r="I14" i="47"/>
  <c r="I15" i="47"/>
  <c r="F16" i="47"/>
  <c r="F26" i="47"/>
  <c r="I26" i="47"/>
  <c r="I25" i="47"/>
  <c r="F36" i="47"/>
  <c r="I36" i="47"/>
  <c r="I35" i="47"/>
  <c r="F17" i="47"/>
  <c r="I17" i="47"/>
  <c r="I16" i="47"/>
  <c r="G35" i="48"/>
  <c r="F24" i="48"/>
  <c r="F31" i="48"/>
  <c r="I30" i="48"/>
  <c r="G21" i="48"/>
  <c r="I29" i="48"/>
  <c r="F12" i="48"/>
  <c r="I12" i="48"/>
  <c r="F13" i="48"/>
  <c r="I21" i="48"/>
  <c r="G22" i="48"/>
  <c r="I31" i="48"/>
  <c r="F25" i="48"/>
  <c r="I32" i="48"/>
  <c r="G23" i="48"/>
  <c r="I22" i="48"/>
  <c r="I13" i="48"/>
  <c r="F14" i="48"/>
  <c r="G24" i="48"/>
  <c r="I23" i="48"/>
  <c r="F15" i="48"/>
  <c r="I14" i="48"/>
  <c r="F35" i="48"/>
  <c r="I35" i="48"/>
  <c r="I34" i="48"/>
  <c r="I15" i="48"/>
  <c r="F16" i="48"/>
  <c r="I16" i="48"/>
  <c r="G25" i="48"/>
  <c r="I25" i="48"/>
  <c r="I24" i="48"/>
  <c r="H38" i="49" l="1"/>
  <c r="G38" i="49"/>
  <c r="F32" i="49"/>
  <c r="I31" i="49"/>
  <c r="I10" i="49"/>
  <c r="I30" i="49"/>
  <c r="F12" i="49"/>
  <c r="I11" i="49"/>
  <c r="I21" i="49"/>
  <c r="F22" i="49"/>
  <c r="I20" i="49"/>
  <c r="I32" i="49" l="1"/>
  <c r="F33" i="49"/>
  <c r="F23" i="49"/>
  <c r="I22" i="49"/>
  <c r="I12" i="49"/>
  <c r="F13" i="49"/>
  <c r="F34" i="49" l="1"/>
  <c r="I33" i="49"/>
  <c r="F14" i="49"/>
  <c r="I13" i="49"/>
  <c r="F24" i="49"/>
  <c r="I23" i="49"/>
  <c r="F35" i="49" l="1"/>
  <c r="I34" i="49"/>
  <c r="I24" i="49"/>
  <c r="F25" i="49"/>
  <c r="F15" i="49"/>
  <c r="I14" i="49"/>
  <c r="I35" i="49" l="1"/>
  <c r="F16" i="49"/>
  <c r="I15" i="49"/>
  <c r="F26" i="49"/>
  <c r="I25" i="49"/>
  <c r="F38" i="49" l="1"/>
  <c r="I38" i="49" s="1"/>
  <c r="F27" i="49"/>
  <c r="I27" i="49" s="1"/>
  <c r="I26" i="49"/>
  <c r="I16" i="49"/>
  <c r="F17" i="49"/>
  <c r="I17" i="49" s="1"/>
</calcChain>
</file>

<file path=xl/sharedStrings.xml><?xml version="1.0" encoding="utf-8"?>
<sst xmlns="http://schemas.openxmlformats.org/spreadsheetml/2006/main" count="3273" uniqueCount="413">
  <si>
    <t>15年以下</t>
    <rPh sb="2" eb="5">
      <t>ネンイカ</t>
    </rPh>
    <phoneticPr fontId="38"/>
  </si>
  <si>
    <t>12年超13年以下</t>
    <rPh sb="2" eb="3">
      <t>ネンチ</t>
    </rPh>
    <rPh sb="3" eb="4">
      <t>チョウネ</t>
    </rPh>
    <rPh sb="6" eb="7">
      <t>ネンイ</t>
    </rPh>
    <rPh sb="7" eb="9">
      <t>イカ</t>
    </rPh>
    <phoneticPr fontId="38"/>
  </si>
  <si>
    <t>21.04.20</t>
  </si>
  <si>
    <t>H23.8.18
～
H23.9.19</t>
  </si>
  <si>
    <t>基準金利</t>
    <rPh sb="0" eb="2">
      <t>キジュンキ</t>
    </rPh>
    <rPh sb="2" eb="4">
      <t>キンリ</t>
    </rPh>
    <phoneticPr fontId="39"/>
  </si>
  <si>
    <t>15.08.20</t>
  </si>
  <si>
    <t>17.05.25</t>
  </si>
  <si>
    <t>18.09.21</t>
  </si>
  <si>
    <t>15年以下（例外7年以下）</t>
    <rPh sb="2" eb="3">
      <t>ネンイ</t>
    </rPh>
    <rPh sb="3" eb="5">
      <t>イカレ</t>
    </rPh>
    <rPh sb="6" eb="8">
      <t>レイガイネ</t>
    </rPh>
    <rPh sb="9" eb="12">
      <t>ネンイカ</t>
    </rPh>
    <phoneticPr fontId="39"/>
  </si>
  <si>
    <t>21.07.21</t>
  </si>
  <si>
    <t>(D)</t>
  </si>
  <si>
    <t>認定農業者等　　　　(貸付利率の特例)  (H27.8.19-H27.9.17)</t>
    <rPh sb="0" eb="2">
      <t>ニンテイノ</t>
    </rPh>
    <rPh sb="2" eb="5">
      <t>ノウギョウシャト</t>
    </rPh>
    <rPh sb="5" eb="6">
      <t>トウカ</t>
    </rPh>
    <rPh sb="11" eb="13">
      <t>カシツケリ</t>
    </rPh>
    <rPh sb="13" eb="15">
      <t>リリツト</t>
    </rPh>
    <rPh sb="16" eb="18">
      <t>トクレイ</t>
    </rPh>
    <phoneticPr fontId="39"/>
  </si>
  <si>
    <t>13年超15年以下</t>
    <rPh sb="2" eb="3">
      <t>ネンチ</t>
    </rPh>
    <rPh sb="3" eb="4">
      <t>チョウネ</t>
    </rPh>
    <rPh sb="6" eb="7">
      <t>ネンイ</t>
    </rPh>
    <rPh sb="7" eb="9">
      <t>イカ</t>
    </rPh>
    <phoneticPr fontId="38"/>
  </si>
  <si>
    <t>認定農業者等　　　　(貸付利率の特例)  (H27.2.19-H27.3.17)</t>
    <rPh sb="0" eb="2">
      <t>ニンテイノ</t>
    </rPh>
    <rPh sb="2" eb="5">
      <t>ノウギョウシャト</t>
    </rPh>
    <rPh sb="5" eb="6">
      <t>トウカ</t>
    </rPh>
    <rPh sb="11" eb="13">
      <t>カシツケリ</t>
    </rPh>
    <rPh sb="13" eb="15">
      <t>リリツト</t>
    </rPh>
    <rPh sb="16" eb="18">
      <t>トクレイ</t>
    </rPh>
    <phoneticPr fontId="39"/>
  </si>
  <si>
    <t>19.03.19</t>
  </si>
  <si>
    <t>18.12.20</t>
  </si>
  <si>
    <t>農林水産</t>
    <rPh sb="0" eb="2">
      <t>ノウリンス</t>
    </rPh>
    <rPh sb="2" eb="4">
      <t>スイサン</t>
    </rPh>
    <phoneticPr fontId="41"/>
  </si>
  <si>
    <t>認定農業者等　　　　(貸付利率の特例)  (H26.4.18-H26.5.22)</t>
    <rPh sb="0" eb="2">
      <t>ニンテイノ</t>
    </rPh>
    <rPh sb="2" eb="5">
      <t>ノウギョウシャト</t>
    </rPh>
    <rPh sb="5" eb="6">
      <t>トウカ</t>
    </rPh>
    <rPh sb="11" eb="13">
      <t>カシツケリ</t>
    </rPh>
    <rPh sb="13" eb="15">
      <t>リリツト</t>
    </rPh>
    <rPh sb="16" eb="18">
      <t>トクレイ</t>
    </rPh>
    <phoneticPr fontId="39"/>
  </si>
  <si>
    <t>認定農業者等　　　　(貸付利率の特例)  (H28.10.20-H28.11.23)</t>
    <rPh sb="0" eb="2">
      <t>ニンテイノ</t>
    </rPh>
    <rPh sb="2" eb="5">
      <t>ノウギョウシャト</t>
    </rPh>
    <rPh sb="5" eb="6">
      <t>トウカ</t>
    </rPh>
    <rPh sb="11" eb="13">
      <t>カシツケリ</t>
    </rPh>
    <rPh sb="13" eb="15">
      <t>リリツト</t>
    </rPh>
    <rPh sb="16" eb="18">
      <t>トクレイ</t>
    </rPh>
    <phoneticPr fontId="39"/>
  </si>
  <si>
    <t>7年超8年以下</t>
    <rPh sb="1" eb="2">
      <t>ネンチ</t>
    </rPh>
    <rPh sb="2" eb="3">
      <t>チョウネ</t>
    </rPh>
    <rPh sb="4" eb="5">
      <t>ネンイ</t>
    </rPh>
    <rPh sb="5" eb="7">
      <t>イカ</t>
    </rPh>
    <phoneticPr fontId="38"/>
  </si>
  <si>
    <t>平成２３年度に申し込んだ場合、（財）農林水産長期金融協会(C)からの利子助成により、
貸付当初５年間（最大）に限り、特例利率を０％に引き下げられます。</t>
    <rPh sb="0" eb="2">
      <t>ヘイセイネ</t>
    </rPh>
    <rPh sb="4" eb="6">
      <t>ネンドモ</t>
    </rPh>
    <rPh sb="7" eb="8">
      <t>モウコ</t>
    </rPh>
    <rPh sb="9" eb="10">
      <t>コバ</t>
    </rPh>
    <rPh sb="12" eb="14">
      <t>バアイザ</t>
    </rPh>
    <rPh sb="16" eb="17">
      <t>ザイノ</t>
    </rPh>
    <rPh sb="18" eb="20">
      <t>ノウリンス</t>
    </rPh>
    <rPh sb="20" eb="22">
      <t>スイサンチ</t>
    </rPh>
    <rPh sb="22" eb="24">
      <t>チョウキキ</t>
    </rPh>
    <rPh sb="24" eb="26">
      <t>キンユウキ</t>
    </rPh>
    <rPh sb="26" eb="28">
      <t>キョウカイリ</t>
    </rPh>
    <rPh sb="34" eb="36">
      <t>リシジ</t>
    </rPh>
    <rPh sb="36" eb="38">
      <t>ジョセイカ</t>
    </rPh>
    <rPh sb="43" eb="45">
      <t>カシツケト</t>
    </rPh>
    <rPh sb="45" eb="47">
      <t>トウショネ</t>
    </rPh>
    <rPh sb="48" eb="50">
      <t>ネンカンサ</t>
    </rPh>
    <rPh sb="51" eb="53">
      <t>サイダイカ</t>
    </rPh>
    <rPh sb="55" eb="56">
      <t>カギト</t>
    </rPh>
    <rPh sb="58" eb="60">
      <t>トクレイリ</t>
    </rPh>
    <rPh sb="60" eb="62">
      <t>リリツヒ</t>
    </rPh>
    <rPh sb="66" eb="67">
      <t>ヒサ</t>
    </rPh>
    <rPh sb="68" eb="69">
      <t>サ</t>
    </rPh>
    <phoneticPr fontId="39"/>
  </si>
  <si>
    <t>17.09.20</t>
  </si>
  <si>
    <t>16.01.26</t>
  </si>
  <si>
    <t>8年以下</t>
    <rPh sb="1" eb="2">
      <t>ネンイ</t>
    </rPh>
    <rPh sb="2" eb="4">
      <t>イカ</t>
    </rPh>
    <phoneticPr fontId="38"/>
  </si>
  <si>
    <t>12年以下</t>
    <rPh sb="2" eb="3">
      <t>ネンイ</t>
    </rPh>
    <rPh sb="3" eb="5">
      <t>イカ</t>
    </rPh>
    <phoneticPr fontId="38"/>
  </si>
  <si>
    <t>H22.5.26
～
H22.6.17</t>
  </si>
  <si>
    <t>21.03.18</t>
  </si>
  <si>
    <t>15.10.21</t>
  </si>
  <si>
    <t>11年以下</t>
    <rPh sb="2" eb="3">
      <t>ネンイ</t>
    </rPh>
    <rPh sb="3" eb="5">
      <t>イカ</t>
    </rPh>
    <phoneticPr fontId="38"/>
  </si>
  <si>
    <t>18.10.19</t>
  </si>
  <si>
    <t>農林水産
長期金融協会
利子助成</t>
    <rPh sb="0" eb="2">
      <t>ノウリンス</t>
    </rPh>
    <rPh sb="2" eb="4">
      <t>スイサンチ</t>
    </rPh>
    <rPh sb="5" eb="7">
      <t>チョウキキ</t>
    </rPh>
    <rPh sb="7" eb="9">
      <t>キンユウキ</t>
    </rPh>
    <rPh sb="9" eb="11">
      <t>キョウカイリ</t>
    </rPh>
    <rPh sb="12" eb="14">
      <t>リシジ</t>
    </rPh>
    <rPh sb="14" eb="16">
      <t>ジョセイ</t>
    </rPh>
    <phoneticPr fontId="39"/>
  </si>
  <si>
    <t>〃</t>
  </si>
  <si>
    <t>11年超12年以下</t>
    <rPh sb="2" eb="3">
      <t>ネンチョウチ</t>
    </rPh>
    <rPh sb="3" eb="4">
      <t>チョウネ</t>
    </rPh>
    <rPh sb="6" eb="7">
      <t>ネンイ</t>
    </rPh>
    <rPh sb="7" eb="9">
      <t>イカ</t>
    </rPh>
    <phoneticPr fontId="38"/>
  </si>
  <si>
    <t>(C)</t>
  </si>
  <si>
    <t>認定農業者等　　　　(貸付利率の特例)  (H26.8.20-H26.9.18)</t>
    <rPh sb="0" eb="2">
      <t>ニンテイノ</t>
    </rPh>
    <rPh sb="2" eb="5">
      <t>ノウギョウシャト</t>
    </rPh>
    <rPh sb="5" eb="6">
      <t>トウカ</t>
    </rPh>
    <rPh sb="11" eb="13">
      <t>カシツケリ</t>
    </rPh>
    <rPh sb="13" eb="15">
      <t>リリツト</t>
    </rPh>
    <rPh sb="16" eb="18">
      <t>トクレイ</t>
    </rPh>
    <phoneticPr fontId="39"/>
  </si>
  <si>
    <t>20.02.21</t>
  </si>
  <si>
    <t>沖縄県
利子補給</t>
    <rPh sb="0" eb="3">
      <t>オキナワケンリ</t>
    </rPh>
    <rPh sb="4" eb="6">
      <t>リシホ</t>
    </rPh>
    <rPh sb="6" eb="8">
      <t>ホキュウ</t>
    </rPh>
    <phoneticPr fontId="39"/>
  </si>
  <si>
    <t>それ以外の金利</t>
    <rPh sb="2" eb="4">
      <t>イガイキ</t>
    </rPh>
    <rPh sb="5" eb="7">
      <t>キンリ</t>
    </rPh>
    <phoneticPr fontId="39"/>
  </si>
  <si>
    <t>貸付開始から
最大５年間</t>
    <rPh sb="0" eb="2">
      <t>カシツケカ</t>
    </rPh>
    <rPh sb="2" eb="4">
      <t>カイシサ</t>
    </rPh>
    <rPh sb="7" eb="9">
      <t>サイダイネ</t>
    </rPh>
    <rPh sb="10" eb="12">
      <t>ネンカン</t>
    </rPh>
    <phoneticPr fontId="39"/>
  </si>
  <si>
    <t>15.07.18</t>
  </si>
  <si>
    <t>16.02.19</t>
  </si>
  <si>
    <t>貸付開始から
６年目以降</t>
    <rPh sb="0" eb="2">
      <t>カシツケカ</t>
    </rPh>
    <rPh sb="2" eb="4">
      <t>カイシネ</t>
    </rPh>
    <rPh sb="8" eb="10">
      <t>ネンメイ</t>
    </rPh>
    <rPh sb="10" eb="12">
      <t>イコウ</t>
    </rPh>
    <phoneticPr fontId="39"/>
  </si>
  <si>
    <t>H22.8.18
～
H22.9.20</t>
  </si>
  <si>
    <t>9年以下</t>
    <rPh sb="1" eb="4">
      <t>ネンイカ</t>
    </rPh>
    <phoneticPr fontId="38"/>
  </si>
  <si>
    <t>認定農業者等　　　　(貸付利率の特例)  (H28.1.21-H28.2.18)</t>
    <rPh sb="0" eb="2">
      <t>ニンテイノ</t>
    </rPh>
    <rPh sb="2" eb="5">
      <t>ノウギョウシャト</t>
    </rPh>
    <rPh sb="5" eb="6">
      <t>トウカ</t>
    </rPh>
    <rPh sb="11" eb="13">
      <t>カシツケリ</t>
    </rPh>
    <rPh sb="13" eb="15">
      <t>リリツト</t>
    </rPh>
    <rPh sb="16" eb="18">
      <t>トクレイ</t>
    </rPh>
    <phoneticPr fontId="39"/>
  </si>
  <si>
    <t>8年超9年以下</t>
    <rPh sb="1" eb="2">
      <t>ネンチ</t>
    </rPh>
    <rPh sb="2" eb="3">
      <t>チョウネ</t>
    </rPh>
    <rPh sb="4" eb="5">
      <t>ネンイ</t>
    </rPh>
    <rPh sb="5" eb="7">
      <t>イカ</t>
    </rPh>
    <phoneticPr fontId="38"/>
  </si>
  <si>
    <t>14年超15年以下</t>
    <rPh sb="2" eb="3">
      <t>ネンチ</t>
    </rPh>
    <rPh sb="3" eb="4">
      <t>チョウネ</t>
    </rPh>
    <rPh sb="6" eb="7">
      <t>ネンイ</t>
    </rPh>
    <rPh sb="7" eb="9">
      <t>イカ</t>
    </rPh>
    <phoneticPr fontId="38"/>
  </si>
  <si>
    <t>貸付金利</t>
    <rPh sb="0" eb="2">
      <t>カシツケキ</t>
    </rPh>
    <rPh sb="2" eb="4">
      <t>キンリ</t>
    </rPh>
    <phoneticPr fontId="41"/>
  </si>
  <si>
    <t>認定農業者等　　　　(貸付利率の特例)  (H26.2.20-H26.3.18)</t>
    <rPh sb="0" eb="2">
      <t>ニンテイノ</t>
    </rPh>
    <rPh sb="2" eb="5">
      <t>ノウギョウシャト</t>
    </rPh>
    <rPh sb="5" eb="6">
      <t>トウカ</t>
    </rPh>
    <rPh sb="11" eb="13">
      <t>カシツケリ</t>
    </rPh>
    <rPh sb="13" eb="15">
      <t>リリツト</t>
    </rPh>
    <rPh sb="16" eb="18">
      <t>トクレイ</t>
    </rPh>
    <phoneticPr fontId="39"/>
  </si>
  <si>
    <t>認定農業者等　　　　(貸付利率の特例)  (H28.1124-H28.12.18)</t>
    <rPh sb="0" eb="2">
      <t>ニンテイノ</t>
    </rPh>
    <rPh sb="2" eb="5">
      <t>ノウギョウシャト</t>
    </rPh>
    <rPh sb="5" eb="6">
      <t>トウカ</t>
    </rPh>
    <rPh sb="11" eb="13">
      <t>カシツケリ</t>
    </rPh>
    <rPh sb="13" eb="15">
      <t>リリツト</t>
    </rPh>
    <rPh sb="16" eb="18">
      <t>トクレイ</t>
    </rPh>
    <phoneticPr fontId="39"/>
  </si>
  <si>
    <t>〃</t>
  </si>
  <si>
    <t>認定農業者等　　(貸付利率の特例) (H25.10.21-H25.11.20)</t>
    <rPh sb="0" eb="2">
      <t>ニンテイノ</t>
    </rPh>
    <rPh sb="2" eb="5">
      <t>ノウギョウシャト</t>
    </rPh>
    <rPh sb="5" eb="6">
      <t>トウカ</t>
    </rPh>
    <rPh sb="9" eb="11">
      <t>カシツケリ</t>
    </rPh>
    <rPh sb="11" eb="13">
      <t>リリツト</t>
    </rPh>
    <rPh sb="14" eb="16">
      <t>トクレイ</t>
    </rPh>
    <phoneticPr fontId="39"/>
  </si>
  <si>
    <t>9年以下</t>
    <rPh sb="1" eb="2">
      <t>ネンイ</t>
    </rPh>
    <rPh sb="2" eb="4">
      <t>イカ</t>
    </rPh>
    <phoneticPr fontId="38"/>
  </si>
  <si>
    <t>(例外７年以下)</t>
    <rPh sb="1" eb="3">
      <t>レイガイネ</t>
    </rPh>
    <rPh sb="4" eb="5">
      <t>ネンイ</t>
    </rPh>
    <rPh sb="5" eb="7">
      <t>イカ</t>
    </rPh>
    <phoneticPr fontId="39"/>
  </si>
  <si>
    <t>9年超11年以下</t>
    <rPh sb="1" eb="2">
      <t>ネンチ</t>
    </rPh>
    <rPh sb="2" eb="3">
      <t>チョウネ</t>
    </rPh>
    <rPh sb="5" eb="6">
      <t>ネンイ</t>
    </rPh>
    <rPh sb="6" eb="8">
      <t>イカ</t>
    </rPh>
    <phoneticPr fontId="38"/>
  </si>
  <si>
    <t>15.06.18</t>
  </si>
  <si>
    <t xml:space="preserve"> 農業近代化資金　金利推移表 </t>
    <rPh sb="1" eb="3">
      <t>ノウギョウキ</t>
    </rPh>
    <rPh sb="3" eb="6">
      <t>キンダイカシ</t>
    </rPh>
    <rPh sb="6" eb="8">
      <t>シキンキ</t>
    </rPh>
    <rPh sb="9" eb="11">
      <t>キンリス</t>
    </rPh>
    <rPh sb="11" eb="13">
      <t>スイイヒ</t>
    </rPh>
    <rPh sb="13" eb="14">
      <t>ヒョウ</t>
    </rPh>
    <phoneticPr fontId="39"/>
  </si>
  <si>
    <t>H23.10.20
～
H23.11.17</t>
  </si>
  <si>
    <t>12年超13年以下</t>
    <rPh sb="2" eb="3">
      <t>ネンチョウチ</t>
    </rPh>
    <rPh sb="3" eb="4">
      <t>チョウネ</t>
    </rPh>
    <rPh sb="6" eb="7">
      <t>ネンイ</t>
    </rPh>
    <rPh sb="7" eb="9">
      <t>イカ</t>
    </rPh>
    <phoneticPr fontId="38"/>
  </si>
  <si>
    <r>
      <t>農</t>
    </r>
    <r>
      <rPr>
        <sz val="7"/>
        <rFont val="ＭＳ Ｐゴシック"/>
        <family val="3"/>
        <charset val="128"/>
      </rPr>
      <t xml:space="preserve">林水産
長期金融協会
利子助成
</t>
    </r>
    <r>
      <rPr>
        <sz val="7"/>
        <color indexed="10"/>
        <rFont val="ＭＳ Ｐゴシック"/>
        <family val="3"/>
        <charset val="128"/>
      </rPr>
      <t>（平成２２年度の
申込に限る）</t>
    </r>
    <rPh sb="12" eb="14">
      <t>リシジ</t>
    </rPh>
    <rPh sb="14" eb="16">
      <t>ジョセイヘ</t>
    </rPh>
    <rPh sb="18" eb="20">
      <t>ヘイセイネ</t>
    </rPh>
    <rPh sb="22" eb="24">
      <t>ネンドモ</t>
    </rPh>
    <rPh sb="26" eb="28">
      <t>モウシコミカ</t>
    </rPh>
    <rPh sb="29" eb="30">
      <t>カギ</t>
    </rPh>
    <phoneticPr fontId="39"/>
  </si>
  <si>
    <t>認定農業者等に係る貸付利率の特例  (H24.7.19-H24.8.19)</t>
    <rPh sb="0" eb="2">
      <t>ニンテイノ</t>
    </rPh>
    <rPh sb="2" eb="5">
      <t>ノウギョウシャト</t>
    </rPh>
    <rPh sb="5" eb="6">
      <t>トウカ</t>
    </rPh>
    <rPh sb="7" eb="8">
      <t>カカカ</t>
    </rPh>
    <rPh sb="9" eb="11">
      <t>カシツケリ</t>
    </rPh>
    <rPh sb="11" eb="13">
      <t>リリツト</t>
    </rPh>
    <rPh sb="14" eb="16">
      <t>トクレイ</t>
    </rPh>
    <phoneticPr fontId="39"/>
  </si>
  <si>
    <t>認定農業者等　　　　(貸付利率の特例)  (H26.3.19-H26.4.17)</t>
    <rPh sb="0" eb="2">
      <t>ニンテイノ</t>
    </rPh>
    <rPh sb="2" eb="5">
      <t>ノウギョウシャト</t>
    </rPh>
    <rPh sb="5" eb="6">
      <t>トウカ</t>
    </rPh>
    <rPh sb="11" eb="13">
      <t>カシツケリ</t>
    </rPh>
    <rPh sb="13" eb="15">
      <t>リリツト</t>
    </rPh>
    <rPh sb="16" eb="18">
      <t>トクレイ</t>
    </rPh>
    <phoneticPr fontId="39"/>
  </si>
  <si>
    <t>17.02.21</t>
  </si>
  <si>
    <t>H23.3.18
～
H23.4.19</t>
  </si>
  <si>
    <t>認定農業者等に係る貸付利率の特例  (H24.6.20-H24.7.18)</t>
    <rPh sb="0" eb="2">
      <t>ニンテイノ</t>
    </rPh>
    <rPh sb="2" eb="5">
      <t>ノウギョウシャト</t>
    </rPh>
    <rPh sb="5" eb="6">
      <t>トウカ</t>
    </rPh>
    <rPh sb="7" eb="8">
      <t>カカカ</t>
    </rPh>
    <rPh sb="9" eb="11">
      <t>カシツケリ</t>
    </rPh>
    <rPh sb="11" eb="13">
      <t>リリツト</t>
    </rPh>
    <rPh sb="14" eb="16">
      <t>トクレイ</t>
    </rPh>
    <phoneticPr fontId="39"/>
  </si>
  <si>
    <t>対象者</t>
    <rPh sb="0" eb="3">
      <t>タイショウシャ</t>
    </rPh>
    <phoneticPr fontId="39"/>
  </si>
  <si>
    <t>(A-B-D)</t>
  </si>
  <si>
    <t>18.02.20</t>
  </si>
  <si>
    <t>21.02.19</t>
  </si>
  <si>
    <t>21.09.18</t>
  </si>
  <si>
    <t>7年以下</t>
    <rPh sb="1" eb="4">
      <t>ネンイカ</t>
    </rPh>
    <phoneticPr fontId="38"/>
  </si>
  <si>
    <t>13年超14年以下</t>
    <rPh sb="2" eb="3">
      <t>ネンチ</t>
    </rPh>
    <rPh sb="3" eb="4">
      <t>チョウネ</t>
    </rPh>
    <rPh sb="6" eb="7">
      <t>ネンイ</t>
    </rPh>
    <rPh sb="7" eb="9">
      <t>イカ</t>
    </rPh>
    <phoneticPr fontId="38"/>
  </si>
  <si>
    <t>H23.9.20～H23.10.19</t>
  </si>
  <si>
    <t>10年以下</t>
    <rPh sb="2" eb="3">
      <t>ネンイ</t>
    </rPh>
    <rPh sb="3" eb="5">
      <t>イカ</t>
    </rPh>
    <phoneticPr fontId="38"/>
  </si>
  <si>
    <t>19.01.25</t>
  </si>
  <si>
    <t>認定農業者等　　　　(貸付利率の特例)  (H27.9.18-H27.10.19)</t>
    <rPh sb="0" eb="2">
      <t>ニンテイノ</t>
    </rPh>
    <rPh sb="2" eb="5">
      <t>ノウギョウシャト</t>
    </rPh>
    <rPh sb="5" eb="6">
      <t>トウカ</t>
    </rPh>
    <rPh sb="11" eb="13">
      <t>カシツケリ</t>
    </rPh>
    <rPh sb="13" eb="15">
      <t>リリツト</t>
    </rPh>
    <rPh sb="16" eb="18">
      <t>トクレイ</t>
    </rPh>
    <phoneticPr fontId="39"/>
  </si>
  <si>
    <t>8年超10年以下</t>
    <rPh sb="1" eb="2">
      <t>ネンチ</t>
    </rPh>
    <rPh sb="2" eb="3">
      <t>チョウネ</t>
    </rPh>
    <rPh sb="5" eb="6">
      <t>ネンイ</t>
    </rPh>
    <rPh sb="6" eb="8">
      <t>イカ</t>
    </rPh>
    <phoneticPr fontId="38"/>
  </si>
  <si>
    <t>-</t>
  </si>
  <si>
    <t>19.12.19</t>
  </si>
  <si>
    <t>特例利率
(約定利率)</t>
    <rPh sb="0" eb="2">
      <t>トクレイリ</t>
    </rPh>
    <rPh sb="2" eb="4">
      <t>リリツ</t>
    </rPh>
    <phoneticPr fontId="39"/>
  </si>
  <si>
    <t>14.07.01</t>
  </si>
  <si>
    <t>19.11.19</t>
  </si>
  <si>
    <t>14.09.19</t>
  </si>
  <si>
    <t>16.09.21</t>
  </si>
  <si>
    <t>認定農業者等　　　　(貸付利率の特例)  (H26.10.21-H26.11.19)</t>
    <rPh sb="0" eb="2">
      <t>ニンテイノ</t>
    </rPh>
    <rPh sb="2" eb="5">
      <t>ノウギョウシャト</t>
    </rPh>
    <rPh sb="5" eb="6">
      <t>トウカ</t>
    </rPh>
    <rPh sb="11" eb="13">
      <t>カシツケリ</t>
    </rPh>
    <rPh sb="13" eb="15">
      <t>リリツト</t>
    </rPh>
    <rPh sb="16" eb="18">
      <t>トクレイ</t>
    </rPh>
    <phoneticPr fontId="39"/>
  </si>
  <si>
    <t>15.02.20</t>
  </si>
  <si>
    <t>認定農業者等　　　　(貸付利率の特例)  (H28.2.19-H28.3.17)</t>
    <rPh sb="0" eb="2">
      <t>ニンテイノ</t>
    </rPh>
    <rPh sb="2" eb="5">
      <t>ノウギョウシャト</t>
    </rPh>
    <rPh sb="5" eb="6">
      <t>トウカ</t>
    </rPh>
    <rPh sb="11" eb="13">
      <t>カシツケリ</t>
    </rPh>
    <rPh sb="13" eb="15">
      <t>リリツト</t>
    </rPh>
    <rPh sb="16" eb="18">
      <t>トクレイ</t>
    </rPh>
    <phoneticPr fontId="39"/>
  </si>
  <si>
    <t>16.08.18</t>
  </si>
  <si>
    <t>同左</t>
    <rPh sb="0" eb="2">
      <t>ドウサ</t>
    </rPh>
    <phoneticPr fontId="39"/>
  </si>
  <si>
    <t>22.03.18</t>
  </si>
  <si>
    <t>20.11.20</t>
  </si>
  <si>
    <t>(A)</t>
  </si>
  <si>
    <t>認定農業者等　　　　(貸付利率の特例)  (H26.12.18-H27.1.21)</t>
    <rPh sb="0" eb="2">
      <t>ニンテイノ</t>
    </rPh>
    <rPh sb="2" eb="5">
      <t>ノウギョウシャト</t>
    </rPh>
    <rPh sb="5" eb="6">
      <t>トウカ</t>
    </rPh>
    <rPh sb="11" eb="13">
      <t>カシツケリ</t>
    </rPh>
    <rPh sb="13" eb="15">
      <t>リリツト</t>
    </rPh>
    <rPh sb="16" eb="18">
      <t>トクレイ</t>
    </rPh>
    <phoneticPr fontId="39"/>
  </si>
  <si>
    <t>18.11.22</t>
  </si>
  <si>
    <t>16.4.22～</t>
  </si>
  <si>
    <t>-</t>
  </si>
  <si>
    <t>18.06.19</t>
  </si>
  <si>
    <t>17.08.18</t>
  </si>
  <si>
    <t>20.10.21</t>
  </si>
  <si>
    <t>14.11.01</t>
  </si>
  <si>
    <t>H24.2.20～H24.3.18</t>
  </si>
  <si>
    <t>16.05.26</t>
  </si>
  <si>
    <t>H22.6.18
～
H22.7.21</t>
  </si>
  <si>
    <t>平成２２年度に申し込んだ場合、（財）農林水産長期金融協会(C)からの利子助成により、
貸付当初５年間（最大）に限り、特例利率を０％に引き下げられます。</t>
    <rPh sb="0" eb="2">
      <t>ヘイセイネ</t>
    </rPh>
    <rPh sb="4" eb="6">
      <t>ネンドモ</t>
    </rPh>
    <rPh sb="7" eb="8">
      <t>モウコ</t>
    </rPh>
    <rPh sb="9" eb="10">
      <t>コバ</t>
    </rPh>
    <rPh sb="12" eb="14">
      <t>バアイザ</t>
    </rPh>
    <rPh sb="16" eb="17">
      <t>ザイノ</t>
    </rPh>
    <rPh sb="18" eb="20">
      <t>ノウリンス</t>
    </rPh>
    <rPh sb="20" eb="22">
      <t>スイサンチ</t>
    </rPh>
    <rPh sb="22" eb="24">
      <t>チョウキキ</t>
    </rPh>
    <rPh sb="24" eb="26">
      <t>キンユウキ</t>
    </rPh>
    <rPh sb="26" eb="28">
      <t>キョウカイリ</t>
    </rPh>
    <rPh sb="34" eb="36">
      <t>リシジ</t>
    </rPh>
    <rPh sb="36" eb="38">
      <t>ジョセイカ</t>
    </rPh>
    <rPh sb="43" eb="45">
      <t>カシツケト</t>
    </rPh>
    <rPh sb="45" eb="47">
      <t>トウショネ</t>
    </rPh>
    <rPh sb="48" eb="50">
      <t>ネンカンサ</t>
    </rPh>
    <rPh sb="51" eb="53">
      <t>サイダイカ</t>
    </rPh>
    <rPh sb="55" eb="56">
      <t>カギト</t>
    </rPh>
    <rPh sb="58" eb="60">
      <t>トクレイリ</t>
    </rPh>
    <rPh sb="60" eb="62">
      <t>リリツヒ</t>
    </rPh>
    <rPh sb="66" eb="67">
      <t>ヒサ</t>
    </rPh>
    <rPh sb="68" eb="69">
      <t>サ</t>
    </rPh>
    <phoneticPr fontId="39"/>
  </si>
  <si>
    <t>22.01.22</t>
  </si>
  <si>
    <t>認定農業者等　　　　(貸付利率の特例)  (H26.11.20-H26.12.17)</t>
    <rPh sb="0" eb="2">
      <t>ニンテイノ</t>
    </rPh>
    <rPh sb="2" eb="5">
      <t>ノウギョウシャト</t>
    </rPh>
    <rPh sb="5" eb="6">
      <t>トウカ</t>
    </rPh>
    <rPh sb="11" eb="13">
      <t>カシツケリ</t>
    </rPh>
    <rPh sb="13" eb="15">
      <t>リリツト</t>
    </rPh>
    <rPh sb="16" eb="18">
      <t>トクレイ</t>
    </rPh>
    <phoneticPr fontId="39"/>
  </si>
  <si>
    <t>H22.7.22
～
H22.8.17</t>
  </si>
  <si>
    <t>認定農業者等　　　　(貸付利率の特例)  (H27.12.18-H28.1.20)</t>
    <rPh sb="0" eb="2">
      <t>ニンテイノ</t>
    </rPh>
    <rPh sb="2" eb="5">
      <t>ノウギョウシャト</t>
    </rPh>
    <rPh sb="5" eb="6">
      <t>トウカ</t>
    </rPh>
    <rPh sb="11" eb="13">
      <t>カシツケリ</t>
    </rPh>
    <rPh sb="13" eb="15">
      <t>リリツト</t>
    </rPh>
    <rPh sb="16" eb="18">
      <t>トクレイ</t>
    </rPh>
    <phoneticPr fontId="39"/>
  </si>
  <si>
    <t>認定農業者等　　(貸付利率の特例)  (H25.11.21-H25.12.19)</t>
    <rPh sb="0" eb="2">
      <t>ニンテイノ</t>
    </rPh>
    <rPh sb="2" eb="5">
      <t>ノウギョウシャト</t>
    </rPh>
    <rPh sb="5" eb="6">
      <t>トウカ</t>
    </rPh>
    <rPh sb="9" eb="11">
      <t>カシツケリ</t>
    </rPh>
    <rPh sb="11" eb="13">
      <t>リリツト</t>
    </rPh>
    <rPh sb="14" eb="16">
      <t>トクレイ</t>
    </rPh>
    <phoneticPr fontId="39"/>
  </si>
  <si>
    <t>利子補給</t>
    <rPh sb="0" eb="2">
      <t>リシホ</t>
    </rPh>
    <rPh sb="2" eb="4">
      <t>ホキュウ</t>
    </rPh>
    <phoneticPr fontId="41"/>
  </si>
  <si>
    <t>16.4.22</t>
  </si>
  <si>
    <t>20.01.25</t>
  </si>
  <si>
    <t>認定農業者等に係る貸付利率の特例  (H25.1.24-H25.2.20)</t>
    <rPh sb="0" eb="2">
      <t>ニンテイノ</t>
    </rPh>
    <rPh sb="2" eb="5">
      <t>ノウギョウシャト</t>
    </rPh>
    <rPh sb="5" eb="6">
      <t>トウカ</t>
    </rPh>
    <rPh sb="7" eb="8">
      <t>カカカ</t>
    </rPh>
    <rPh sb="9" eb="11">
      <t>カシツケリ</t>
    </rPh>
    <rPh sb="11" eb="13">
      <t>リリツト</t>
    </rPh>
    <rPh sb="14" eb="16">
      <t>トクレイ</t>
    </rPh>
    <phoneticPr fontId="39"/>
  </si>
  <si>
    <t>沖縄県</t>
    <rPh sb="0" eb="3">
      <t>オキナワケン</t>
    </rPh>
    <phoneticPr fontId="41"/>
  </si>
  <si>
    <t>認定農業者等に係る貸付利率の特例(H25.5.20-H25.6.18)</t>
    <rPh sb="0" eb="2">
      <t>ニンテイノ</t>
    </rPh>
    <rPh sb="2" eb="5">
      <t>ノウギョウシャト</t>
    </rPh>
    <rPh sb="5" eb="6">
      <t>トウカ</t>
    </rPh>
    <rPh sb="7" eb="8">
      <t>カカカ</t>
    </rPh>
    <rPh sb="9" eb="11">
      <t>カシツケリ</t>
    </rPh>
    <rPh sb="11" eb="13">
      <t>リリツト</t>
    </rPh>
    <rPh sb="14" eb="16">
      <t>トクレイ</t>
    </rPh>
    <phoneticPr fontId="39"/>
  </si>
  <si>
    <t>1.25</t>
  </si>
  <si>
    <t>認定農業者等　　(貸付利率の特例)  (H26.1.23-H26.2.19)</t>
    <rPh sb="0" eb="2">
      <t>ニンテイノ</t>
    </rPh>
    <rPh sb="2" eb="5">
      <t>ノウギョウシャト</t>
    </rPh>
    <rPh sb="5" eb="6">
      <t>トウカ</t>
    </rPh>
    <rPh sb="9" eb="11">
      <t>カシツケリ</t>
    </rPh>
    <rPh sb="11" eb="13">
      <t>リリツト</t>
    </rPh>
    <rPh sb="14" eb="16">
      <t>トクレイ</t>
    </rPh>
    <phoneticPr fontId="39"/>
  </si>
  <si>
    <t>19.06.11</t>
  </si>
  <si>
    <t>それ以外の金利</t>
  </si>
  <si>
    <t>（Ｃ）</t>
  </si>
  <si>
    <t>認定農業者等に係る貸付利率の特例  (H24.8.20-H24.9.19)</t>
    <rPh sb="0" eb="2">
      <t>ニンテイノ</t>
    </rPh>
    <rPh sb="2" eb="5">
      <t>ノウギョウシャト</t>
    </rPh>
    <rPh sb="5" eb="6">
      <t>トウカ</t>
    </rPh>
    <rPh sb="7" eb="8">
      <t>カカカ</t>
    </rPh>
    <rPh sb="9" eb="11">
      <t>カシツケリ</t>
    </rPh>
    <rPh sb="11" eb="13">
      <t>リリツト</t>
    </rPh>
    <rPh sb="14" eb="16">
      <t>トクレイ</t>
    </rPh>
    <phoneticPr fontId="39"/>
  </si>
  <si>
    <t>14年超15年以下</t>
    <rPh sb="2" eb="3">
      <t>ネンチョウチ</t>
    </rPh>
    <rPh sb="3" eb="4">
      <t>チョウネ</t>
    </rPh>
    <rPh sb="6" eb="7">
      <t>ネンイ</t>
    </rPh>
    <rPh sb="7" eb="9">
      <t>イカ</t>
    </rPh>
    <phoneticPr fontId="38"/>
  </si>
  <si>
    <t>19.09.20</t>
  </si>
  <si>
    <t>20.03.19</t>
  </si>
  <si>
    <t>21.11.20</t>
  </si>
  <si>
    <t>長期金融協会</t>
    <rPh sb="0" eb="2">
      <t>チョウキキ</t>
    </rPh>
    <rPh sb="2" eb="4">
      <t>キンユウキ</t>
    </rPh>
    <rPh sb="4" eb="6">
      <t>キョウカイ</t>
    </rPh>
    <phoneticPr fontId="41"/>
  </si>
  <si>
    <t>(％）</t>
  </si>
  <si>
    <t>12年超15年以下</t>
    <rPh sb="2" eb="3">
      <t>ネンチ</t>
    </rPh>
    <rPh sb="3" eb="4">
      <t>チョウネ</t>
    </rPh>
    <rPh sb="6" eb="7">
      <t>ネンイ</t>
    </rPh>
    <rPh sb="7" eb="9">
      <t>イカ</t>
    </rPh>
    <phoneticPr fontId="38"/>
  </si>
  <si>
    <t>認定農業者等　　　　(貸付利率の特例)  (H27.5.27-H27.6.17)</t>
    <rPh sb="0" eb="2">
      <t>ニンテイノ</t>
    </rPh>
    <rPh sb="2" eb="5">
      <t>ノウギョウシャト</t>
    </rPh>
    <rPh sb="5" eb="6">
      <t>トウカ</t>
    </rPh>
    <rPh sb="11" eb="13">
      <t>カシツケリ</t>
    </rPh>
    <rPh sb="13" eb="15">
      <t>リリツト</t>
    </rPh>
    <rPh sb="16" eb="18">
      <t>トクレイ</t>
    </rPh>
    <phoneticPr fontId="39"/>
  </si>
  <si>
    <t>認定農業者等     (貸付利率の特例)  (H25.8.19-H25.9.18)</t>
    <rPh sb="0" eb="2">
      <t>ニンテイノ</t>
    </rPh>
    <rPh sb="2" eb="5">
      <t>ノウギョウシャト</t>
    </rPh>
    <rPh sb="5" eb="6">
      <t>トウカ</t>
    </rPh>
    <rPh sb="12" eb="14">
      <t>カシツケリ</t>
    </rPh>
    <rPh sb="14" eb="16">
      <t>リリツト</t>
    </rPh>
    <rPh sb="17" eb="19">
      <t>トクレイ</t>
    </rPh>
    <phoneticPr fontId="39"/>
  </si>
  <si>
    <t>17.07.21</t>
  </si>
  <si>
    <t>認定農業者等　　　　(貸付利率の特例)  (H29.3.21-H29.4.18)</t>
    <rPh sb="0" eb="2">
      <t>ニンテイノ</t>
    </rPh>
    <rPh sb="2" eb="5">
      <t>ノウギョウシャト</t>
    </rPh>
    <rPh sb="5" eb="6">
      <t>トウカ</t>
    </rPh>
    <rPh sb="11" eb="13">
      <t>カシツケリ</t>
    </rPh>
    <rPh sb="13" eb="15">
      <t>リリツト</t>
    </rPh>
    <rPh sb="16" eb="18">
      <t>トクレイ</t>
    </rPh>
    <phoneticPr fontId="39"/>
  </si>
  <si>
    <t>（申請時の状況によってはできない場合もあります。）</t>
    <rPh sb="1" eb="3">
      <t>シンセイト</t>
    </rPh>
    <rPh sb="3" eb="4">
      <t>トキジ</t>
    </rPh>
    <rPh sb="5" eb="7">
      <t>ジョウキョウバ</t>
    </rPh>
    <rPh sb="16" eb="18">
      <t>バアイ</t>
    </rPh>
    <phoneticPr fontId="39"/>
  </si>
  <si>
    <t>11年超12年以下</t>
    <rPh sb="2" eb="3">
      <t>ネンチ</t>
    </rPh>
    <rPh sb="3" eb="4">
      <t>チョウネ</t>
    </rPh>
    <rPh sb="6" eb="7">
      <t>ネンイ</t>
    </rPh>
    <rPh sb="7" eb="9">
      <t>イカ</t>
    </rPh>
    <phoneticPr fontId="38"/>
  </si>
  <si>
    <t>基準金利</t>
    <rPh sb="0" eb="2">
      <t>キジュンキ</t>
    </rPh>
    <rPh sb="2" eb="4">
      <t>キンリ</t>
    </rPh>
    <phoneticPr fontId="41"/>
  </si>
  <si>
    <t>10年超13年以下</t>
    <rPh sb="2" eb="3">
      <t>ネンチ</t>
    </rPh>
    <rPh sb="3" eb="4">
      <t>チョウネ</t>
    </rPh>
    <rPh sb="6" eb="7">
      <t>ネンイ</t>
    </rPh>
    <rPh sb="7" eb="9">
      <t>イカ</t>
    </rPh>
    <phoneticPr fontId="38"/>
  </si>
  <si>
    <t>18.01.26</t>
  </si>
  <si>
    <t>H23.1.24
～
H23.2.20</t>
  </si>
  <si>
    <t>15.04.18</t>
  </si>
  <si>
    <t>認定農業者等に係る貸付利率の特例（H25.2.21-H25.3.20)</t>
    <rPh sb="0" eb="2">
      <t>ニンテイノ</t>
    </rPh>
    <rPh sb="2" eb="5">
      <t>ノウギョウシャト</t>
    </rPh>
    <rPh sb="5" eb="6">
      <t>トウカ</t>
    </rPh>
    <rPh sb="7" eb="8">
      <t>カカカ</t>
    </rPh>
    <rPh sb="9" eb="11">
      <t>カシツケリ</t>
    </rPh>
    <rPh sb="11" eb="13">
      <t>リリツト</t>
    </rPh>
    <rPh sb="14" eb="16">
      <t>トクレイ</t>
    </rPh>
    <phoneticPr fontId="39"/>
  </si>
  <si>
    <t>認定農業者等に係る貸付利率の特例(H25.3.21-H25.4.17)</t>
    <rPh sb="0" eb="2">
      <t>ニンテイノ</t>
    </rPh>
    <rPh sb="2" eb="5">
      <t>ノウギョウシャト</t>
    </rPh>
    <rPh sb="5" eb="6">
      <t>トウカ</t>
    </rPh>
    <rPh sb="7" eb="8">
      <t>カカカ</t>
    </rPh>
    <rPh sb="9" eb="11">
      <t>カシツケリ</t>
    </rPh>
    <rPh sb="11" eb="13">
      <t>リリツト</t>
    </rPh>
    <rPh sb="14" eb="16">
      <t>トクレイ</t>
    </rPh>
    <phoneticPr fontId="39"/>
  </si>
  <si>
    <t>認定農業者等に係る貸付利率の特例  (H24.5.23-H24.6.19)</t>
    <rPh sb="0" eb="2">
      <t>ニンテイノ</t>
    </rPh>
    <rPh sb="2" eb="5">
      <t>ノウギョウシャト</t>
    </rPh>
    <rPh sb="5" eb="6">
      <t>トウカ</t>
    </rPh>
    <rPh sb="7" eb="8">
      <t>カカカ</t>
    </rPh>
    <rPh sb="9" eb="11">
      <t>カシツケリ</t>
    </rPh>
    <rPh sb="11" eb="13">
      <t>リリツト</t>
    </rPh>
    <rPh sb="14" eb="16">
      <t>トクレイ</t>
    </rPh>
    <phoneticPr fontId="39"/>
  </si>
  <si>
    <t>認定農業者等　　　　(貸付利率の特例)  (H27.4.20-H27.5.26)</t>
    <rPh sb="0" eb="2">
      <t>ニンテイノ</t>
    </rPh>
    <rPh sb="2" eb="5">
      <t>ノウギョウシャト</t>
    </rPh>
    <rPh sb="5" eb="6">
      <t>トウカ</t>
    </rPh>
    <rPh sb="11" eb="13">
      <t>カシツケリ</t>
    </rPh>
    <rPh sb="13" eb="15">
      <t>リリツト</t>
    </rPh>
    <rPh sb="16" eb="18">
      <t>トクレイ</t>
    </rPh>
    <phoneticPr fontId="39"/>
  </si>
  <si>
    <r>
      <t>農</t>
    </r>
    <r>
      <rPr>
        <sz val="7"/>
        <rFont val="ＭＳ Ｐゴシック"/>
        <family val="3"/>
        <charset val="128"/>
      </rPr>
      <t xml:space="preserve">林水産
長期金融協会
利子助成
</t>
    </r>
    <r>
      <rPr>
        <sz val="7"/>
        <color indexed="10"/>
        <rFont val="ＭＳ Ｐゴシック"/>
        <family val="3"/>
        <charset val="128"/>
      </rPr>
      <t>※</t>
    </r>
    <rPh sb="12" eb="14">
      <t>リシジ</t>
    </rPh>
    <rPh sb="14" eb="16">
      <t>ジョセイ</t>
    </rPh>
    <phoneticPr fontId="39"/>
  </si>
  <si>
    <t>H23.5.27
～
H23.6.19</t>
  </si>
  <si>
    <t>10年超11年以下</t>
    <rPh sb="2" eb="3">
      <t>ネンチ</t>
    </rPh>
    <rPh sb="3" eb="4">
      <t>チョウネ</t>
    </rPh>
    <rPh sb="6" eb="7">
      <t>ネンイ</t>
    </rPh>
    <rPh sb="7" eb="9">
      <t>イカ</t>
    </rPh>
    <phoneticPr fontId="38"/>
  </si>
  <si>
    <t>16.07.22</t>
  </si>
  <si>
    <t>認定農業者等　　　　(貸付利率の特例)  (H27.3.18-H27.4.19)</t>
    <rPh sb="0" eb="2">
      <t>ニンテイノ</t>
    </rPh>
    <rPh sb="2" eb="5">
      <t>ノウギョウシャト</t>
    </rPh>
    <rPh sb="5" eb="6">
      <t>トウカ</t>
    </rPh>
    <rPh sb="11" eb="13">
      <t>カシツケリ</t>
    </rPh>
    <rPh sb="13" eb="15">
      <t>リリツト</t>
    </rPh>
    <rPh sb="16" eb="18">
      <t>トクレイ</t>
    </rPh>
    <phoneticPr fontId="39"/>
  </si>
  <si>
    <t>認定農業者に対する実質金利</t>
    <rPh sb="0" eb="2">
      <t>ニンテイノ</t>
    </rPh>
    <rPh sb="2" eb="5">
      <t>ノウギョウシャタ</t>
    </rPh>
    <rPh sb="6" eb="7">
      <t>タイジ</t>
    </rPh>
    <rPh sb="9" eb="11">
      <t>ジッシツキ</t>
    </rPh>
    <rPh sb="11" eb="13">
      <t>キンリ</t>
    </rPh>
    <phoneticPr fontId="38"/>
  </si>
  <si>
    <t>21.10.22</t>
  </si>
  <si>
    <t>認定農業者等　　　　(貸付利率の特例)  (H29.2.20-H29.3.20)</t>
    <rPh sb="0" eb="2">
      <t>ニンテイノ</t>
    </rPh>
    <rPh sb="2" eb="5">
      <t>ノウギョウシャト</t>
    </rPh>
    <rPh sb="5" eb="6">
      <t>トウカ</t>
    </rPh>
    <rPh sb="11" eb="13">
      <t>カシツケリ</t>
    </rPh>
    <rPh sb="13" eb="15">
      <t>リリツト</t>
    </rPh>
    <rPh sb="16" eb="18">
      <t>トクレイ</t>
    </rPh>
    <phoneticPr fontId="39"/>
  </si>
  <si>
    <t>15年以下</t>
    <rPh sb="2" eb="3">
      <t>ネンイ</t>
    </rPh>
    <rPh sb="3" eb="5">
      <t>イカ</t>
    </rPh>
    <phoneticPr fontId="39"/>
  </si>
  <si>
    <t>農業を営む者</t>
    <rPh sb="0" eb="2">
      <t>ノウギョウイ</t>
    </rPh>
    <rPh sb="3" eb="4">
      <t>イトナモ</t>
    </rPh>
    <rPh sb="5" eb="6">
      <t>モノ</t>
    </rPh>
    <phoneticPr fontId="41"/>
  </si>
  <si>
    <t>20.04.18</t>
  </si>
  <si>
    <t>20.06.18</t>
  </si>
  <si>
    <t>8年以下</t>
    <rPh sb="1" eb="4">
      <t>ネンイカ</t>
    </rPh>
    <phoneticPr fontId="38"/>
  </si>
  <si>
    <t>14.08.19</t>
  </si>
  <si>
    <t>H23.4.20
～
H23.5.26</t>
  </si>
  <si>
    <t>17.04.20</t>
  </si>
  <si>
    <t>（例外７年以下）</t>
    <rPh sb="1" eb="3">
      <t>レイガイネ</t>
    </rPh>
    <rPh sb="4" eb="5">
      <t>ネンイ</t>
    </rPh>
    <rPh sb="5" eb="7">
      <t>イカ</t>
    </rPh>
    <phoneticPr fontId="39"/>
  </si>
  <si>
    <t>18.08.18</t>
  </si>
  <si>
    <t>農業を
営む者</t>
    <rPh sb="0" eb="2">
      <t>ノウギョウイ</t>
    </rPh>
    <rPh sb="4" eb="5">
      <t>イトナモ</t>
    </rPh>
    <rPh sb="6" eb="7">
      <t>モノ</t>
    </rPh>
    <phoneticPr fontId="39"/>
  </si>
  <si>
    <t>認定農業者等　　　　(貸付利率の特例)  (H27.1.22-H27.2.18)</t>
    <rPh sb="0" eb="2">
      <t>ニンテイノ</t>
    </rPh>
    <rPh sb="2" eb="5">
      <t>ノウギョウシャト</t>
    </rPh>
    <rPh sb="5" eb="6">
      <t>トウカ</t>
    </rPh>
    <rPh sb="11" eb="13">
      <t>カシツケリ</t>
    </rPh>
    <rPh sb="13" eb="15">
      <t>リリツト</t>
    </rPh>
    <rPh sb="16" eb="18">
      <t>トクレイ</t>
    </rPh>
    <phoneticPr fontId="39"/>
  </si>
  <si>
    <t>H22.9.21
～
H22.10.24</t>
  </si>
  <si>
    <t>認定農業者等　　　　(貸付利率の特例)  (H28.9.20-H28.10.19)</t>
    <rPh sb="0" eb="2">
      <t>ニンテイノ</t>
    </rPh>
    <rPh sb="2" eb="5">
      <t>ノウギョウシャト</t>
    </rPh>
    <rPh sb="5" eb="6">
      <t>トウカ</t>
    </rPh>
    <rPh sb="11" eb="13">
      <t>カシツケリ</t>
    </rPh>
    <rPh sb="13" eb="15">
      <t>リリツト</t>
    </rPh>
    <rPh sb="16" eb="18">
      <t>トクレイ</t>
    </rPh>
    <phoneticPr fontId="39"/>
  </si>
  <si>
    <t>認定農業者等　　　　(貸付利率の特例)  (H28.3.18-H28.4.19)</t>
    <rPh sb="0" eb="2">
      <t>ニンテイノ</t>
    </rPh>
    <rPh sb="2" eb="5">
      <t>ノウギョウシャト</t>
    </rPh>
    <rPh sb="5" eb="6">
      <t>トウカ</t>
    </rPh>
    <rPh sb="11" eb="13">
      <t>カシツケリ</t>
    </rPh>
    <rPh sb="13" eb="15">
      <t>リリツト</t>
    </rPh>
    <rPh sb="16" eb="18">
      <t>トクレイ</t>
    </rPh>
    <phoneticPr fontId="39"/>
  </si>
  <si>
    <t>H22.11.18
～
H22.12.19</t>
  </si>
  <si>
    <t>9年超10年以下</t>
    <rPh sb="1" eb="2">
      <t>ネンチ</t>
    </rPh>
    <rPh sb="2" eb="3">
      <t>チョウネ</t>
    </rPh>
    <rPh sb="5" eb="6">
      <t>ネンイ</t>
    </rPh>
    <rPh sb="6" eb="8">
      <t>イカ</t>
    </rPh>
    <phoneticPr fontId="38"/>
  </si>
  <si>
    <t>13年以下</t>
    <rPh sb="2" eb="3">
      <t>ネンイ</t>
    </rPh>
    <rPh sb="3" eb="5">
      <t>イカ</t>
    </rPh>
    <phoneticPr fontId="38"/>
  </si>
  <si>
    <t>認定農業者等に係る貸付利率の特例  (H24.10.22-H24.11.18)</t>
    <rPh sb="0" eb="2">
      <t>ニンテイノ</t>
    </rPh>
    <rPh sb="2" eb="5">
      <t>ノウギョウシャト</t>
    </rPh>
    <rPh sb="5" eb="6">
      <t>トウカ</t>
    </rPh>
    <rPh sb="7" eb="8">
      <t>カカカ</t>
    </rPh>
    <rPh sb="9" eb="11">
      <t>カシツケリ</t>
    </rPh>
    <rPh sb="11" eb="13">
      <t>リリツト</t>
    </rPh>
    <rPh sb="14" eb="16">
      <t>トクレイ</t>
    </rPh>
    <phoneticPr fontId="39"/>
  </si>
  <si>
    <t>7年超9年以下</t>
    <rPh sb="1" eb="2">
      <t>ネンチ</t>
    </rPh>
    <rPh sb="2" eb="3">
      <t>チョウネ</t>
    </rPh>
    <rPh sb="4" eb="5">
      <t>ネンイ</t>
    </rPh>
    <rPh sb="5" eb="7">
      <t>イカ</t>
    </rPh>
    <phoneticPr fontId="38"/>
  </si>
  <si>
    <t>21.05.27</t>
  </si>
  <si>
    <t>H24.1.27
～
H24.2.19</t>
  </si>
  <si>
    <t>認定農業者等     (貸付利率の特例)  (H25.6.19 -H25.7.18)</t>
    <rPh sb="0" eb="2">
      <t>ニンテイノ</t>
    </rPh>
    <rPh sb="2" eb="5">
      <t>ノウギョウシャト</t>
    </rPh>
    <rPh sb="5" eb="6">
      <t>トウカ</t>
    </rPh>
    <rPh sb="12" eb="14">
      <t>カシツケリ</t>
    </rPh>
    <rPh sb="14" eb="16">
      <t>リリツト</t>
    </rPh>
    <rPh sb="17" eb="19">
      <t>トクレイ</t>
    </rPh>
    <phoneticPr fontId="39"/>
  </si>
  <si>
    <t>（Ａ）－（Ｂ）－（Ｃ）</t>
  </si>
  <si>
    <t>17.06.20</t>
  </si>
  <si>
    <t>17.12.19</t>
  </si>
  <si>
    <t>1.30</t>
  </si>
  <si>
    <t>14.09.02</t>
  </si>
  <si>
    <t>認定農業者等に係る貸付利率の特例  (H24.4.18-H24.5.22)</t>
    <rPh sb="0" eb="2">
      <t>ニンテイノ</t>
    </rPh>
    <rPh sb="2" eb="5">
      <t>ノウギョウシャト</t>
    </rPh>
    <rPh sb="5" eb="6">
      <t>トウカ</t>
    </rPh>
    <rPh sb="7" eb="8">
      <t>カカカ</t>
    </rPh>
    <rPh sb="9" eb="11">
      <t>カシツケリ</t>
    </rPh>
    <rPh sb="11" eb="13">
      <t>リリツト</t>
    </rPh>
    <rPh sb="14" eb="16">
      <t>トクレイ</t>
    </rPh>
    <phoneticPr fontId="39"/>
  </si>
  <si>
    <t>認定農業者等　　　　(貸付利率の特例)  (H28.12.19-H29.1.22)</t>
    <rPh sb="0" eb="2">
      <t>ニンテイノ</t>
    </rPh>
    <rPh sb="2" eb="5">
      <t>ノウギョウシャト</t>
    </rPh>
    <rPh sb="5" eb="6">
      <t>トウカ</t>
    </rPh>
    <rPh sb="11" eb="13">
      <t>カシツケリ</t>
    </rPh>
    <rPh sb="13" eb="15">
      <t>リリツト</t>
    </rPh>
    <rPh sb="16" eb="18">
      <t>トクレイ</t>
    </rPh>
    <phoneticPr fontId="39"/>
  </si>
  <si>
    <t>(B)</t>
  </si>
  <si>
    <t>18.07.20</t>
  </si>
  <si>
    <t>H22.4.21
～
H22.5.25</t>
  </si>
  <si>
    <t>17.01.24</t>
  </si>
  <si>
    <t>20.09.19</t>
  </si>
  <si>
    <t>17.10.20</t>
  </si>
  <si>
    <t>〃</t>
  </si>
  <si>
    <t>利率改定年月日</t>
    <rPh sb="0" eb="2">
      <t>リリツカ</t>
    </rPh>
    <rPh sb="2" eb="4">
      <t>カイテイネ</t>
    </rPh>
    <rPh sb="4" eb="7">
      <t>ネンガッピ</t>
    </rPh>
    <phoneticPr fontId="38"/>
  </si>
  <si>
    <t>6年以下</t>
    <rPh sb="1" eb="2">
      <t>ネンイ</t>
    </rPh>
    <rPh sb="2" eb="4">
      <t>イカ</t>
    </rPh>
    <phoneticPr fontId="38"/>
  </si>
  <si>
    <t>15.09.19</t>
  </si>
  <si>
    <t>21.12.18</t>
  </si>
  <si>
    <t>16.06.18</t>
  </si>
  <si>
    <t>H23.6.20
～
H23.7.20</t>
  </si>
  <si>
    <t>認定農業者等     (貸付利率の特例) (H25.7.19-H25.8.18)</t>
    <rPh sb="0" eb="2">
      <t>ニンテイノ</t>
    </rPh>
    <rPh sb="2" eb="5">
      <t>ノウギョウシャト</t>
    </rPh>
    <rPh sb="5" eb="6">
      <t>トウカ</t>
    </rPh>
    <rPh sb="12" eb="14">
      <t>カシツケリ</t>
    </rPh>
    <rPh sb="14" eb="16">
      <t>リリツト</t>
    </rPh>
    <rPh sb="17" eb="19">
      <t>トクレイ</t>
    </rPh>
    <phoneticPr fontId="39"/>
  </si>
  <si>
    <t>認定農業者等に係る貸付利率の特例(H25.4.18-H25.5.19)</t>
    <rPh sb="0" eb="2">
      <t>ニンテイノ</t>
    </rPh>
    <rPh sb="2" eb="5">
      <t>ノウギョウシャト</t>
    </rPh>
    <rPh sb="5" eb="6">
      <t>トウカ</t>
    </rPh>
    <rPh sb="7" eb="8">
      <t>カカカ</t>
    </rPh>
    <rPh sb="9" eb="11">
      <t>カシツケリ</t>
    </rPh>
    <rPh sb="11" eb="13">
      <t>リリツト</t>
    </rPh>
    <rPh sb="14" eb="16">
      <t>トクレイ</t>
    </rPh>
    <phoneticPr fontId="39"/>
  </si>
  <si>
    <t>利子助成</t>
    <rPh sb="0" eb="2">
      <t>リシジ</t>
    </rPh>
    <rPh sb="2" eb="4">
      <t>ジョセイ</t>
    </rPh>
    <phoneticPr fontId="41"/>
  </si>
  <si>
    <t>16.03.18</t>
  </si>
  <si>
    <t>認定
農業者</t>
    <rPh sb="0" eb="2">
      <t>ニンテイノ</t>
    </rPh>
    <rPh sb="3" eb="6">
      <t>ノウギョウシャ</t>
    </rPh>
    <phoneticPr fontId="39"/>
  </si>
  <si>
    <t>認定農業者等　　　　(貸付利率の特例)  (H27.10.20-H27.11.19)</t>
    <rPh sb="0" eb="2">
      <t>ニンテイノ</t>
    </rPh>
    <rPh sb="2" eb="5">
      <t>ノウギョウシャト</t>
    </rPh>
    <rPh sb="5" eb="6">
      <t>トウカ</t>
    </rPh>
    <rPh sb="11" eb="13">
      <t>カシツケリ</t>
    </rPh>
    <rPh sb="13" eb="15">
      <t>リリツト</t>
    </rPh>
    <rPh sb="16" eb="18">
      <t>トクレイ</t>
    </rPh>
    <phoneticPr fontId="39"/>
  </si>
  <si>
    <t>認定農業者等　　　　(貸付利率の特例)  (H27.11.20-H27.12.17)</t>
    <rPh sb="0" eb="2">
      <t>ニンテイノ</t>
    </rPh>
    <rPh sb="2" eb="5">
      <t>ノウギョウシャト</t>
    </rPh>
    <rPh sb="5" eb="6">
      <t>トウカ</t>
    </rPh>
    <rPh sb="11" eb="13">
      <t>カシツケリ</t>
    </rPh>
    <rPh sb="13" eb="15">
      <t>リリツト</t>
    </rPh>
    <rPh sb="16" eb="18">
      <t>トクレイ</t>
    </rPh>
    <phoneticPr fontId="39"/>
  </si>
  <si>
    <t>償還期限</t>
    <rPh sb="0" eb="2">
      <t>ショウカンキ</t>
    </rPh>
    <rPh sb="2" eb="4">
      <t>キゲン</t>
    </rPh>
    <phoneticPr fontId="39"/>
  </si>
  <si>
    <t>16.11.18</t>
  </si>
  <si>
    <t>（※）特例利率について</t>
    <rPh sb="3" eb="5">
      <t>トクレイリ</t>
    </rPh>
    <rPh sb="5" eb="7">
      <t>リリツ</t>
    </rPh>
    <phoneticPr fontId="39"/>
  </si>
  <si>
    <t>20.07.18</t>
  </si>
  <si>
    <t>認定農業者等　　　　(貸付利率の特例)  (H26.7.18-H26.8.19)</t>
    <rPh sb="0" eb="2">
      <t>ニンテイノ</t>
    </rPh>
    <rPh sb="2" eb="5">
      <t>ノウギョウシャト</t>
    </rPh>
    <rPh sb="5" eb="6">
      <t>トウカ</t>
    </rPh>
    <rPh sb="11" eb="13">
      <t>カシツケリ</t>
    </rPh>
    <rPh sb="13" eb="15">
      <t>リリツト</t>
    </rPh>
    <rPh sb="16" eb="18">
      <t>トクレイ</t>
    </rPh>
    <phoneticPr fontId="39"/>
  </si>
  <si>
    <t>21.08.19</t>
  </si>
  <si>
    <t>特例利率対象金利</t>
  </si>
  <si>
    <t>19.07.19</t>
  </si>
  <si>
    <t>○農業近代化資金</t>
    <rPh sb="1" eb="3">
      <t>ノウギョウキ</t>
    </rPh>
    <rPh sb="3" eb="6">
      <t>キンダイカシ</t>
    </rPh>
    <rPh sb="6" eb="8">
      <t>シキン</t>
    </rPh>
    <phoneticPr fontId="41"/>
  </si>
  <si>
    <t>13年超15年以下</t>
    <rPh sb="2" eb="3">
      <t>ネンチョウチ</t>
    </rPh>
    <rPh sb="3" eb="4">
      <t>チョウネ</t>
    </rPh>
    <rPh sb="6" eb="7">
      <t>ネンイ</t>
    </rPh>
    <rPh sb="7" eb="9">
      <t>イカ</t>
    </rPh>
    <phoneticPr fontId="38"/>
  </si>
  <si>
    <t>10年超11年以下</t>
    <rPh sb="2" eb="3">
      <t>ネンチョウチ</t>
    </rPh>
    <rPh sb="3" eb="4">
      <t>チョウネ</t>
    </rPh>
    <rPh sb="6" eb="7">
      <t>ネンイ</t>
    </rPh>
    <rPh sb="7" eb="9">
      <t>イカ</t>
    </rPh>
    <phoneticPr fontId="38"/>
  </si>
  <si>
    <t>H24.3.19～H24.4.17</t>
  </si>
  <si>
    <t>20.08.20</t>
  </si>
  <si>
    <t>20.12.18</t>
  </si>
  <si>
    <t>認定農業者等　　(貸付利率の特例)　(H25.9.19-H25.10.20)</t>
    <rPh sb="0" eb="2">
      <t>ニンテイノ</t>
    </rPh>
    <rPh sb="2" eb="5">
      <t>ノウギョウシャト</t>
    </rPh>
    <rPh sb="5" eb="6">
      <t>トウカ</t>
    </rPh>
    <rPh sb="9" eb="11">
      <t>カシツケリ</t>
    </rPh>
    <rPh sb="11" eb="13">
      <t>リリツト</t>
    </rPh>
    <rPh sb="14" eb="16">
      <t>トクレイ</t>
    </rPh>
    <phoneticPr fontId="39"/>
  </si>
  <si>
    <t>11年超13年以下</t>
    <rPh sb="2" eb="3">
      <t>ネンチョウチ</t>
    </rPh>
    <rPh sb="3" eb="4">
      <t>チョウネ</t>
    </rPh>
    <rPh sb="6" eb="7">
      <t>ネンイ</t>
    </rPh>
    <rPh sb="7" eb="9">
      <t>イカ</t>
    </rPh>
    <phoneticPr fontId="38"/>
  </si>
  <si>
    <t>17.11.18</t>
  </si>
  <si>
    <t>H23.7.21
～
H23.8.17</t>
  </si>
  <si>
    <t>7年超10年以下</t>
    <rPh sb="1" eb="2">
      <t>ネンチ</t>
    </rPh>
    <rPh sb="2" eb="3">
      <t>チョウネ</t>
    </rPh>
    <rPh sb="5" eb="6">
      <t>ネンイ</t>
    </rPh>
    <rPh sb="6" eb="8">
      <t>イカ</t>
    </rPh>
    <phoneticPr fontId="38"/>
  </si>
  <si>
    <t>７年超8年以下</t>
    <rPh sb="1" eb="2">
      <t>ネンチ</t>
    </rPh>
    <rPh sb="2" eb="3">
      <t>チョウネ</t>
    </rPh>
    <rPh sb="4" eb="5">
      <t>ネンイ</t>
    </rPh>
    <rPh sb="5" eb="7">
      <t>イカ</t>
    </rPh>
    <phoneticPr fontId="38"/>
  </si>
  <si>
    <t>認定農業者等に係る貸付利率の特例  (H24.11.19-H24.12.18)</t>
    <rPh sb="0" eb="2">
      <t>ニンテイノ</t>
    </rPh>
    <rPh sb="2" eb="5">
      <t>ノウギョウシャト</t>
    </rPh>
    <rPh sb="5" eb="6">
      <t>トウカ</t>
    </rPh>
    <rPh sb="7" eb="8">
      <t>カカカ</t>
    </rPh>
    <rPh sb="9" eb="11">
      <t>カシツケリ</t>
    </rPh>
    <rPh sb="11" eb="13">
      <t>リリツト</t>
    </rPh>
    <rPh sb="14" eb="16">
      <t>トクレイ</t>
    </rPh>
    <phoneticPr fontId="39"/>
  </si>
  <si>
    <t>農山漁村振興基金利子助成率</t>
    <rPh sb="0" eb="1">
      <t>ノウサ</t>
    </rPh>
    <rPh sb="1" eb="2">
      <t>サンギ</t>
    </rPh>
    <rPh sb="2" eb="4">
      <t>ギョソンシ</t>
    </rPh>
    <rPh sb="4" eb="6">
      <t>シンコウキ</t>
    </rPh>
    <rPh sb="6" eb="8">
      <t>キキンリ</t>
    </rPh>
    <rPh sb="8" eb="10">
      <t>リシジ</t>
    </rPh>
    <rPh sb="10" eb="12">
      <t>ジョセイリ</t>
    </rPh>
    <rPh sb="12" eb="13">
      <t>リツ</t>
    </rPh>
    <phoneticPr fontId="38"/>
  </si>
  <si>
    <t>11年超14年以下</t>
    <rPh sb="2" eb="3">
      <t>ネンチ</t>
    </rPh>
    <rPh sb="3" eb="4">
      <t>チョウネ</t>
    </rPh>
    <rPh sb="6" eb="7">
      <t>ネンイ</t>
    </rPh>
    <rPh sb="7" eb="9">
      <t>イカ</t>
    </rPh>
    <phoneticPr fontId="38"/>
  </si>
  <si>
    <t>15.05.23</t>
  </si>
  <si>
    <t>12年超14年以下</t>
    <rPh sb="2" eb="3">
      <t>ネンチョウチ</t>
    </rPh>
    <rPh sb="3" eb="4">
      <t>チョウネ</t>
    </rPh>
    <rPh sb="6" eb="7">
      <t>ネンイ</t>
    </rPh>
    <rPh sb="7" eb="9">
      <t>イカ</t>
    </rPh>
    <phoneticPr fontId="38"/>
  </si>
  <si>
    <t>17.03.18</t>
  </si>
  <si>
    <t>14.10.21</t>
  </si>
  <si>
    <t>20.05.23</t>
  </si>
  <si>
    <t>金利改定日</t>
    <rPh sb="0" eb="2">
      <t>キンリカ</t>
    </rPh>
    <rPh sb="2" eb="5">
      <t>カイテイビ</t>
    </rPh>
    <phoneticPr fontId="39"/>
  </si>
  <si>
    <t>21.06.18</t>
  </si>
  <si>
    <t>18.04.19</t>
  </si>
  <si>
    <t>14年以下</t>
    <rPh sb="2" eb="3">
      <t>ネンイ</t>
    </rPh>
    <rPh sb="3" eb="5">
      <t>イカ</t>
    </rPh>
    <phoneticPr fontId="39"/>
  </si>
  <si>
    <t>認定農業者に係る農業近代化資金利率推移表</t>
    <rPh sb="0" eb="2">
      <t>ニンテイノ</t>
    </rPh>
    <rPh sb="2" eb="5">
      <t>ノウギョウシャカ</t>
    </rPh>
    <rPh sb="6" eb="7">
      <t>カカノ</t>
    </rPh>
    <rPh sb="8" eb="10">
      <t>ノウギョウキ</t>
    </rPh>
    <rPh sb="10" eb="13">
      <t>キンダイカシ</t>
    </rPh>
    <rPh sb="13" eb="15">
      <t>シキンリ</t>
    </rPh>
    <rPh sb="15" eb="17">
      <t>リリツス</t>
    </rPh>
    <rPh sb="17" eb="19">
      <t>スイイヒ</t>
    </rPh>
    <rPh sb="19" eb="20">
      <t>ヒョウ</t>
    </rPh>
    <phoneticPr fontId="38"/>
  </si>
  <si>
    <t>H22.12.20
～
H23.1.23</t>
  </si>
  <si>
    <t>認定農業者等に係る貸付利率の特例(H24.12.19-H25.1.23)</t>
    <rPh sb="0" eb="2">
      <t>ニンテイノ</t>
    </rPh>
    <rPh sb="2" eb="5">
      <t>ノウギョウシャト</t>
    </rPh>
    <rPh sb="5" eb="6">
      <t>トウカ</t>
    </rPh>
    <rPh sb="7" eb="8">
      <t>カカカ</t>
    </rPh>
    <rPh sb="9" eb="11">
      <t>カシツケリ</t>
    </rPh>
    <rPh sb="11" eb="13">
      <t>リリツト</t>
    </rPh>
    <rPh sb="14" eb="16">
      <t>トクレイ</t>
    </rPh>
    <phoneticPr fontId="39"/>
  </si>
  <si>
    <t>12年超14年以下</t>
    <rPh sb="2" eb="3">
      <t>ネンチ</t>
    </rPh>
    <rPh sb="3" eb="4">
      <t>チョウネ</t>
    </rPh>
    <rPh sb="6" eb="7">
      <t>ネンイ</t>
    </rPh>
    <rPh sb="7" eb="9">
      <t>イカ</t>
    </rPh>
    <phoneticPr fontId="38"/>
  </si>
  <si>
    <t>13年超14年以下</t>
    <rPh sb="2" eb="3">
      <t>ネンチョウチ</t>
    </rPh>
    <rPh sb="3" eb="4">
      <t>チョウネ</t>
    </rPh>
    <rPh sb="6" eb="7">
      <t>ネンイ</t>
    </rPh>
    <rPh sb="7" eb="9">
      <t>イカ</t>
    </rPh>
    <phoneticPr fontId="38"/>
  </si>
  <si>
    <t>認定農業者等　　　　(貸付利率の特例)  (H26.9.19-H26.10.20)</t>
    <rPh sb="0" eb="2">
      <t>ニンテイノ</t>
    </rPh>
    <rPh sb="2" eb="5">
      <t>ノウギョウシャト</t>
    </rPh>
    <rPh sb="5" eb="6">
      <t>トウカ</t>
    </rPh>
    <rPh sb="11" eb="13">
      <t>カシツケリ</t>
    </rPh>
    <rPh sb="13" eb="15">
      <t>リリツト</t>
    </rPh>
    <rPh sb="16" eb="18">
      <t>トクレイ</t>
    </rPh>
    <phoneticPr fontId="39"/>
  </si>
  <si>
    <t>認定農業者等　　　　(貸付利率の特例)  (H27.6.18-H27.7.20)</t>
    <rPh sb="0" eb="2">
      <t>ニンテイノ</t>
    </rPh>
    <rPh sb="2" eb="5">
      <t>ノウギョウシャト</t>
    </rPh>
    <rPh sb="5" eb="6">
      <t>トウカ</t>
    </rPh>
    <rPh sb="11" eb="13">
      <t>カシツケリ</t>
    </rPh>
    <rPh sb="13" eb="15">
      <t>リリツト</t>
    </rPh>
    <rPh sb="16" eb="18">
      <t>トクレイ</t>
    </rPh>
    <phoneticPr fontId="39"/>
  </si>
  <si>
    <t>11年超13年以下</t>
    <rPh sb="2" eb="3">
      <t>ネンチ</t>
    </rPh>
    <rPh sb="3" eb="4">
      <t>チョウネ</t>
    </rPh>
    <rPh sb="6" eb="7">
      <t>ネンイ</t>
    </rPh>
    <rPh sb="7" eb="9">
      <t>イカ</t>
    </rPh>
    <phoneticPr fontId="38"/>
  </si>
  <si>
    <t>16.12.20</t>
  </si>
  <si>
    <t>15.11.21</t>
  </si>
  <si>
    <t>H23.11.18
～
H23.12.17</t>
  </si>
  <si>
    <t>18.03.20</t>
  </si>
  <si>
    <t>19.04.18</t>
  </si>
  <si>
    <t>認定農業者等に係る貸付利率の特例  (H24.9.20-H24.10.21)</t>
    <rPh sb="0" eb="2">
      <t>ニンテイノ</t>
    </rPh>
    <rPh sb="2" eb="5">
      <t>ノウギョウシャト</t>
    </rPh>
    <rPh sb="5" eb="6">
      <t>トウカ</t>
    </rPh>
    <rPh sb="7" eb="8">
      <t>カカカ</t>
    </rPh>
    <rPh sb="9" eb="11">
      <t>カシツケリ</t>
    </rPh>
    <rPh sb="11" eb="13">
      <t>リリツト</t>
    </rPh>
    <rPh sb="14" eb="16">
      <t>トクレイ</t>
    </rPh>
    <phoneticPr fontId="39"/>
  </si>
  <si>
    <t>14.10.03</t>
  </si>
  <si>
    <t>10年超12年以下</t>
    <rPh sb="2" eb="3">
      <t>ネンチ</t>
    </rPh>
    <rPh sb="3" eb="4">
      <t>チョウネ</t>
    </rPh>
    <rPh sb="6" eb="7">
      <t>ネンイ</t>
    </rPh>
    <rPh sb="7" eb="9">
      <t>イカ</t>
    </rPh>
    <phoneticPr fontId="38"/>
  </si>
  <si>
    <t>資金対象者</t>
    <rPh sb="0" eb="2">
      <t>シキンタ</t>
    </rPh>
    <rPh sb="2" eb="4">
      <t>タイショウシ</t>
    </rPh>
    <rPh sb="4" eb="5">
      <t>シャ</t>
    </rPh>
    <phoneticPr fontId="41"/>
  </si>
  <si>
    <t>償還期限</t>
    <rPh sb="0" eb="2">
      <t>ショウカンキ</t>
    </rPh>
    <rPh sb="2" eb="4">
      <t>キゲン</t>
    </rPh>
    <phoneticPr fontId="38"/>
  </si>
  <si>
    <t>近代化資金貸付利率</t>
    <rPh sb="0" eb="3">
      <t>キンダイカシ</t>
    </rPh>
    <rPh sb="3" eb="5">
      <t>シキンカ</t>
    </rPh>
    <rPh sb="5" eb="7">
      <t>カシツケリ</t>
    </rPh>
    <rPh sb="7" eb="9">
      <t>リリツ</t>
    </rPh>
    <phoneticPr fontId="38"/>
  </si>
  <si>
    <t>18.05.24</t>
  </si>
  <si>
    <t>認定農業者等　　　　(貸付利率の特例)  (H29.1.23-H29.2.19)</t>
    <rPh sb="0" eb="2">
      <t>ニンテイノ</t>
    </rPh>
    <rPh sb="2" eb="5">
      <t>ノウギョウシャト</t>
    </rPh>
    <rPh sb="5" eb="6">
      <t>トウカ</t>
    </rPh>
    <rPh sb="11" eb="13">
      <t>カシツケリ</t>
    </rPh>
    <rPh sb="13" eb="15">
      <t>リリツト</t>
    </rPh>
    <rPh sb="16" eb="18">
      <t>トクレイ</t>
    </rPh>
    <phoneticPr fontId="39"/>
  </si>
  <si>
    <t>1.27</t>
  </si>
  <si>
    <t>6年超7年以下</t>
    <rPh sb="1" eb="2">
      <t>ネンチ</t>
    </rPh>
    <rPh sb="2" eb="3">
      <t>チョウネ</t>
    </rPh>
    <rPh sb="4" eb="5">
      <t>ネンイ</t>
    </rPh>
    <rPh sb="5" eb="7">
      <t>イカ</t>
    </rPh>
    <phoneticPr fontId="38"/>
  </si>
  <si>
    <t>19.10.18</t>
  </si>
  <si>
    <t>H22.10.25
～
H22.11.17</t>
  </si>
  <si>
    <t>16.04.21</t>
  </si>
  <si>
    <t>6年以下</t>
    <rPh sb="1" eb="4">
      <t>ネンイカ</t>
    </rPh>
    <phoneticPr fontId="38"/>
  </si>
  <si>
    <t>(A-B-C-D)</t>
  </si>
  <si>
    <t>（Ｂ）</t>
  </si>
  <si>
    <t>19.02.20</t>
  </si>
  <si>
    <t>12年超15年以下</t>
    <rPh sb="2" eb="3">
      <t>ネンチョウチ</t>
    </rPh>
    <rPh sb="3" eb="4">
      <t>チョウネ</t>
    </rPh>
    <rPh sb="6" eb="7">
      <t>ネンイ</t>
    </rPh>
    <rPh sb="7" eb="9">
      <t>イカ</t>
    </rPh>
    <phoneticPr fontId="38"/>
  </si>
  <si>
    <t>認定農業者等　　　　(貸付利率の特例)  (H26.5.23-H26.7.17)</t>
    <rPh sb="0" eb="2">
      <t>ニンテイノ</t>
    </rPh>
    <rPh sb="2" eb="5">
      <t>ノウギョウシャト</t>
    </rPh>
    <rPh sb="5" eb="6">
      <t>トウカ</t>
    </rPh>
    <rPh sb="11" eb="13">
      <t>カシツケリ</t>
    </rPh>
    <rPh sb="13" eb="15">
      <t>リリツト</t>
    </rPh>
    <rPh sb="16" eb="18">
      <t>トクレイ</t>
    </rPh>
    <phoneticPr fontId="39"/>
  </si>
  <si>
    <t>15.12.18</t>
  </si>
  <si>
    <t>7年以下</t>
    <rPh sb="1" eb="2">
      <t>ネンイ</t>
    </rPh>
    <rPh sb="2" eb="4">
      <t>イカ</t>
    </rPh>
    <phoneticPr fontId="38"/>
  </si>
  <si>
    <t>H23.2.21
～
H23.3.17</t>
  </si>
  <si>
    <t>認定農業者等    (貸付利率の特例)  (H25.12.20-H26.1.22)</t>
    <rPh sb="0" eb="2">
      <t>ニンテイノ</t>
    </rPh>
    <rPh sb="2" eb="5">
      <t>ノウギョウシャト</t>
    </rPh>
    <rPh sb="5" eb="6">
      <t>トウカ</t>
    </rPh>
    <rPh sb="11" eb="13">
      <t>カシツケリ</t>
    </rPh>
    <rPh sb="13" eb="15">
      <t>リリツト</t>
    </rPh>
    <rPh sb="16" eb="18">
      <t>トクレイ</t>
    </rPh>
    <phoneticPr fontId="39"/>
  </si>
  <si>
    <t>19.08.20</t>
  </si>
  <si>
    <t>14.07.05</t>
  </si>
  <si>
    <t>16.10.21</t>
  </si>
  <si>
    <t>(%)</t>
  </si>
  <si>
    <t>14.12.03</t>
  </si>
  <si>
    <t>H23.8.18
～
H23.9.19</t>
  </si>
  <si>
    <t>H23.12.18
～
H24.1.26</t>
  </si>
  <si>
    <t>（Ａ）</t>
  </si>
  <si>
    <t>15.03.19</t>
  </si>
  <si>
    <t>特例利率対象金利</t>
    <rPh sb="0" eb="2">
      <t>トクレイリ</t>
    </rPh>
    <rPh sb="2" eb="4">
      <t>リリツタ</t>
    </rPh>
    <rPh sb="4" eb="6">
      <t>タイショウキ</t>
    </rPh>
    <rPh sb="6" eb="8">
      <t>キンリ</t>
    </rPh>
    <phoneticPr fontId="39"/>
  </si>
  <si>
    <t>21.01.26</t>
  </si>
  <si>
    <t>認定農業者等　　　　(貸付利率の特例)  (H27.7.21-H27.8.18)</t>
    <rPh sb="0" eb="2">
      <t>ニンテイノ</t>
    </rPh>
    <rPh sb="2" eb="5">
      <t>ノウギョウシャト</t>
    </rPh>
    <rPh sb="5" eb="6">
      <t>トウカ</t>
    </rPh>
    <rPh sb="11" eb="13">
      <t>カシツケリ</t>
    </rPh>
    <rPh sb="13" eb="15">
      <t>リリツト</t>
    </rPh>
    <rPh sb="16" eb="18">
      <t>トクレイ</t>
    </rPh>
    <phoneticPr fontId="39"/>
  </si>
  <si>
    <t>償還期間</t>
    <rPh sb="0" eb="2">
      <t>ショウカンキ</t>
    </rPh>
    <rPh sb="2" eb="4">
      <t>キカン</t>
    </rPh>
    <phoneticPr fontId="41"/>
  </si>
  <si>
    <t>13年を超え</t>
    <rPh sb="2" eb="3">
      <t>ネンコ</t>
    </rPh>
    <rPh sb="4" eb="5">
      <t>コ</t>
    </rPh>
    <phoneticPr fontId="39"/>
  </si>
  <si>
    <t>15年以下（例外7年以下）</t>
  </si>
  <si>
    <t xml:space="preserve">認定農業者等　　　　(貸付利率の特例)  </t>
    <rPh sb="0" eb="2">
      <t>ニンテイノ</t>
    </rPh>
    <rPh sb="2" eb="5">
      <t>ノウギョウシャト</t>
    </rPh>
    <rPh sb="5" eb="6">
      <t>トウカ</t>
    </rPh>
    <rPh sb="11" eb="13">
      <t>カシツケリ</t>
    </rPh>
    <rPh sb="13" eb="15">
      <t>リリツト</t>
    </rPh>
    <rPh sb="16" eb="18">
      <t>トクレイ</t>
    </rPh>
    <phoneticPr fontId="39"/>
  </si>
  <si>
    <t>H31.1.24
～
H31.2.20</t>
  </si>
  <si>
    <t>H31.2.21
～
H31.3.19</t>
  </si>
  <si>
    <t xml:space="preserve">認定農業者等　　　　(貸付利率の特例)  </t>
  </si>
  <si>
    <t>H31.3.20
～
H31.4.17</t>
  </si>
  <si>
    <t>H31.4.18
～
H31.5.19</t>
  </si>
  <si>
    <t>H30.7.19
～
H30.8.19</t>
  </si>
  <si>
    <t>H30.8.20
～
H30.9.20</t>
  </si>
  <si>
    <t>H30.12.19
～
H31.1.23</t>
  </si>
  <si>
    <t>H30.1.25
～
H30.2.19</t>
  </si>
  <si>
    <t xml:space="preserve">H30.2.20
～
H30.3.18
</t>
  </si>
  <si>
    <t>H30.3.19
～
H30.4.17</t>
  </si>
  <si>
    <t>H30.4.18
～
H30.5.22</t>
  </si>
  <si>
    <t>H30.5.23
～
H30.6.19</t>
  </si>
  <si>
    <t>H30.6.20
～
H30.7.18</t>
  </si>
  <si>
    <t>H29.4.19
～
H29.5.23</t>
  </si>
  <si>
    <t>H29.5.24
～
H29.6.18</t>
  </si>
  <si>
    <t>H29.6.19
～
H29.7.19</t>
  </si>
  <si>
    <t>H29.7.20
～
H29.8.20</t>
  </si>
  <si>
    <t>H29.8.21
～
H29.9.20</t>
  </si>
  <si>
    <t>H29.9.21
～
H29.10.18</t>
  </si>
  <si>
    <t xml:space="preserve">認定農業者等　　　　(貸付利率の特例) </t>
    <rPh sb="0" eb="2">
      <t>ニンテイノ</t>
    </rPh>
    <rPh sb="2" eb="5">
      <t>ノウギョウシャト</t>
    </rPh>
    <rPh sb="5" eb="6">
      <t>トウカ</t>
    </rPh>
    <rPh sb="11" eb="13">
      <t>カシツケリ</t>
    </rPh>
    <rPh sb="13" eb="15">
      <t>リリツト</t>
    </rPh>
    <rPh sb="16" eb="18">
      <t>トクレイ</t>
    </rPh>
    <phoneticPr fontId="39"/>
  </si>
  <si>
    <t xml:space="preserve"> H29.10.19
～
H29.11.19</t>
  </si>
  <si>
    <t>金利適用
期間</t>
    <rPh sb="0" eb="2">
      <t>キンリテ</t>
    </rPh>
    <rPh sb="2" eb="4">
      <t>テキヨウキ</t>
    </rPh>
    <rPh sb="5" eb="7">
      <t>キカン</t>
    </rPh>
    <phoneticPr fontId="39"/>
  </si>
  <si>
    <t>R1.5.20
～
R1.6.18</t>
  </si>
  <si>
    <t>R1.6.19
～
R1.7.18</t>
  </si>
  <si>
    <t>R1.7.19
～
R1.8.19</t>
  </si>
  <si>
    <t>1.27</t>
  </si>
  <si>
    <t>-</t>
  </si>
  <si>
    <t xml:space="preserve">認定農業者等　　　　(貸付利率の特例)  </t>
  </si>
  <si>
    <t>1.28</t>
  </si>
  <si>
    <t>R1.8.20
～
R1.9.18</t>
  </si>
  <si>
    <t>R1.10.21
～
R1.11.17</t>
  </si>
  <si>
    <t>1.29</t>
  </si>
  <si>
    <t>R1.9.19
～
R1.10.20</t>
  </si>
  <si>
    <t>1.26</t>
  </si>
  <si>
    <t>R1.11.18
～
R1.12.17</t>
  </si>
  <si>
    <t>R1.12.18
～
R2.1.20</t>
  </si>
  <si>
    <t>R2.1.21
～
R2.2.19</t>
  </si>
  <si>
    <t>R2.2.20
～
R2.3.17</t>
  </si>
  <si>
    <t>15年以下</t>
    <rPh sb="2" eb="5">
      <t>ネンイカ</t>
    </rPh>
    <phoneticPr fontId="39"/>
  </si>
  <si>
    <t>R2.3.18
～
R2.4.19</t>
  </si>
  <si>
    <t>R2.4.20
～
R2.5.17</t>
  </si>
  <si>
    <t>R2.5.18
～
R2.6.17</t>
  </si>
  <si>
    <t>R2.6.18
～
R2.7.19</t>
  </si>
  <si>
    <t>R2.7.20
～
R2.8.20</t>
  </si>
  <si>
    <t>R2.8.20
～
R2.9.17</t>
  </si>
  <si>
    <t>R2.9.18
～
R2.10.18</t>
  </si>
  <si>
    <t>R2.10.19
～
R2.11.18</t>
  </si>
  <si>
    <t>R2.10.19
～
R2.11.17</t>
  </si>
  <si>
    <t>R2.11.18
～
R2.12.17</t>
  </si>
  <si>
    <t>R2.12.18
～
R3.1.18</t>
  </si>
  <si>
    <t>R3.1.19
～
R3.2.18</t>
  </si>
  <si>
    <t>R3.2.19
～
R3.3.17</t>
  </si>
  <si>
    <t>8年以下</t>
  </si>
  <si>
    <t>8年超</t>
  </si>
  <si>
    <t>9年以下</t>
  </si>
  <si>
    <t>9年超</t>
  </si>
  <si>
    <t>10年以下</t>
  </si>
  <si>
    <t>10年超</t>
  </si>
  <si>
    <t>11年以下</t>
  </si>
  <si>
    <t>11年超</t>
  </si>
  <si>
    <t>12年以下</t>
  </si>
  <si>
    <t>12年超</t>
  </si>
  <si>
    <t>13年以下</t>
  </si>
  <si>
    <t>13年超</t>
  </si>
  <si>
    <t>15年以下</t>
  </si>
  <si>
    <t>R3.3.18
～R3.4.18</t>
  </si>
  <si>
    <t>R3.4.19
～
R3.5.18</t>
  </si>
  <si>
    <t>R3.5.19
～R3.6.17</t>
  </si>
  <si>
    <t>R3.6.18～R3.7.18</t>
  </si>
  <si>
    <t>R3.7.19～
R3.8.19</t>
  </si>
  <si>
    <t>R3.8.19～R3.9.20</t>
  </si>
  <si>
    <t>R3.9.21
～
R3.10.17</t>
  </si>
  <si>
    <t>R3.10.18
～
R3.11.17</t>
  </si>
  <si>
    <t>R3.11.18
～
R3.12.19</t>
  </si>
  <si>
    <t>R3.12.20
～R4.1.19</t>
  </si>
  <si>
    <t>R4.1.20
～
R4.2.20</t>
  </si>
  <si>
    <t>R4.2.21
～
R4.3.17</t>
  </si>
  <si>
    <t>1.25</t>
  </si>
  <si>
    <t>R4.3.18
～
R4.4.17</t>
  </si>
  <si>
    <t>R4.4.18
～
R4.5.17</t>
  </si>
  <si>
    <t>R4.5.18
～
R4.6.19</t>
  </si>
  <si>
    <t xml:space="preserve">R4.6.20
～R4.7.18
</t>
  </si>
  <si>
    <t xml:space="preserve">R4.7.19
～R4.8.18
</t>
  </si>
  <si>
    <t xml:space="preserve">R4.8.19
～R4.9.19
</t>
  </si>
  <si>
    <t>R4.9.20
～
R4.10.19</t>
  </si>
  <si>
    <t xml:space="preserve">R4.10.20
～R4.11.17
</t>
  </si>
  <si>
    <t>R4.11.18
～
R4.12.18</t>
  </si>
  <si>
    <t>R4.12.19
～
R5.1.19</t>
  </si>
  <si>
    <t>R5.1.19
～
R5.2.20</t>
  </si>
  <si>
    <t>R5.2.20
～
R5.3.19</t>
  </si>
  <si>
    <t>R5.3.20
～
R5.4.18</t>
  </si>
  <si>
    <t>R5.4.19
～
R5.5.17</t>
  </si>
  <si>
    <t xml:space="preserve">R5.5.18
～
R5.6.18
</t>
  </si>
  <si>
    <t xml:space="preserve">R5.6.19
～
R5.7.19
</t>
  </si>
  <si>
    <t xml:space="preserve">R5.7.20
～
R5.8.20
</t>
  </si>
  <si>
    <t xml:space="preserve">R5.8.21
～
R5.9.18
</t>
  </si>
  <si>
    <t>R5.9.19
～
R5.10.18</t>
  </si>
  <si>
    <t>R5.10.19
～
R5.11.19</t>
  </si>
  <si>
    <t xml:space="preserve">R5.11.20
～
R5.12.17
</t>
    <phoneticPr fontId="39"/>
  </si>
  <si>
    <t xml:space="preserve">R5.12.18
～
</t>
    <phoneticPr fontId="39"/>
  </si>
  <si>
    <t>R6.1.18～
R6.2.19</t>
    <phoneticPr fontId="39"/>
  </si>
  <si>
    <t xml:space="preserve">R6.2.20～R6.3.17
</t>
    <phoneticPr fontId="39"/>
  </si>
  <si>
    <t xml:space="preserve">R6.3.18～R6.4.17
</t>
    <phoneticPr fontId="39"/>
  </si>
  <si>
    <t>R6.4.18～
  R6.5.19</t>
    <phoneticPr fontId="39"/>
  </si>
  <si>
    <t>R6.5.20～R6.6.18</t>
    <phoneticPr fontId="39"/>
  </si>
  <si>
    <t>R6.6.19～R6.7.18</t>
    <phoneticPr fontId="39"/>
  </si>
  <si>
    <t>R6.7.19～R6.8.19</t>
    <phoneticPr fontId="39"/>
  </si>
  <si>
    <t>R6.8.20～R6.9.18</t>
    <phoneticPr fontId="39"/>
  </si>
  <si>
    <t>R6.9.19～R6.10.20</t>
    <phoneticPr fontId="39"/>
  </si>
  <si>
    <t>R6.10.21～R6.11.17</t>
    <phoneticPr fontId="39"/>
  </si>
  <si>
    <t>R6.11.18～R6.12.17</t>
    <phoneticPr fontId="39"/>
  </si>
  <si>
    <t>H30.9.21
～
H30.12.18</t>
    <phoneticPr fontId="39"/>
  </si>
  <si>
    <t>認定農業者等　　　　(貸付利率の特例)  (H28.4.20-H28.9.19)</t>
    <rPh sb="0" eb="2">
      <t>ニンテイノ</t>
    </rPh>
    <rPh sb="2" eb="5">
      <t>ノウギョウシャト</t>
    </rPh>
    <rPh sb="5" eb="6">
      <t>トウカ</t>
    </rPh>
    <rPh sb="11" eb="13">
      <t>カシツケリ</t>
    </rPh>
    <rPh sb="13" eb="15">
      <t>リリツト</t>
    </rPh>
    <rPh sb="16" eb="18">
      <t>トクレイ</t>
    </rPh>
    <phoneticPr fontId="39"/>
  </si>
  <si>
    <t>R6.12.18～R7.2.19</t>
    <phoneticPr fontId="39"/>
  </si>
  <si>
    <t>R7.2.20～R7.3.18</t>
    <phoneticPr fontId="39"/>
  </si>
  <si>
    <t>R7.3.19～
R7.4.17</t>
    <phoneticPr fontId="39"/>
  </si>
  <si>
    <t>R7.4.18～
R7.5.18</t>
    <phoneticPr fontId="39"/>
  </si>
  <si>
    <t>R7.5.19～R7.6.17</t>
    <phoneticPr fontId="39"/>
  </si>
  <si>
    <t>R7.6.18～R7.7.17</t>
    <phoneticPr fontId="39"/>
  </si>
  <si>
    <t>R7.7.18～R7.8.18</t>
    <phoneticPr fontId="39"/>
  </si>
  <si>
    <t>R7.8.19～R7.9.18</t>
    <phoneticPr fontId="39"/>
  </si>
  <si>
    <t>R7.9.19～R7.10.20</t>
    <phoneticPr fontId="39"/>
  </si>
  <si>
    <t>R7.10.21～R7.11.18</t>
    <phoneticPr fontId="39"/>
  </si>
  <si>
    <t>R7.11.19～R7.12.17</t>
    <phoneticPr fontId="39"/>
  </si>
  <si>
    <t>R7.12.18～R8.1.19</t>
    <phoneticPr fontId="39"/>
  </si>
  <si>
    <t>R8.1.20～R8.2.18</t>
    <phoneticPr fontId="39"/>
  </si>
  <si>
    <t>R8.2.19～</t>
    <phoneticPr fontId="3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</si>
</sst>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0_);[Red]\(0.0\)"/>
    <numFmt numFmtId="177" formatCode="0.00_);[Red]\(0.00\)"/>
    <numFmt numFmtId="178" formatCode="0.0"/>
    <numFmt numFmtId="179" formatCode="0.0;[Red]0.0"/>
    <numFmt numFmtId="180" formatCode="0.00;[Red]0.00"/>
    <numFmt numFmtId="181" formatCode="0.00_ "/>
    <numFmt numFmtId="182" formatCode="0&quot;年を超え&quot;"/>
    <numFmt numFmtId="183" formatCode="#&quot;年以下&quot;"/>
    <numFmt numFmtId="184" formatCode="0&quot;年以下&quot;"/>
    <numFmt numFmtId="185" formatCode="0&quot;年超&quot;"/>
    <numFmt numFmtId="186" formatCode="\(0.000\);[Red]0.000"/>
  </numFmts>
  <fonts count="49" x14ac:knownFonts="1">
    <font>
      <sz val="11"/>
      <name val="ＭＳ 明朝"/>
      <family val="1"/>
      <charset val="128"/>
    </font>
    <font>
      <sz val="11"/>
      <color indexed="8"/>
      <name val="ＭＳ Ｐゴシック"/>
      <family val="3"/>
      <charset val="128"/>
    </font>
    <font>
      <sz val="11"/>
      <color indexed="9"/>
      <name val="ＭＳ Ｐゴシック"/>
      <family val="3"/>
      <charset val="128"/>
    </font>
    <font>
      <sz val="11"/>
      <color indexed="60"/>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52"/>
      <name val="ＭＳ Ｐゴシック"/>
      <family val="3"/>
      <charset val="128"/>
    </font>
    <font>
      <sz val="11"/>
      <color indexed="62"/>
      <name val="ＭＳ Ｐゴシック"/>
      <family val="3"/>
      <charset val="128"/>
    </font>
    <font>
      <b/>
      <sz val="11"/>
      <color indexed="63"/>
      <name val="ＭＳ Ｐゴシック"/>
      <family val="3"/>
      <charset val="128"/>
    </font>
    <font>
      <sz val="11"/>
      <color indexed="20"/>
      <name val="ＭＳ Ｐゴシック"/>
      <family val="3"/>
      <charset val="128"/>
    </font>
    <font>
      <sz val="10"/>
      <name val="ＭＳ 明朝"/>
      <family val="1"/>
      <charset val="128"/>
    </font>
    <font>
      <sz val="14"/>
      <name val="ＭＳ 明朝"/>
      <family val="1"/>
      <charset val="128"/>
    </font>
    <font>
      <sz val="11"/>
      <color indexed="17"/>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52"/>
      <name val="ＭＳ Ｐゴシック"/>
      <family val="3"/>
      <charset val="128"/>
    </font>
    <font>
      <i/>
      <sz val="11"/>
      <color indexed="23"/>
      <name val="ＭＳ Ｐゴシック"/>
      <family val="3"/>
      <charset val="128"/>
    </font>
    <font>
      <sz val="11"/>
      <color indexed="10"/>
      <name val="ＭＳ Ｐゴシック"/>
      <family val="3"/>
      <charset val="128"/>
    </font>
    <font>
      <b/>
      <sz val="11"/>
      <color indexed="8"/>
      <name val="ＭＳ Ｐゴシック"/>
      <family val="3"/>
      <charset val="128"/>
    </font>
    <font>
      <sz val="14"/>
      <name val="ＭＳ ゴシック"/>
      <family val="3"/>
      <charset val="128"/>
    </font>
    <font>
      <b/>
      <sz val="18"/>
      <name val="ＭＳ Ｐゴシック"/>
      <family val="3"/>
      <charset val="128"/>
    </font>
    <font>
      <sz val="14"/>
      <name val="ＭＳ Ｐゴシック"/>
      <family val="3"/>
      <charset val="128"/>
    </font>
    <font>
      <b/>
      <sz val="14"/>
      <name val="ＭＳ Ｐゴシック"/>
      <family val="3"/>
      <charset val="128"/>
    </font>
    <font>
      <sz val="10"/>
      <name val="ＭＳ Ｐゴシック"/>
      <family val="3"/>
      <charset val="128"/>
    </font>
    <font>
      <sz val="9"/>
      <name val="ＭＳ Ｐゴシック"/>
      <family val="3"/>
      <charset val="128"/>
    </font>
    <font>
      <sz val="8"/>
      <name val="ＭＳ Ｐゴシック"/>
      <family val="3"/>
      <charset val="128"/>
    </font>
    <font>
      <sz val="7"/>
      <name val="ＭＳ Ｐゴシック"/>
      <family val="3"/>
      <charset val="128"/>
    </font>
    <font>
      <sz val="8"/>
      <color indexed="10"/>
      <name val="ＭＳ Ｐゴシック"/>
      <family val="3"/>
      <charset val="128"/>
    </font>
    <font>
      <sz val="10"/>
      <color indexed="10"/>
      <name val="ＭＳ Ｐゴシック"/>
      <family val="3"/>
      <charset val="128"/>
    </font>
    <font>
      <b/>
      <sz val="10"/>
      <color indexed="10"/>
      <name val="ＭＳ Ｐゴシック"/>
      <family val="3"/>
      <charset val="128"/>
    </font>
    <font>
      <b/>
      <sz val="10"/>
      <name val="ＭＳ Ｐゴシック"/>
      <family val="3"/>
      <charset val="128"/>
    </font>
    <font>
      <b/>
      <sz val="12"/>
      <name val="ＭＳ Ｐゴシック"/>
      <family val="3"/>
      <charset val="128"/>
    </font>
    <font>
      <sz val="12"/>
      <name val="ＭＳ Ｐゴシック"/>
      <family val="3"/>
      <charset val="128"/>
    </font>
    <font>
      <sz val="12"/>
      <name val="ＭＳ 明朝"/>
      <family val="1"/>
      <charset val="128"/>
    </font>
    <font>
      <b/>
      <sz val="11"/>
      <name val="ＭＳ Ｐゴシック"/>
      <family val="3"/>
      <charset val="128"/>
    </font>
    <font>
      <sz val="11"/>
      <name val="ＭＳ Ｐゴシック"/>
      <family val="3"/>
      <charset val="128"/>
    </font>
    <font>
      <b/>
      <sz val="11"/>
      <color indexed="10"/>
      <name val="ＭＳ Ｐゴシック"/>
      <family val="3"/>
      <charset val="128"/>
    </font>
    <font>
      <sz val="7"/>
      <name val="ＭＳ Ｐ明朝"/>
      <family val="1"/>
      <charset val="128"/>
    </font>
    <font>
      <sz val="6"/>
      <name val="ＭＳ 明朝"/>
      <family val="1"/>
      <charset val="128"/>
    </font>
    <font>
      <sz val="7"/>
      <color indexed="10"/>
      <name val="ＭＳ Ｐゴシック"/>
      <family val="3"/>
      <charset val="128"/>
    </font>
    <font>
      <sz val="6"/>
      <name val="ＭＳ Ｐゴシック"/>
      <family val="3"/>
      <charset val="128"/>
    </font>
    <font>
      <b/>
      <sz val="11"/>
      <color indexed="10"/>
      <name val="ＭＳ Ｐゴシック"/>
      <family val="3"/>
      <charset val="128"/>
    </font>
    <font>
      <b/>
      <sz val="11"/>
      <color indexed="10"/>
      <name val="ＭＳ 明朝"/>
      <family val="1"/>
      <charset val="128"/>
    </font>
    <font>
      <sz val="11"/>
      <name val="ＭＳ 明朝"/>
      <family val="1"/>
      <charset val="128"/>
    </font>
    <font>
      <sz val="10"/>
      <name val="ＭＳ Ｐゴシック"/>
      <family val="3"/>
      <charset val="128"/>
      <scheme val="minor"/>
    </font>
    <font>
      <b/>
      <sz val="14"/>
      <name val="ＭＳ Ｐゴシック"/>
      <family val="3"/>
      <charset val="128"/>
      <scheme val="minor"/>
    </font>
    <font>
      <sz val="11"/>
      <name val="ＭＳ Ｐゴシック"/>
      <family val="3"/>
      <charset val="128"/>
      <scheme val="minor"/>
    </font>
    <font>
      <sz val="11"/>
      <color theme="1"/>
      <name val="ＭＳ Ｐゴシック"/>
      <family val="3"/>
      <charset val="128"/>
    </font>
  </fonts>
  <fills count="25">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55"/>
        <bgColor indexed="64"/>
      </patternFill>
    </fill>
    <fill>
      <patternFill patternType="solid">
        <fgColor indexed="43"/>
        <bgColor indexed="64"/>
      </patternFill>
    </fill>
    <fill>
      <patternFill patternType="solid">
        <fgColor indexed="26"/>
        <bgColor indexed="64"/>
      </patternFill>
    </fill>
    <fill>
      <patternFill patternType="solid">
        <fgColor indexed="22"/>
        <bgColor indexed="64"/>
      </patternFill>
    </fill>
    <fill>
      <patternFill patternType="solid">
        <fgColor indexed="9"/>
        <bgColor indexed="64"/>
      </patternFill>
    </fill>
  </fills>
  <borders count="25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style="thin">
        <color indexed="8"/>
      </right>
      <top/>
      <bottom style="thick">
        <color indexed="8"/>
      </bottom>
      <diagonal/>
    </border>
    <border>
      <left style="thin">
        <color indexed="8"/>
      </left>
      <right style="thin">
        <color indexed="8"/>
      </right>
      <top/>
      <bottom style="thick">
        <color indexed="8"/>
      </bottom>
      <diagonal/>
    </border>
    <border>
      <left style="thin">
        <color indexed="8"/>
      </left>
      <right style="thick">
        <color indexed="8"/>
      </right>
      <top/>
      <bottom style="thick">
        <color indexed="8"/>
      </bottom>
      <diagonal/>
    </border>
    <border>
      <left style="thick">
        <color indexed="8"/>
      </left>
      <right style="thick">
        <color indexed="8"/>
      </right>
      <top style="thick">
        <color indexed="8"/>
      </top>
      <bottom style="thick">
        <color indexed="8"/>
      </bottom>
      <diagonal/>
    </border>
    <border>
      <left/>
      <right/>
      <top/>
      <bottom style="thick">
        <color indexed="8"/>
      </bottom>
      <diagonal/>
    </border>
    <border>
      <left style="thick">
        <color indexed="8"/>
      </left>
      <right/>
      <top/>
      <bottom style="thick">
        <color indexed="8"/>
      </bottom>
      <diagonal/>
    </border>
    <border>
      <left style="thick">
        <color indexed="8"/>
      </left>
      <right style="thin">
        <color indexed="8"/>
      </right>
      <top/>
      <bottom style="thick">
        <color indexed="8"/>
      </bottom>
      <diagonal/>
    </border>
    <border>
      <left style="thin">
        <color indexed="8"/>
      </left>
      <right/>
      <top/>
      <bottom style="thick">
        <color indexed="8"/>
      </bottom>
      <diagonal/>
    </border>
    <border>
      <left style="thick">
        <color indexed="8"/>
      </left>
      <right style="thick">
        <color indexed="8"/>
      </right>
      <top/>
      <bottom style="thick">
        <color indexed="8"/>
      </bottom>
      <diagonal/>
    </border>
    <border>
      <left style="thick">
        <color indexed="64"/>
      </left>
      <right/>
      <top/>
      <bottom style="thick">
        <color indexed="8"/>
      </bottom>
      <diagonal/>
    </border>
    <border>
      <left/>
      <right style="thick">
        <color indexed="64"/>
      </right>
      <top/>
      <bottom style="thick">
        <color indexed="8"/>
      </bottom>
      <diagonal/>
    </border>
    <border>
      <left style="thick">
        <color indexed="8"/>
      </left>
      <right/>
      <top style="thick">
        <color indexed="8"/>
      </top>
      <bottom style="thick">
        <color indexed="8"/>
      </bottom>
      <diagonal/>
    </border>
    <border>
      <left style="thick">
        <color indexed="8"/>
      </left>
      <right style="thick">
        <color indexed="8"/>
      </right>
      <top/>
      <bottom/>
      <diagonal/>
    </border>
    <border>
      <left style="thick">
        <color indexed="8"/>
      </left>
      <right/>
      <top style="thick">
        <color indexed="8"/>
      </top>
      <bottom/>
      <diagonal/>
    </border>
    <border>
      <left/>
      <right style="thin">
        <color indexed="8"/>
      </right>
      <top/>
      <bottom/>
      <diagonal/>
    </border>
    <border>
      <left style="thin">
        <color indexed="8"/>
      </left>
      <right style="thin">
        <color indexed="8"/>
      </right>
      <top/>
      <bottom/>
      <diagonal/>
    </border>
    <border>
      <left style="thin">
        <color indexed="8"/>
      </left>
      <right/>
      <top/>
      <bottom/>
      <diagonal/>
    </border>
    <border>
      <left style="thick">
        <color indexed="8"/>
      </left>
      <right style="thick">
        <color indexed="8"/>
      </right>
      <top style="medium">
        <color indexed="64"/>
      </top>
      <bottom style="medium">
        <color indexed="64"/>
      </bottom>
      <diagonal/>
    </border>
    <border>
      <left style="thick">
        <color indexed="8"/>
      </left>
      <right/>
      <top style="medium">
        <color indexed="64"/>
      </top>
      <bottom style="medium">
        <color indexed="64"/>
      </bottom>
      <diagonal/>
    </border>
    <border>
      <left/>
      <right/>
      <top style="medium">
        <color indexed="64"/>
      </top>
      <bottom style="medium">
        <color indexed="64"/>
      </bottom>
      <diagonal/>
    </border>
    <border>
      <left/>
      <right style="thin">
        <color indexed="8"/>
      </right>
      <top style="medium">
        <color indexed="64"/>
      </top>
      <bottom style="medium">
        <color indexed="64"/>
      </bottom>
      <diagonal/>
    </border>
    <border>
      <left style="thin">
        <color indexed="8"/>
      </left>
      <right style="thin">
        <color indexed="8"/>
      </right>
      <top style="medium">
        <color indexed="64"/>
      </top>
      <bottom style="medium">
        <color indexed="64"/>
      </bottom>
      <diagonal/>
    </border>
    <border>
      <left style="thin">
        <color indexed="8"/>
      </left>
      <right/>
      <top style="medium">
        <color indexed="64"/>
      </top>
      <bottom style="medium">
        <color indexed="64"/>
      </bottom>
      <diagonal/>
    </border>
    <border>
      <left style="thick">
        <color indexed="8"/>
      </left>
      <right style="thick">
        <color indexed="8"/>
      </right>
      <top/>
      <bottom style="medium">
        <color indexed="64"/>
      </bottom>
      <diagonal/>
    </border>
    <border>
      <left style="thick">
        <color indexed="8"/>
      </left>
      <right/>
      <top style="thick">
        <color indexed="8"/>
      </top>
      <bottom style="medium">
        <color indexed="64"/>
      </bottom>
      <diagonal/>
    </border>
    <border>
      <left/>
      <right/>
      <top/>
      <bottom style="medium">
        <color indexed="64"/>
      </bottom>
      <diagonal/>
    </border>
    <border>
      <left/>
      <right style="thin">
        <color indexed="8"/>
      </right>
      <top/>
      <bottom style="medium">
        <color indexed="64"/>
      </bottom>
      <diagonal/>
    </border>
    <border>
      <left style="thin">
        <color indexed="8"/>
      </left>
      <right style="thin">
        <color indexed="8"/>
      </right>
      <top/>
      <bottom style="medium">
        <color indexed="64"/>
      </bottom>
      <diagonal/>
    </border>
    <border>
      <left style="thin">
        <color indexed="8"/>
      </left>
      <right/>
      <top/>
      <bottom style="medium">
        <color indexed="64"/>
      </bottom>
      <diagonal/>
    </border>
    <border>
      <left style="thick">
        <color indexed="8"/>
      </left>
      <right style="thick">
        <color indexed="64"/>
      </right>
      <top style="thick">
        <color indexed="64"/>
      </top>
      <bottom style="thick">
        <color indexed="64"/>
      </bottom>
      <diagonal/>
    </border>
    <border>
      <left style="thick">
        <color indexed="64"/>
      </left>
      <right style="thick">
        <color indexed="64"/>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ck">
        <color indexed="8"/>
      </left>
      <right style="thick">
        <color indexed="64"/>
      </right>
      <top/>
      <bottom/>
      <diagonal/>
    </border>
    <border>
      <left style="thick">
        <color indexed="64"/>
      </left>
      <right style="thick">
        <color indexed="64"/>
      </right>
      <top/>
      <bottom/>
      <diagonal/>
    </border>
    <border>
      <left style="thick">
        <color indexed="64"/>
      </left>
      <right/>
      <top style="thick">
        <color indexed="64"/>
      </top>
      <bottom style="thick">
        <color indexed="64"/>
      </bottom>
      <diagonal/>
    </border>
    <border>
      <left/>
      <right/>
      <top/>
      <bottom style="thick">
        <color indexed="64"/>
      </bottom>
      <diagonal/>
    </border>
    <border>
      <left style="thick">
        <color indexed="8"/>
      </left>
      <right style="medium">
        <color indexed="64"/>
      </right>
      <top style="thick">
        <color indexed="64"/>
      </top>
      <bottom style="thick">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bottom/>
      <diagonal/>
    </border>
    <border>
      <left/>
      <right style="medium">
        <color indexed="64"/>
      </right>
      <top/>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bottom style="dotted">
        <color indexed="64"/>
      </bottom>
      <diagonal/>
    </border>
    <border>
      <left/>
      <right/>
      <top/>
      <bottom style="dotted">
        <color indexed="64"/>
      </bottom>
      <diagonal/>
    </border>
    <border>
      <left style="thin">
        <color indexed="64"/>
      </left>
      <right style="thin">
        <color indexed="64"/>
      </right>
      <top/>
      <bottom style="dotted">
        <color indexed="64"/>
      </bottom>
      <diagonal/>
    </border>
    <border>
      <left/>
      <right style="medium">
        <color indexed="64"/>
      </right>
      <top/>
      <bottom style="dotted">
        <color indexed="64"/>
      </bottom>
      <diagonal/>
    </border>
    <border>
      <left style="thin">
        <color indexed="64"/>
      </left>
      <right style="thin">
        <color indexed="64"/>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diagonal/>
    </border>
    <border>
      <left style="thin">
        <color indexed="64"/>
      </left>
      <right/>
      <top/>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diagonal/>
    </border>
    <border>
      <left/>
      <right style="thin">
        <color indexed="64"/>
      </right>
      <top style="dotted">
        <color indexed="64"/>
      </top>
      <bottom/>
      <diagonal/>
    </border>
    <border>
      <left style="thin">
        <color indexed="64"/>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top/>
      <bottom style="medium">
        <color indexed="64"/>
      </bottom>
      <diagonal/>
    </border>
    <border>
      <left style="thin">
        <color indexed="64"/>
      </left>
      <right/>
      <top/>
      <bottom style="thin">
        <color indexed="64"/>
      </bottom>
      <diagonal/>
    </border>
    <border>
      <left/>
      <right/>
      <top/>
      <bottom style="thin">
        <color indexed="64"/>
      </bottom>
      <diagonal/>
    </border>
    <border>
      <left/>
      <right/>
      <top style="dotted">
        <color indexed="64"/>
      </top>
      <bottom style="thin">
        <color indexed="64"/>
      </bottom>
      <diagonal/>
    </border>
    <border>
      <left/>
      <right style="thin">
        <color indexed="64"/>
      </right>
      <top/>
      <bottom style="medium">
        <color indexed="64"/>
      </bottom>
      <diagonal/>
    </border>
    <border>
      <left/>
      <right style="thin">
        <color indexed="64"/>
      </right>
      <top/>
      <bottom style="dotted">
        <color indexed="64"/>
      </bottom>
      <diagonal/>
    </border>
    <border>
      <left/>
      <right/>
      <top style="dotted">
        <color indexed="64"/>
      </top>
      <bottom style="dotted">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8"/>
      </left>
      <right/>
      <top/>
      <bottom style="dotted">
        <color indexed="64"/>
      </bottom>
      <diagonal/>
    </border>
    <border>
      <left/>
      <right style="medium">
        <color indexed="8"/>
      </right>
      <top/>
      <bottom style="dotted">
        <color indexed="64"/>
      </bottom>
      <diagonal/>
    </border>
    <border>
      <left style="medium">
        <color indexed="8"/>
      </left>
      <right style="medium">
        <color indexed="8"/>
      </right>
      <top style="thin">
        <color indexed="64"/>
      </top>
      <bottom style="dotted">
        <color indexed="64"/>
      </bottom>
      <diagonal/>
    </border>
    <border>
      <left/>
      <right style="medium">
        <color indexed="64"/>
      </right>
      <top style="medium">
        <color indexed="64"/>
      </top>
      <bottom style="dotted">
        <color indexed="64"/>
      </bottom>
      <diagonal/>
    </border>
    <border>
      <left style="medium">
        <color indexed="8"/>
      </left>
      <right style="medium">
        <color indexed="8"/>
      </right>
      <top/>
      <bottom style="dotted">
        <color indexed="64"/>
      </bottom>
      <diagonal/>
    </border>
    <border>
      <left/>
      <right style="medium">
        <color indexed="8"/>
      </right>
      <top style="dotted">
        <color indexed="64"/>
      </top>
      <bottom style="dotted">
        <color indexed="64"/>
      </bottom>
      <diagonal/>
    </border>
    <border>
      <left/>
      <right style="medium">
        <color indexed="64"/>
      </right>
      <top style="dotted">
        <color indexed="64"/>
      </top>
      <bottom/>
      <diagonal/>
    </border>
    <border>
      <left style="medium">
        <color indexed="8"/>
      </left>
      <right/>
      <top style="dotted">
        <color indexed="64"/>
      </top>
      <bottom style="dotted">
        <color indexed="64"/>
      </bottom>
      <diagonal/>
    </border>
    <border>
      <left/>
      <right style="medium">
        <color indexed="8"/>
      </right>
      <top style="dotted">
        <color indexed="64"/>
      </top>
      <bottom/>
      <diagonal/>
    </border>
    <border>
      <left style="medium">
        <color indexed="8"/>
      </left>
      <right style="medium">
        <color indexed="8"/>
      </right>
      <top/>
      <bottom/>
      <diagonal/>
    </border>
    <border>
      <left style="medium">
        <color indexed="8"/>
      </left>
      <right style="medium">
        <color indexed="8"/>
      </right>
      <top style="dotted">
        <color indexed="64"/>
      </top>
      <bottom/>
      <diagonal/>
    </border>
    <border>
      <left style="medium">
        <color indexed="8"/>
      </left>
      <right/>
      <top/>
      <bottom style="medium">
        <color indexed="8"/>
      </bottom>
      <diagonal/>
    </border>
    <border>
      <left/>
      <right style="medium">
        <color indexed="8"/>
      </right>
      <top style="dotted">
        <color indexed="64"/>
      </top>
      <bottom style="medium">
        <color indexed="8"/>
      </bottom>
      <diagonal/>
    </border>
    <border>
      <left/>
      <right/>
      <top style="dotted">
        <color indexed="64"/>
      </top>
      <bottom style="medium">
        <color indexed="8"/>
      </bottom>
      <diagonal/>
    </border>
    <border>
      <left style="medium">
        <color indexed="8"/>
      </left>
      <right style="medium">
        <color indexed="8"/>
      </right>
      <top style="dotted">
        <color indexed="64"/>
      </top>
      <bottom style="medium">
        <color indexed="8"/>
      </bottom>
      <diagonal/>
    </border>
    <border>
      <left/>
      <right style="medium">
        <color indexed="8"/>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8"/>
      </left>
      <right style="medium">
        <color indexed="8"/>
      </right>
      <top style="medium">
        <color indexed="8"/>
      </top>
      <bottom style="dotted">
        <color indexed="64"/>
      </bottom>
      <diagonal/>
    </border>
    <border>
      <left style="medium">
        <color indexed="8"/>
      </left>
      <right style="medium">
        <color indexed="8"/>
      </right>
      <top style="dotted">
        <color indexed="64"/>
      </top>
      <bottom style="dotted">
        <color indexed="64"/>
      </bottom>
      <diagonal/>
    </border>
    <border>
      <left/>
      <right/>
      <top style="dotted">
        <color indexed="64"/>
      </top>
      <bottom style="medium">
        <color indexed="64"/>
      </bottom>
      <diagonal/>
    </border>
    <border>
      <left style="medium">
        <color indexed="8"/>
      </left>
      <right style="medium">
        <color indexed="8"/>
      </right>
      <top style="dotted">
        <color indexed="64"/>
      </top>
      <bottom style="medium">
        <color indexed="64"/>
      </bottom>
      <diagonal/>
    </border>
    <border>
      <left style="medium">
        <color indexed="8"/>
      </left>
      <right/>
      <top style="medium">
        <color indexed="8"/>
      </top>
      <bottom style="dotted">
        <color indexed="64"/>
      </bottom>
      <diagonal/>
    </border>
    <border>
      <left/>
      <right style="medium">
        <color indexed="8"/>
      </right>
      <top style="medium">
        <color indexed="8"/>
      </top>
      <bottom style="dotted">
        <color indexed="64"/>
      </bottom>
      <diagonal/>
    </border>
    <border>
      <left style="medium">
        <color indexed="8"/>
      </left>
      <right/>
      <top/>
      <bottom style="medium">
        <color indexed="64"/>
      </bottom>
      <diagonal/>
    </border>
    <border>
      <left/>
      <right/>
      <top style="dotted">
        <color indexed="64"/>
      </top>
      <bottom/>
      <diagonal/>
    </border>
    <border>
      <left style="medium">
        <color indexed="8"/>
      </left>
      <right/>
      <top style="dotted">
        <color indexed="64"/>
      </top>
      <bottom style="medium">
        <color indexed="8"/>
      </bottom>
      <diagonal/>
    </border>
    <border>
      <left style="medium">
        <color indexed="8"/>
      </left>
      <right style="medium">
        <color indexed="8"/>
      </right>
      <top/>
      <bottom style="medium">
        <color indexed="8"/>
      </bottom>
      <diagonal/>
    </border>
    <border>
      <left/>
      <right/>
      <top style="medium">
        <color indexed="64"/>
      </top>
      <bottom style="dotted">
        <color indexed="64"/>
      </bottom>
      <diagonal/>
    </border>
    <border>
      <left/>
      <right/>
      <top style="medium">
        <color indexed="64"/>
      </top>
      <bottom/>
      <diagonal/>
    </border>
    <border>
      <left style="medium">
        <color indexed="8"/>
      </left>
      <right/>
      <top style="medium">
        <color indexed="64"/>
      </top>
      <bottom style="dotted">
        <color indexed="64"/>
      </bottom>
      <diagonal/>
    </border>
    <border>
      <left/>
      <right style="medium">
        <color indexed="8"/>
      </right>
      <top style="medium">
        <color indexed="64"/>
      </top>
      <bottom style="dotted">
        <color indexed="64"/>
      </bottom>
      <diagonal/>
    </border>
    <border>
      <left style="medium">
        <color indexed="8"/>
      </left>
      <right style="medium">
        <color indexed="8"/>
      </right>
      <top style="medium">
        <color indexed="64"/>
      </top>
      <bottom style="dotted">
        <color indexed="64"/>
      </bottom>
      <diagonal/>
    </border>
    <border>
      <left style="medium">
        <color indexed="8"/>
      </left>
      <right/>
      <top style="dotted">
        <color indexed="64"/>
      </top>
      <bottom/>
      <diagonal/>
    </border>
    <border>
      <left/>
      <right style="medium">
        <color indexed="8"/>
      </right>
      <top/>
      <bottom style="medium">
        <color indexed="64"/>
      </bottom>
      <diagonal/>
    </border>
    <border>
      <left style="medium">
        <color indexed="8"/>
      </left>
      <right style="medium">
        <color indexed="8"/>
      </right>
      <top/>
      <bottom style="medium">
        <color indexed="64"/>
      </bottom>
      <diagonal/>
    </border>
    <border>
      <left/>
      <right style="medium">
        <color indexed="8"/>
      </right>
      <top/>
      <bottom style="medium">
        <color indexed="8"/>
      </bottom>
      <diagonal/>
    </border>
    <border>
      <left/>
      <right/>
      <top style="medium">
        <color indexed="8"/>
      </top>
      <bottom style="dotted">
        <color indexed="64"/>
      </bottom>
      <diagonal/>
    </border>
    <border>
      <left/>
      <right/>
      <top/>
      <bottom style="medium">
        <color indexed="8"/>
      </bottom>
      <diagonal/>
    </border>
    <border>
      <left/>
      <right/>
      <top/>
      <bottom style="dotted">
        <color indexed="8"/>
      </bottom>
      <diagonal/>
    </border>
    <border>
      <left style="medium">
        <color indexed="8"/>
      </left>
      <right style="medium">
        <color indexed="8"/>
      </right>
      <top style="medium">
        <color indexed="8"/>
      </top>
      <bottom style="dotted">
        <color indexed="8"/>
      </bottom>
      <diagonal/>
    </border>
    <border>
      <left/>
      <right style="medium">
        <color indexed="64"/>
      </right>
      <top style="medium">
        <color indexed="64"/>
      </top>
      <bottom style="dotted">
        <color indexed="8"/>
      </bottom>
      <diagonal/>
    </border>
    <border>
      <left style="medium">
        <color indexed="8"/>
      </left>
      <right/>
      <top style="medium">
        <color indexed="64"/>
      </top>
      <bottom style="dotted">
        <color indexed="8"/>
      </bottom>
      <diagonal/>
    </border>
    <border>
      <left/>
      <right style="medium">
        <color indexed="8"/>
      </right>
      <top style="medium">
        <color indexed="64"/>
      </top>
      <bottom style="dotted">
        <color indexed="8"/>
      </bottom>
      <diagonal/>
    </border>
    <border>
      <left/>
      <right/>
      <top style="medium">
        <color indexed="64"/>
      </top>
      <bottom style="dotted">
        <color indexed="8"/>
      </bottom>
      <diagonal/>
    </border>
    <border>
      <left style="medium">
        <color indexed="8"/>
      </left>
      <right style="medium">
        <color indexed="8"/>
      </right>
      <top style="medium">
        <color indexed="64"/>
      </top>
      <bottom style="dotted">
        <color indexed="8"/>
      </bottom>
      <diagonal/>
    </border>
    <border>
      <left style="medium">
        <color indexed="8"/>
      </left>
      <right/>
      <top style="medium">
        <color indexed="8"/>
      </top>
      <bottom style="dotted">
        <color indexed="8"/>
      </bottom>
      <diagonal/>
    </border>
    <border>
      <left/>
      <right style="medium">
        <color indexed="8"/>
      </right>
      <top style="medium">
        <color indexed="8"/>
      </top>
      <bottom style="dotted">
        <color indexed="8"/>
      </bottom>
      <diagonal/>
    </border>
    <border>
      <left/>
      <right style="medium">
        <color indexed="8"/>
      </right>
      <top/>
      <bottom style="dotted">
        <color indexed="8"/>
      </bottom>
      <diagonal/>
    </border>
    <border>
      <left/>
      <right style="medium">
        <color indexed="64"/>
      </right>
      <top/>
      <bottom style="medium">
        <color indexed="8"/>
      </bottom>
      <diagonal/>
    </border>
    <border>
      <left/>
      <right style="medium">
        <color indexed="8"/>
      </right>
      <top/>
      <bottom/>
      <diagonal/>
    </border>
    <border>
      <left/>
      <right/>
      <top style="medium">
        <color indexed="8"/>
      </top>
      <bottom/>
      <diagonal/>
    </border>
    <border>
      <left/>
      <right style="medium">
        <color indexed="64"/>
      </right>
      <top/>
      <bottom style="dotted">
        <color indexed="8"/>
      </bottom>
      <diagonal/>
    </border>
    <border>
      <left style="medium">
        <color indexed="8"/>
      </left>
      <right/>
      <top style="dotted">
        <color indexed="64"/>
      </top>
      <bottom style="dotted">
        <color indexed="8"/>
      </bottom>
      <diagonal/>
    </border>
    <border>
      <left/>
      <right style="medium">
        <color indexed="8"/>
      </right>
      <top style="dotted">
        <color indexed="64"/>
      </top>
      <bottom style="dotted">
        <color indexed="8"/>
      </bottom>
      <diagonal/>
    </border>
    <border>
      <left/>
      <right style="medium">
        <color indexed="64"/>
      </right>
      <top style="dotted">
        <color indexed="64"/>
      </top>
      <bottom style="dotted">
        <color indexed="8"/>
      </bottom>
      <diagonal/>
    </border>
    <border>
      <left style="medium">
        <color indexed="8"/>
      </left>
      <right/>
      <top style="dotted">
        <color indexed="8"/>
      </top>
      <bottom style="dotted">
        <color indexed="8"/>
      </bottom>
      <diagonal/>
    </border>
    <border>
      <left/>
      <right style="medium">
        <color indexed="8"/>
      </right>
      <top style="dotted">
        <color indexed="8"/>
      </top>
      <bottom style="dotted">
        <color indexed="8"/>
      </bottom>
      <diagonal/>
    </border>
    <border>
      <left/>
      <right style="medium">
        <color indexed="64"/>
      </right>
      <top style="dotted">
        <color indexed="8"/>
      </top>
      <bottom style="dotted">
        <color indexed="8"/>
      </bottom>
      <diagonal/>
    </border>
    <border>
      <left style="medium">
        <color indexed="8"/>
      </left>
      <right/>
      <top style="dotted">
        <color indexed="8"/>
      </top>
      <bottom style="medium">
        <color indexed="8"/>
      </bottom>
      <diagonal/>
    </border>
    <border>
      <left/>
      <right/>
      <top style="dotted">
        <color indexed="8"/>
      </top>
      <bottom style="medium">
        <color indexed="8"/>
      </bottom>
      <diagonal/>
    </border>
    <border>
      <left/>
      <right/>
      <top style="dotted">
        <color indexed="64"/>
      </top>
      <bottom style="dotted">
        <color indexed="8"/>
      </bottom>
      <diagonal/>
    </border>
    <border>
      <left style="medium">
        <color indexed="64"/>
      </left>
      <right style="medium">
        <color indexed="64"/>
      </right>
      <top style="dotted">
        <color indexed="64"/>
      </top>
      <bottom style="dotted">
        <color indexed="8"/>
      </bottom>
      <diagonal/>
    </border>
    <border>
      <left style="medium">
        <color indexed="64"/>
      </left>
      <right style="medium">
        <color indexed="64"/>
      </right>
      <top style="dotted">
        <color indexed="8"/>
      </top>
      <bottom style="medium">
        <color indexed="8"/>
      </bottom>
      <diagonal/>
    </border>
    <border>
      <left/>
      <right style="medium">
        <color indexed="8"/>
      </right>
      <top style="dotted">
        <color indexed="8"/>
      </top>
      <bottom style="medium">
        <color indexed="8"/>
      </bottom>
      <diagonal/>
    </border>
    <border>
      <left/>
      <right/>
      <top style="thin">
        <color indexed="64"/>
      </top>
      <bottom style="dotted">
        <color indexed="64"/>
      </bottom>
      <diagonal/>
    </border>
    <border>
      <left/>
      <right style="medium">
        <color indexed="8"/>
      </right>
      <top style="thin">
        <color indexed="64"/>
      </top>
      <bottom style="dotted">
        <color indexed="64"/>
      </bottom>
      <diagonal/>
    </border>
    <border>
      <left style="medium">
        <color indexed="8"/>
      </left>
      <right/>
      <top style="dotted">
        <color indexed="64"/>
      </top>
      <bottom style="medium">
        <color indexed="64"/>
      </bottom>
      <diagonal/>
    </border>
    <border>
      <left style="medium">
        <color indexed="64"/>
      </left>
      <right style="medium">
        <color indexed="64"/>
      </right>
      <top style="dotted">
        <color indexed="8"/>
      </top>
      <bottom style="medium">
        <color indexed="64"/>
      </bottom>
      <diagonal/>
    </border>
    <border>
      <left/>
      <right style="medium">
        <color indexed="64"/>
      </right>
      <top style="thin">
        <color indexed="64"/>
      </top>
      <bottom style="dotted">
        <color indexed="64"/>
      </bottom>
      <diagonal/>
    </border>
    <border>
      <left/>
      <right style="medium">
        <color indexed="8"/>
      </right>
      <top style="dotted">
        <color indexed="8"/>
      </top>
      <bottom style="medium">
        <color indexed="64"/>
      </bottom>
      <diagonal/>
    </border>
    <border>
      <left/>
      <right style="medium">
        <color indexed="8"/>
      </right>
      <top style="medium">
        <color indexed="64"/>
      </top>
      <bottom/>
      <diagonal/>
    </border>
    <border>
      <left/>
      <right style="medium">
        <color indexed="8"/>
      </right>
      <top/>
      <bottom style="thin">
        <color indexed="64"/>
      </bottom>
      <diagonal/>
    </border>
    <border>
      <left style="medium">
        <color indexed="8"/>
      </left>
      <right style="medium">
        <color indexed="64"/>
      </right>
      <top style="dotted">
        <color indexed="64"/>
      </top>
      <bottom style="dotted">
        <color indexed="64"/>
      </bottom>
      <diagonal/>
    </border>
    <border>
      <left/>
      <right style="medium">
        <color indexed="64"/>
      </right>
      <top style="thin">
        <color indexed="64"/>
      </top>
      <bottom/>
      <diagonal/>
    </border>
    <border>
      <left style="medium">
        <color indexed="8"/>
      </left>
      <right style="medium">
        <color indexed="64"/>
      </right>
      <top style="dotted">
        <color indexed="8"/>
      </top>
      <bottom style="dotted">
        <color indexed="8"/>
      </bottom>
      <diagonal/>
    </border>
    <border>
      <left style="medium">
        <color indexed="64"/>
      </left>
      <right style="medium">
        <color indexed="64"/>
      </right>
      <top/>
      <bottom style="medium">
        <color indexed="8"/>
      </bottom>
      <diagonal/>
    </border>
    <border>
      <left style="medium">
        <color indexed="8"/>
      </left>
      <right style="medium">
        <color indexed="64"/>
      </right>
      <top style="dashed">
        <color indexed="8"/>
      </top>
      <bottom style="dashed">
        <color indexed="8"/>
      </bottom>
      <diagonal/>
    </border>
    <border>
      <left style="medium">
        <color indexed="8"/>
      </left>
      <right style="medium">
        <color indexed="64"/>
      </right>
      <top style="thin">
        <color indexed="64"/>
      </top>
      <bottom style="dotted">
        <color indexed="8"/>
      </bottom>
      <diagonal/>
    </border>
    <border>
      <left style="medium">
        <color indexed="8"/>
      </left>
      <right style="medium">
        <color indexed="64"/>
      </right>
      <top style="dotted">
        <color indexed="8"/>
      </top>
      <bottom style="medium">
        <color indexed="64"/>
      </bottom>
      <diagonal/>
    </border>
    <border>
      <left style="medium">
        <color indexed="64"/>
      </left>
      <right style="medium">
        <color indexed="8"/>
      </right>
      <top/>
      <bottom style="medium">
        <color indexed="64"/>
      </bottom>
      <diagonal/>
    </border>
    <border>
      <left style="medium">
        <color indexed="64"/>
      </left>
      <right style="medium">
        <color indexed="8"/>
      </right>
      <top style="medium">
        <color indexed="64"/>
      </top>
      <bottom/>
      <diagonal/>
    </border>
    <border>
      <left style="medium">
        <color indexed="64"/>
      </left>
      <right style="medium">
        <color indexed="8"/>
      </right>
      <top style="medium">
        <color indexed="64"/>
      </top>
      <bottom style="thin">
        <color indexed="64"/>
      </bottom>
      <diagonal/>
    </border>
    <border>
      <left/>
      <right style="medium">
        <color indexed="8"/>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8"/>
      </left>
      <right style="medium">
        <color indexed="8"/>
      </right>
      <top style="thin">
        <color indexed="64"/>
      </top>
      <bottom style="dotted">
        <color indexed="8"/>
      </bottom>
      <diagonal/>
    </border>
    <border>
      <left style="medium">
        <color indexed="8"/>
      </left>
      <right style="medium">
        <color indexed="8"/>
      </right>
      <top style="dotted">
        <color indexed="8"/>
      </top>
      <bottom style="dotted">
        <color indexed="8"/>
      </bottom>
      <diagonal/>
    </border>
    <border>
      <left style="medium">
        <color indexed="8"/>
      </left>
      <right style="medium">
        <color indexed="8"/>
      </right>
      <top style="thin">
        <color indexed="64"/>
      </top>
      <bottom style="medium">
        <color indexed="64"/>
      </bottom>
      <diagonal/>
    </border>
    <border>
      <left/>
      <right style="medium">
        <color indexed="8"/>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8"/>
      </left>
      <right style="medium">
        <color indexed="64"/>
      </right>
      <top style="dashed">
        <color indexed="8"/>
      </top>
      <bottom style="medium">
        <color indexed="64"/>
      </bottom>
      <diagonal/>
    </border>
    <border>
      <left style="medium">
        <color indexed="8"/>
      </left>
      <right style="medium">
        <color indexed="8"/>
      </right>
      <top/>
      <bottom style="dotted">
        <color indexed="8"/>
      </bottom>
      <diagonal/>
    </border>
    <border>
      <left style="medium">
        <color indexed="8"/>
      </left>
      <right style="medium">
        <color indexed="64"/>
      </right>
      <top style="dotted">
        <color indexed="8"/>
      </top>
      <bottom style="dashed">
        <color indexed="8"/>
      </bottom>
      <diagonal/>
    </border>
    <border>
      <left style="medium">
        <color indexed="64"/>
      </left>
      <right style="medium">
        <color indexed="8"/>
      </right>
      <top style="thin">
        <color indexed="64"/>
      </top>
      <bottom style="medium">
        <color indexed="64"/>
      </bottom>
      <diagonal/>
    </border>
    <border>
      <left style="medium">
        <color indexed="64"/>
      </left>
      <right/>
      <top style="dotted">
        <color indexed="64"/>
      </top>
      <bottom style="medium">
        <color indexed="64"/>
      </bottom>
      <diagonal/>
    </border>
    <border>
      <left style="medium">
        <color indexed="64"/>
      </left>
      <right/>
      <top style="dotted">
        <color indexed="64"/>
      </top>
      <bottom style="dotted">
        <color indexed="64"/>
      </bottom>
      <diagonal/>
    </border>
    <border>
      <left style="medium">
        <color indexed="8"/>
      </left>
      <right style="medium">
        <color indexed="64"/>
      </right>
      <top/>
      <bottom style="dotted">
        <color indexed="8"/>
      </bottom>
      <diagonal/>
    </border>
    <border>
      <left style="medium">
        <color indexed="8"/>
      </left>
      <right style="medium">
        <color indexed="64"/>
      </right>
      <top style="dotted">
        <color indexed="8"/>
      </top>
      <bottom/>
      <diagonal/>
    </border>
    <border>
      <left style="medium">
        <color indexed="64"/>
      </left>
      <right/>
      <top style="thin">
        <color indexed="64"/>
      </top>
      <bottom style="dotted">
        <color indexed="64"/>
      </bottom>
      <diagonal/>
    </border>
    <border>
      <left style="medium">
        <color indexed="64"/>
      </left>
      <right/>
      <top/>
      <bottom style="dotted">
        <color indexed="64"/>
      </bottom>
      <diagonal/>
    </border>
    <border>
      <left style="medium">
        <color indexed="64"/>
      </left>
      <right/>
      <top/>
      <bottom/>
      <diagonal/>
    </border>
    <border>
      <left style="medium">
        <color indexed="8"/>
      </left>
      <right style="medium">
        <color indexed="8"/>
      </right>
      <top style="dotted">
        <color indexed="8"/>
      </top>
      <bottom/>
      <diagonal/>
    </border>
    <border>
      <left style="medium">
        <color indexed="8"/>
      </left>
      <right/>
      <top style="dotted">
        <color indexed="8"/>
      </top>
      <bottom style="medium">
        <color indexed="64"/>
      </bottom>
      <diagonal/>
    </border>
    <border>
      <left/>
      <right style="medium">
        <color indexed="64"/>
      </right>
      <top style="dotted">
        <color indexed="8"/>
      </top>
      <bottom style="medium">
        <color indexed="64"/>
      </bottom>
      <diagonal/>
    </border>
    <border>
      <left style="medium">
        <color indexed="64"/>
      </left>
      <right/>
      <top/>
      <bottom style="medium">
        <color indexed="64"/>
      </bottom>
      <diagonal/>
    </border>
    <border>
      <left style="medium">
        <color indexed="8"/>
      </left>
      <right style="medium">
        <color indexed="64"/>
      </right>
      <top/>
      <bottom style="medium">
        <color indexed="64"/>
      </bottom>
      <diagonal/>
    </border>
    <border>
      <left style="medium">
        <color indexed="8"/>
      </left>
      <right style="medium">
        <color indexed="64"/>
      </right>
      <top/>
      <bottom style="dotted">
        <color indexed="64"/>
      </bottom>
      <diagonal/>
    </border>
    <border>
      <left style="medium">
        <color indexed="8"/>
      </left>
      <right style="medium">
        <color indexed="64"/>
      </right>
      <top/>
      <bottom/>
      <diagonal/>
    </border>
    <border>
      <left style="medium">
        <color indexed="64"/>
      </left>
      <right style="medium">
        <color indexed="8"/>
      </right>
      <top style="dotted">
        <color indexed="64"/>
      </top>
      <bottom style="medium">
        <color indexed="64"/>
      </bottom>
      <diagonal/>
    </border>
    <border>
      <left style="medium">
        <color indexed="8"/>
      </left>
      <right style="medium">
        <color indexed="64"/>
      </right>
      <top style="dotted">
        <color indexed="64"/>
      </top>
      <bottom style="medium">
        <color indexed="64"/>
      </bottom>
      <diagonal/>
    </border>
    <border>
      <left style="medium">
        <color indexed="64"/>
      </left>
      <right style="medium">
        <color indexed="8"/>
      </right>
      <top style="dotted">
        <color indexed="64"/>
      </top>
      <bottom style="dotted">
        <color indexed="64"/>
      </bottom>
      <diagonal/>
    </border>
    <border>
      <left style="medium">
        <color indexed="8"/>
      </left>
      <right style="medium">
        <color indexed="64"/>
      </right>
      <top style="dotted">
        <color indexed="8"/>
      </top>
      <bottom style="dotted">
        <color indexed="64"/>
      </bottom>
      <diagonal/>
    </border>
    <border>
      <left style="medium">
        <color indexed="64"/>
      </left>
      <right/>
      <top style="dotted">
        <color indexed="64"/>
      </top>
      <bottom style="hair">
        <color indexed="64"/>
      </bottom>
      <diagonal/>
    </border>
    <border>
      <left/>
      <right style="medium">
        <color indexed="64"/>
      </right>
      <top style="dotted">
        <color indexed="64"/>
      </top>
      <bottom style="hair">
        <color indexed="64"/>
      </bottom>
      <diagonal/>
    </border>
    <border>
      <left style="medium">
        <color indexed="8"/>
      </left>
      <right style="medium">
        <color indexed="8"/>
      </right>
      <top style="dotted">
        <color indexed="64"/>
      </top>
      <bottom style="hair">
        <color indexed="64"/>
      </bottom>
      <diagonal/>
    </border>
    <border>
      <left style="medium">
        <color indexed="8"/>
      </left>
      <right style="medium">
        <color indexed="64"/>
      </right>
      <top style="dotted">
        <color indexed="64"/>
      </top>
      <bottom style="hair">
        <color indexed="64"/>
      </bottom>
      <diagonal/>
    </border>
    <border>
      <left/>
      <right/>
      <top style="thick">
        <color indexed="8"/>
      </top>
      <bottom style="thick">
        <color indexed="8"/>
      </bottom>
      <diagonal/>
    </border>
    <border>
      <left/>
      <right style="thick">
        <color indexed="64"/>
      </right>
      <top style="thick">
        <color indexed="8"/>
      </top>
      <bottom style="thick">
        <color indexed="8"/>
      </bottom>
      <diagonal/>
    </border>
    <border>
      <left/>
      <right style="thick">
        <color indexed="8"/>
      </right>
      <top style="thick">
        <color indexed="8"/>
      </top>
      <bottom style="thick">
        <color indexed="8"/>
      </bottom>
      <diagonal/>
    </border>
    <border>
      <left style="thick">
        <color indexed="64"/>
      </left>
      <right/>
      <top style="thick">
        <color indexed="8"/>
      </top>
      <bottom style="thick">
        <color indexed="8"/>
      </bottom>
      <diagonal/>
    </border>
    <border>
      <left/>
      <right/>
      <top style="thick">
        <color indexed="8"/>
      </top>
      <bottom style="medium">
        <color indexed="64"/>
      </bottom>
      <diagonal/>
    </border>
    <border>
      <left/>
      <right style="thick">
        <color indexed="8"/>
      </right>
      <top style="thick">
        <color indexed="8"/>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ck">
        <color indexed="64"/>
      </left>
      <right/>
      <top style="thick">
        <color indexed="8"/>
      </top>
      <bottom style="medium">
        <color indexed="64"/>
      </bottom>
      <diagonal/>
    </border>
    <border>
      <left/>
      <right style="thick">
        <color indexed="64"/>
      </right>
      <top style="thick">
        <color indexed="8"/>
      </top>
      <bottom style="medium">
        <color indexed="64"/>
      </bottom>
      <diagonal/>
    </border>
    <border>
      <left style="thick">
        <color indexed="64"/>
      </left>
      <right/>
      <top style="medium">
        <color indexed="64"/>
      </top>
      <bottom style="medium">
        <color indexed="64"/>
      </bottom>
      <diagonal/>
    </border>
    <border>
      <left/>
      <right style="thick">
        <color indexed="64"/>
      </right>
      <top style="medium">
        <color indexed="64"/>
      </top>
      <bottom style="medium">
        <color indexed="64"/>
      </bottom>
      <diagonal/>
    </border>
    <border>
      <left style="thick">
        <color indexed="64"/>
      </left>
      <right/>
      <top style="medium">
        <color indexed="64"/>
      </top>
      <bottom style="thick">
        <color indexed="8"/>
      </bottom>
      <diagonal/>
    </border>
    <border>
      <left/>
      <right/>
      <top style="medium">
        <color indexed="64"/>
      </top>
      <bottom style="thick">
        <color indexed="8"/>
      </bottom>
      <diagonal/>
    </border>
    <border>
      <left/>
      <right style="thick">
        <color indexed="64"/>
      </right>
      <top style="medium">
        <color indexed="64"/>
      </top>
      <bottom style="thick">
        <color indexed="8"/>
      </bottom>
      <diagonal/>
    </border>
    <border>
      <left style="thick">
        <color indexed="64"/>
      </left>
      <right/>
      <top style="thick">
        <color indexed="8"/>
      </top>
      <bottom style="thick">
        <color indexed="64"/>
      </bottom>
      <diagonal/>
    </border>
    <border>
      <left/>
      <right/>
      <top style="thick">
        <color indexed="8"/>
      </top>
      <bottom style="thick">
        <color indexed="64"/>
      </bottom>
      <diagonal/>
    </border>
    <border>
      <left/>
      <right style="thick">
        <color indexed="64"/>
      </right>
      <top style="thick">
        <color indexed="8"/>
      </top>
      <bottom style="thick">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diagonal/>
    </border>
    <border>
      <left style="thin">
        <color indexed="64"/>
      </left>
      <right/>
      <top style="medium">
        <color indexed="64"/>
      </top>
      <bottom/>
      <diagonal/>
    </border>
    <border>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medium">
        <color indexed="64"/>
      </left>
      <right/>
      <top style="medium">
        <color indexed="64"/>
      </top>
      <bottom/>
      <diagonal/>
    </border>
    <border>
      <left style="medium">
        <color indexed="8"/>
      </left>
      <right/>
      <top style="medium">
        <color indexed="8"/>
      </top>
      <bottom/>
      <diagonal/>
    </border>
    <border>
      <left/>
      <right style="medium">
        <color indexed="8"/>
      </right>
      <top style="medium">
        <color indexed="8"/>
      </top>
      <bottom/>
      <diagonal/>
    </border>
    <border>
      <left style="medium">
        <color indexed="8"/>
      </left>
      <right style="medium">
        <color indexed="8"/>
      </right>
      <top style="medium">
        <color indexed="8"/>
      </top>
      <bottom/>
      <diagonal/>
    </border>
    <border>
      <left style="thin">
        <color indexed="64"/>
      </left>
      <right style="medium">
        <color indexed="8"/>
      </right>
      <top style="medium">
        <color indexed="64"/>
      </top>
      <bottom/>
      <diagonal/>
    </border>
    <border>
      <left style="thin">
        <color indexed="64"/>
      </left>
      <right style="medium">
        <color indexed="8"/>
      </right>
      <top/>
      <bottom/>
      <diagonal/>
    </border>
    <border>
      <left style="medium">
        <color indexed="8"/>
      </left>
      <right style="medium">
        <color indexed="8"/>
      </right>
      <top style="medium">
        <color indexed="64"/>
      </top>
      <bottom/>
      <diagonal/>
    </border>
    <border>
      <left style="medium">
        <color indexed="8"/>
      </left>
      <right/>
      <top style="medium">
        <color indexed="64"/>
      </top>
      <bottom/>
      <diagonal/>
    </border>
    <border>
      <left style="medium">
        <color indexed="64"/>
      </left>
      <right style="medium">
        <color indexed="8"/>
      </right>
      <top/>
      <bottom/>
      <diagonal/>
    </border>
    <border>
      <left style="medium">
        <color indexed="64"/>
      </left>
      <right style="medium">
        <color indexed="8"/>
      </right>
      <top/>
      <bottom style="medium">
        <color indexed="8"/>
      </bottom>
      <diagonal/>
    </border>
    <border>
      <left style="medium">
        <color indexed="64"/>
      </left>
      <right style="medium">
        <color indexed="8"/>
      </right>
      <top/>
      <bottom style="thin">
        <color indexed="64"/>
      </bottom>
      <diagonal/>
    </border>
    <border>
      <left style="medium">
        <color indexed="64"/>
      </left>
      <right style="medium">
        <color indexed="8"/>
      </right>
      <top style="thin">
        <color indexed="64"/>
      </top>
      <bottom/>
      <diagonal/>
    </border>
    <border>
      <left style="medium">
        <color indexed="8"/>
      </left>
      <right style="medium">
        <color indexed="8"/>
      </right>
      <top/>
      <bottom style="thin">
        <color indexed="64"/>
      </bottom>
      <diagonal/>
    </border>
    <border>
      <left style="medium">
        <color indexed="8"/>
      </left>
      <right/>
      <top/>
      <bottom style="thin">
        <color indexed="64"/>
      </bottom>
      <diagonal/>
    </border>
    <border>
      <left style="medium">
        <color indexed="8"/>
      </left>
      <right style="medium">
        <color indexed="64"/>
      </right>
      <top style="medium">
        <color indexed="8"/>
      </top>
      <bottom/>
      <diagonal/>
    </border>
    <border>
      <left style="medium">
        <color indexed="8"/>
      </left>
      <right style="medium">
        <color indexed="64"/>
      </right>
      <top/>
      <bottom style="thin">
        <color indexed="64"/>
      </bottom>
      <diagonal/>
    </border>
    <border>
      <left style="medium">
        <color indexed="8"/>
      </left>
      <right style="medium">
        <color indexed="64"/>
      </right>
      <top style="medium">
        <color indexed="64"/>
      </top>
      <bottom/>
      <diagonal/>
    </border>
    <border>
      <left style="medium">
        <color indexed="64"/>
      </left>
      <right style="medium">
        <color indexed="64"/>
      </right>
      <top style="thin">
        <color indexed="64"/>
      </top>
      <bottom/>
      <diagonal/>
    </border>
    <border>
      <left/>
      <right/>
      <top style="medium">
        <color indexed="64"/>
      </top>
      <bottom style="thin">
        <color indexed="64"/>
      </bottom>
      <diagonal/>
    </border>
    <border>
      <left style="medium">
        <color indexed="8"/>
      </left>
      <right/>
      <top style="thin">
        <color indexed="64"/>
      </top>
      <bottom style="medium">
        <color indexed="64"/>
      </bottom>
      <diagonal/>
    </border>
    <border>
      <left style="medium">
        <color indexed="8"/>
      </left>
      <right style="medium">
        <color indexed="64"/>
      </right>
      <top style="medium">
        <color indexed="64"/>
      </top>
      <bottom style="dotted">
        <color indexed="8"/>
      </bottom>
      <diagonal/>
    </border>
  </borders>
  <cellStyleXfs count="50">
    <xf numFmtId="0" fontId="0" fillId="0" borderId="0">
      <alignment vertical="center"/>
    </xf>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2" fillId="12"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9" borderId="0" applyNumberFormat="0" applyBorder="0" applyAlignment="0" applyProtection="0"/>
    <xf numFmtId="0" fontId="4" fillId="0" borderId="0" applyNumberFormat="0" applyFill="0" applyBorder="0" applyAlignment="0" applyProtection="0"/>
    <xf numFmtId="0" fontId="5" fillId="20" borderId="1" applyNumberFormat="0" applyAlignment="0" applyProtection="0"/>
    <xf numFmtId="0" fontId="3" fillId="21" borderId="0" applyNumberFormat="0" applyBorder="0" applyAlignment="0" applyProtection="0"/>
    <xf numFmtId="9" fontId="36" fillId="0" borderId="0" applyFont="0" applyFill="0" applyBorder="0" applyAlignment="0" applyProtection="0"/>
    <xf numFmtId="0" fontId="44" fillId="22" borderId="2" applyNumberFormat="0" applyFont="0" applyAlignment="0" applyProtection="0"/>
    <xf numFmtId="0" fontId="10" fillId="22" borderId="2" applyNumberFormat="0" applyFont="0" applyAlignment="0" applyProtection="0"/>
    <xf numFmtId="0" fontId="36" fillId="22" borderId="2" applyNumberFormat="0" applyFont="0" applyAlignment="0" applyProtection="0"/>
    <xf numFmtId="0" fontId="6" fillId="0" borderId="3" applyNumberFormat="0" applyFill="0" applyAlignment="0" applyProtection="0"/>
    <xf numFmtId="0" fontId="9" fillId="3" borderId="0" applyNumberFormat="0" applyBorder="0" applyAlignment="0" applyProtection="0"/>
    <xf numFmtId="0" fontId="16" fillId="23" borderId="4" applyNumberFormat="0" applyAlignment="0" applyProtection="0"/>
    <xf numFmtId="0" fontId="18" fillId="0" borderId="0" applyNumberFormat="0" applyFill="0" applyBorder="0" applyAlignment="0" applyProtection="0"/>
    <xf numFmtId="0" fontId="13" fillId="0" borderId="5" applyNumberFormat="0" applyFill="0" applyAlignment="0" applyProtection="0"/>
    <xf numFmtId="0" fontId="14" fillId="0" borderId="6" applyNumberFormat="0" applyFill="0" applyAlignment="0" applyProtection="0"/>
    <xf numFmtId="0" fontId="15" fillId="0" borderId="7" applyNumberFormat="0" applyFill="0" applyAlignment="0" applyProtection="0"/>
    <xf numFmtId="0" fontId="15" fillId="0" borderId="0" applyNumberFormat="0" applyFill="0" applyBorder="0" applyAlignment="0" applyProtection="0"/>
    <xf numFmtId="0" fontId="19" fillId="0" borderId="8" applyNumberFormat="0" applyFill="0" applyAlignment="0" applyProtection="0"/>
    <xf numFmtId="0" fontId="8" fillId="23" borderId="9" applyNumberFormat="0" applyAlignment="0" applyProtection="0"/>
    <xf numFmtId="0" fontId="17" fillId="0" borderId="0" applyNumberFormat="0" applyFill="0" applyBorder="0" applyAlignment="0" applyProtection="0"/>
    <xf numFmtId="0" fontId="7" fillId="7" borderId="4" applyNumberFormat="0" applyAlignment="0" applyProtection="0"/>
    <xf numFmtId="0" fontId="10" fillId="0" borderId="0"/>
    <xf numFmtId="0" fontId="36" fillId="0" borderId="0">
      <alignment vertical="center"/>
    </xf>
    <xf numFmtId="0" fontId="10" fillId="0" borderId="0"/>
    <xf numFmtId="0" fontId="10" fillId="0" borderId="0"/>
    <xf numFmtId="0" fontId="11" fillId="24" borderId="0"/>
    <xf numFmtId="0" fontId="12" fillId="4" borderId="0" applyNumberFormat="0" applyBorder="0" applyAlignment="0" applyProtection="0"/>
  </cellStyleXfs>
  <cellXfs count="693">
    <xf numFmtId="0" fontId="0" fillId="0" borderId="0" xfId="0">
      <alignment vertical="center"/>
    </xf>
    <xf numFmtId="0" fontId="20" fillId="24" borderId="0" xfId="48" applyFont="1" applyAlignment="1">
      <alignment horizontal="center"/>
    </xf>
    <xf numFmtId="176" fontId="20" fillId="24" borderId="0" xfId="48" applyNumberFormat="1" applyFont="1" applyAlignment="1">
      <alignment horizontal="center"/>
    </xf>
    <xf numFmtId="177" fontId="20" fillId="24" borderId="0" xfId="48" applyNumberFormat="1" applyFont="1" applyAlignment="1">
      <alignment horizontal="center"/>
    </xf>
    <xf numFmtId="2" fontId="20" fillId="24" borderId="10" xfId="48" quotePrefix="1" applyNumberFormat="1" applyFont="1" applyBorder="1" applyAlignment="1">
      <alignment horizontal="center"/>
    </xf>
    <xf numFmtId="2" fontId="20" fillId="24" borderId="11" xfId="48" quotePrefix="1" applyNumberFormat="1" applyFont="1" applyBorder="1" applyAlignment="1">
      <alignment horizontal="center"/>
    </xf>
    <xf numFmtId="2" fontId="20" fillId="24" borderId="12" xfId="48" quotePrefix="1" applyNumberFormat="1" applyFont="1" applyBorder="1" applyAlignment="1">
      <alignment horizontal="center"/>
    </xf>
    <xf numFmtId="0" fontId="22" fillId="24" borderId="13" xfId="48" applyFont="1" applyBorder="1" applyAlignment="1">
      <alignment horizontal="center" vertical="center" wrapText="1"/>
    </xf>
    <xf numFmtId="0" fontId="22" fillId="24" borderId="13" xfId="48" applyFont="1" applyBorder="1" applyAlignment="1">
      <alignment horizontal="center" vertical="center"/>
    </xf>
    <xf numFmtId="0" fontId="22" fillId="24" borderId="14" xfId="48" applyFont="1" applyBorder="1" applyAlignment="1">
      <alignment horizontal="center"/>
    </xf>
    <xf numFmtId="0" fontId="22" fillId="24" borderId="14" xfId="48" applyFont="1" applyBorder="1" applyAlignment="1">
      <alignment horizontal="center" vertical="center"/>
    </xf>
    <xf numFmtId="57" fontId="22" fillId="24" borderId="15" xfId="48" applyNumberFormat="1" applyFont="1" applyBorder="1" applyAlignment="1">
      <alignment horizontal="center"/>
    </xf>
    <xf numFmtId="57" fontId="22" fillId="24" borderId="13" xfId="48" applyNumberFormat="1" applyFont="1" applyBorder="1" applyAlignment="1">
      <alignment horizontal="left" shrinkToFit="1"/>
    </xf>
    <xf numFmtId="178" fontId="22" fillId="24" borderId="16" xfId="48" applyNumberFormat="1" applyFont="1" applyBorder="1" applyAlignment="1">
      <alignment horizontal="center"/>
    </xf>
    <xf numFmtId="178" fontId="22" fillId="24" borderId="11" xfId="48" applyNumberFormat="1" applyFont="1" applyBorder="1" applyAlignment="1">
      <alignment horizontal="center"/>
    </xf>
    <xf numFmtId="178" fontId="22" fillId="24" borderId="17" xfId="48" applyNumberFormat="1" applyFont="1" applyBorder="1" applyAlignment="1">
      <alignment horizontal="center"/>
    </xf>
    <xf numFmtId="2" fontId="22" fillId="24" borderId="10" xfId="48" applyNumberFormat="1" applyFont="1" applyBorder="1" applyAlignment="1">
      <alignment horizontal="center"/>
    </xf>
    <xf numFmtId="2" fontId="22" fillId="24" borderId="11" xfId="48" applyNumberFormat="1" applyFont="1" applyBorder="1" applyAlignment="1">
      <alignment horizontal="center"/>
    </xf>
    <xf numFmtId="2" fontId="22" fillId="24" borderId="17" xfId="48" applyNumberFormat="1" applyFont="1" applyBorder="1" applyAlignment="1">
      <alignment horizontal="center"/>
    </xf>
    <xf numFmtId="57" fontId="22" fillId="24" borderId="18" xfId="48" applyNumberFormat="1" applyFont="1" applyBorder="1" applyAlignment="1">
      <alignment horizontal="center"/>
    </xf>
    <xf numFmtId="2" fontId="20" fillId="24" borderId="0" xfId="48" quotePrefix="1" applyNumberFormat="1" applyFont="1" applyAlignment="1">
      <alignment horizontal="center"/>
    </xf>
    <xf numFmtId="177" fontId="22" fillId="24" borderId="16" xfId="48" applyNumberFormat="1" applyFont="1" applyBorder="1" applyAlignment="1">
      <alignment horizontal="center"/>
    </xf>
    <xf numFmtId="177" fontId="22" fillId="24" borderId="11" xfId="48" applyNumberFormat="1" applyFont="1" applyBorder="1" applyAlignment="1">
      <alignment horizontal="center"/>
    </xf>
    <xf numFmtId="177" fontId="22" fillId="24" borderId="12" xfId="48" applyNumberFormat="1" applyFont="1" applyBorder="1" applyAlignment="1">
      <alignment horizontal="center"/>
    </xf>
    <xf numFmtId="176" fontId="22" fillId="24" borderId="16" xfId="48" applyNumberFormat="1" applyFont="1" applyBorder="1" applyAlignment="1">
      <alignment horizontal="center"/>
    </xf>
    <xf numFmtId="176" fontId="22" fillId="24" borderId="11" xfId="48" applyNumberFormat="1" applyFont="1" applyBorder="1" applyAlignment="1">
      <alignment horizontal="center"/>
    </xf>
    <xf numFmtId="176" fontId="22" fillId="24" borderId="12" xfId="48" applyNumberFormat="1" applyFont="1" applyBorder="1" applyAlignment="1">
      <alignment horizontal="center"/>
    </xf>
    <xf numFmtId="178" fontId="22" fillId="21" borderId="19" xfId="48" applyNumberFormat="1" applyFont="1" applyFill="1" applyBorder="1" applyAlignment="1">
      <alignment horizontal="center"/>
    </xf>
    <xf numFmtId="177" fontId="22" fillId="21" borderId="14" xfId="48" applyNumberFormat="1" applyFont="1" applyFill="1" applyBorder="1" applyAlignment="1">
      <alignment horizontal="center"/>
    </xf>
    <xf numFmtId="178" fontId="22" fillId="21" borderId="20" xfId="48" applyNumberFormat="1" applyFont="1" applyFill="1" applyBorder="1" applyAlignment="1">
      <alignment horizontal="center"/>
    </xf>
    <xf numFmtId="57" fontId="22" fillId="24" borderId="21" xfId="48" applyNumberFormat="1" applyFont="1" applyBorder="1" applyAlignment="1">
      <alignment horizontal="left" shrinkToFit="1"/>
    </xf>
    <xf numFmtId="178" fontId="22" fillId="24" borderId="10" xfId="48" applyNumberFormat="1" applyFont="1" applyBorder="1" applyAlignment="1">
      <alignment horizontal="center"/>
    </xf>
    <xf numFmtId="178" fontId="22" fillId="24" borderId="0" xfId="48" applyNumberFormat="1" applyFont="1" applyAlignment="1">
      <alignment horizontal="center"/>
    </xf>
    <xf numFmtId="0" fontId="22" fillId="24" borderId="0" xfId="48" applyFont="1" applyAlignment="1">
      <alignment horizontal="center"/>
    </xf>
    <xf numFmtId="57" fontId="22" fillId="24" borderId="22" xfId="48" applyNumberFormat="1" applyFont="1" applyBorder="1" applyAlignment="1">
      <alignment horizontal="center"/>
    </xf>
    <xf numFmtId="57" fontId="22" fillId="24" borderId="23" xfId="48" applyNumberFormat="1" applyFont="1" applyBorder="1" applyAlignment="1">
      <alignment horizontal="left" shrinkToFit="1"/>
    </xf>
    <xf numFmtId="2" fontId="22" fillId="24" borderId="24" xfId="48" applyNumberFormat="1" applyFont="1" applyBorder="1" applyAlignment="1">
      <alignment horizontal="center"/>
    </xf>
    <xf numFmtId="2" fontId="22" fillId="24" borderId="25" xfId="48" applyNumberFormat="1" applyFont="1" applyBorder="1" applyAlignment="1">
      <alignment horizontal="center"/>
    </xf>
    <xf numFmtId="2" fontId="22" fillId="24" borderId="26" xfId="48" applyNumberFormat="1" applyFont="1" applyBorder="1" applyAlignment="1">
      <alignment horizontal="center"/>
    </xf>
    <xf numFmtId="57" fontId="22" fillId="24" borderId="27" xfId="48" applyNumberFormat="1" applyFont="1" applyBorder="1" applyAlignment="1">
      <alignment horizontal="center"/>
    </xf>
    <xf numFmtId="57" fontId="22" fillId="24" borderId="28" xfId="48" applyNumberFormat="1" applyFont="1" applyBorder="1" applyAlignment="1">
      <alignment horizontal="left" shrinkToFit="1"/>
    </xf>
    <xf numFmtId="0" fontId="22" fillId="24" borderId="29" xfId="48" applyFont="1" applyBorder="1" applyAlignment="1">
      <alignment horizontal="center"/>
    </xf>
    <xf numFmtId="2" fontId="22" fillId="24" borderId="30" xfId="48" applyNumberFormat="1" applyFont="1" applyBorder="1" applyAlignment="1">
      <alignment horizontal="center"/>
    </xf>
    <xf numFmtId="2" fontId="22" fillId="24" borderId="31" xfId="48" applyNumberFormat="1" applyFont="1" applyBorder="1" applyAlignment="1">
      <alignment horizontal="center"/>
    </xf>
    <xf numFmtId="2" fontId="22" fillId="24" borderId="32" xfId="48" applyNumberFormat="1" applyFont="1" applyBorder="1" applyAlignment="1">
      <alignment horizontal="center"/>
    </xf>
    <xf numFmtId="57" fontId="22" fillId="24" borderId="33" xfId="48" applyNumberFormat="1" applyFont="1" applyBorder="1" applyAlignment="1">
      <alignment horizontal="center"/>
    </xf>
    <xf numFmtId="57" fontId="22" fillId="24" borderId="34" xfId="48" applyNumberFormat="1" applyFont="1" applyBorder="1" applyAlignment="1">
      <alignment horizontal="left" shrinkToFit="1"/>
    </xf>
    <xf numFmtId="0" fontId="22" fillId="24" borderId="35" xfId="48" applyFont="1" applyBorder="1" applyAlignment="1">
      <alignment horizontal="center"/>
    </xf>
    <xf numFmtId="2" fontId="22" fillId="24" borderId="36" xfId="48" applyNumberFormat="1" applyFont="1" applyBorder="1" applyAlignment="1">
      <alignment horizontal="center"/>
    </xf>
    <xf numFmtId="2" fontId="22" fillId="24" borderId="37" xfId="48" applyNumberFormat="1" applyFont="1" applyBorder="1" applyAlignment="1">
      <alignment horizontal="center"/>
    </xf>
    <xf numFmtId="2" fontId="22" fillId="24" borderId="38" xfId="48" applyNumberFormat="1" applyFont="1" applyBorder="1" applyAlignment="1">
      <alignment horizontal="center"/>
    </xf>
    <xf numFmtId="0" fontId="22" fillId="24" borderId="39" xfId="48" applyFont="1" applyBorder="1" applyAlignment="1">
      <alignment horizontal="center"/>
    </xf>
    <xf numFmtId="0" fontId="22" fillId="24" borderId="40" xfId="48" applyFont="1" applyBorder="1" applyAlignment="1">
      <alignment horizontal="left"/>
    </xf>
    <xf numFmtId="0" fontId="22" fillId="24" borderId="41" xfId="48" applyFont="1" applyBorder="1" applyAlignment="1">
      <alignment horizontal="center"/>
    </xf>
    <xf numFmtId="0" fontId="20" fillId="24" borderId="42" xfId="48" applyFont="1" applyBorder="1" applyAlignment="1">
      <alignment horizontal="center"/>
    </xf>
    <xf numFmtId="0" fontId="20" fillId="24" borderId="40" xfId="48" applyFont="1" applyBorder="1" applyAlignment="1">
      <alignment horizontal="center"/>
    </xf>
    <xf numFmtId="57" fontId="22" fillId="24" borderId="40" xfId="48" applyNumberFormat="1" applyFont="1" applyBorder="1" applyAlignment="1">
      <alignment horizontal="left" shrinkToFit="1"/>
    </xf>
    <xf numFmtId="0" fontId="20" fillId="24" borderId="41" xfId="48" applyFont="1" applyBorder="1" applyAlignment="1">
      <alignment horizontal="center"/>
    </xf>
    <xf numFmtId="57" fontId="20" fillId="24" borderId="40" xfId="48" applyNumberFormat="1" applyFont="1" applyBorder="1" applyAlignment="1">
      <alignment horizontal="center" shrinkToFit="1"/>
    </xf>
    <xf numFmtId="0" fontId="22" fillId="24" borderId="43" xfId="48" applyFont="1" applyBorder="1" applyAlignment="1">
      <alignment horizontal="center"/>
    </xf>
    <xf numFmtId="57" fontId="22" fillId="24" borderId="44" xfId="48" applyNumberFormat="1" applyFont="1" applyBorder="1" applyAlignment="1">
      <alignment horizontal="left" shrinkToFit="1"/>
    </xf>
    <xf numFmtId="0" fontId="22" fillId="24" borderId="45" xfId="48" applyFont="1" applyBorder="1" applyAlignment="1">
      <alignment horizontal="center"/>
    </xf>
    <xf numFmtId="0" fontId="20" fillId="24" borderId="44" xfId="48" applyFont="1" applyBorder="1" applyAlignment="1">
      <alignment horizontal="center"/>
    </xf>
    <xf numFmtId="57" fontId="20" fillId="24" borderId="44" xfId="48" applyNumberFormat="1" applyFont="1" applyBorder="1" applyAlignment="1">
      <alignment horizontal="center" shrinkToFit="1"/>
    </xf>
    <xf numFmtId="0" fontId="22" fillId="24" borderId="46" xfId="48" applyFont="1" applyBorder="1" applyAlignment="1">
      <alignment horizontal="center"/>
    </xf>
    <xf numFmtId="176" fontId="22" fillId="24" borderId="46" xfId="48" applyNumberFormat="1" applyFont="1" applyBorder="1" applyAlignment="1">
      <alignment horizontal="center"/>
    </xf>
    <xf numFmtId="0" fontId="22" fillId="24" borderId="47" xfId="48" applyFont="1" applyBorder="1" applyAlignment="1">
      <alignment horizontal="center"/>
    </xf>
    <xf numFmtId="0" fontId="10" fillId="0" borderId="0" xfId="47" applyAlignment="1">
      <alignment vertical="center"/>
    </xf>
    <xf numFmtId="0" fontId="10" fillId="0" borderId="0" xfId="47" applyAlignment="1">
      <alignment vertical="center" shrinkToFit="1"/>
    </xf>
    <xf numFmtId="179" fontId="10" fillId="0" borderId="0" xfId="47" applyNumberFormat="1" applyAlignment="1">
      <alignment horizontal="center" vertical="center" shrinkToFit="1"/>
    </xf>
    <xf numFmtId="180" fontId="10" fillId="0" borderId="0" xfId="47" applyNumberFormat="1" applyAlignment="1">
      <alignment horizontal="center" vertical="center" shrinkToFit="1"/>
    </xf>
    <xf numFmtId="0" fontId="24" fillId="0" borderId="0" xfId="47" applyFont="1" applyAlignment="1">
      <alignment vertical="center"/>
    </xf>
    <xf numFmtId="0" fontId="26" fillId="0" borderId="48" xfId="47" applyFont="1" applyBorder="1" applyAlignment="1">
      <alignment horizontal="center" vertical="center"/>
    </xf>
    <xf numFmtId="179" fontId="28" fillId="21" borderId="49" xfId="47" applyNumberFormat="1" applyFont="1" applyFill="1" applyBorder="1" applyAlignment="1">
      <alignment horizontal="center" wrapText="1" shrinkToFit="1"/>
    </xf>
    <xf numFmtId="179" fontId="28" fillId="21" borderId="50" xfId="47" applyNumberFormat="1" applyFont="1" applyFill="1" applyBorder="1" applyAlignment="1">
      <alignment horizontal="center" wrapText="1" shrinkToFit="1"/>
    </xf>
    <xf numFmtId="180" fontId="28" fillId="21" borderId="51" xfId="47" applyNumberFormat="1" applyFont="1" applyFill="1" applyBorder="1" applyAlignment="1">
      <alignment horizontal="center" vertical="top" wrapText="1" shrinkToFit="1"/>
    </xf>
    <xf numFmtId="180" fontId="28" fillId="21" borderId="52" xfId="47" applyNumberFormat="1" applyFont="1" applyFill="1" applyBorder="1" applyAlignment="1">
      <alignment horizontal="center" vertical="top" wrapText="1" shrinkToFit="1"/>
    </xf>
    <xf numFmtId="179" fontId="24" fillId="0" borderId="53" xfId="47" applyNumberFormat="1" applyFont="1" applyBorder="1" applyAlignment="1">
      <alignment horizontal="center" vertical="center" shrinkToFit="1"/>
    </xf>
    <xf numFmtId="180" fontId="24" fillId="0" borderId="53" xfId="47" applyNumberFormat="1" applyFont="1" applyBorder="1" applyAlignment="1">
      <alignment horizontal="center" vertical="center" shrinkToFit="1"/>
    </xf>
    <xf numFmtId="49" fontId="24" fillId="0" borderId="53" xfId="47" applyNumberFormat="1" applyFont="1" applyBorder="1" applyAlignment="1">
      <alignment horizontal="center" vertical="center" shrinkToFit="1"/>
    </xf>
    <xf numFmtId="49" fontId="29" fillId="21" borderId="53" xfId="47" applyNumberFormat="1" applyFont="1" applyFill="1" applyBorder="1" applyAlignment="1">
      <alignment horizontal="center" vertical="center" shrinkToFit="1"/>
    </xf>
    <xf numFmtId="49" fontId="29" fillId="21" borderId="54" xfId="47" applyNumberFormat="1" applyFont="1" applyFill="1" applyBorder="1" applyAlignment="1">
      <alignment horizontal="center" vertical="center" shrinkToFit="1"/>
    </xf>
    <xf numFmtId="0" fontId="26" fillId="0" borderId="55" xfId="47" applyFont="1" applyBorder="1" applyAlignment="1">
      <alignment horizontal="center" vertical="center"/>
    </xf>
    <xf numFmtId="182" fontId="26" fillId="0" borderId="56" xfId="47" applyNumberFormat="1" applyFont="1" applyBorder="1" applyAlignment="1">
      <alignment horizontal="right" vertical="center" shrinkToFit="1"/>
    </xf>
    <xf numFmtId="183" fontId="26" fillId="0" borderId="57" xfId="47" applyNumberFormat="1" applyFont="1" applyBorder="1" applyAlignment="1">
      <alignment horizontal="right" vertical="center" shrinkToFit="1"/>
    </xf>
    <xf numFmtId="180" fontId="24" fillId="0" borderId="56" xfId="47" applyNumberFormat="1" applyFont="1" applyBorder="1" applyAlignment="1">
      <alignment horizontal="center" vertical="center" shrinkToFit="1"/>
    </xf>
    <xf numFmtId="180" fontId="24" fillId="0" borderId="58" xfId="47" applyNumberFormat="1" applyFont="1" applyBorder="1" applyAlignment="1">
      <alignment horizontal="center" vertical="center" shrinkToFit="1"/>
    </xf>
    <xf numFmtId="180" fontId="29" fillId="21" borderId="58" xfId="47" applyNumberFormat="1" applyFont="1" applyFill="1" applyBorder="1" applyAlignment="1">
      <alignment horizontal="center" vertical="center" shrinkToFit="1"/>
    </xf>
    <xf numFmtId="180" fontId="29" fillId="21" borderId="59" xfId="47" applyNumberFormat="1" applyFont="1" applyFill="1" applyBorder="1" applyAlignment="1">
      <alignment horizontal="center" vertical="center" shrinkToFit="1"/>
    </xf>
    <xf numFmtId="180" fontId="24" fillId="0" borderId="0" xfId="47" applyNumberFormat="1" applyFont="1" applyAlignment="1">
      <alignment vertical="center"/>
    </xf>
    <xf numFmtId="180" fontId="29" fillId="21" borderId="60" xfId="47" applyNumberFormat="1" applyFont="1" applyFill="1" applyBorder="1" applyAlignment="1">
      <alignment horizontal="center" vertical="center" shrinkToFit="1"/>
    </xf>
    <xf numFmtId="180" fontId="29" fillId="21" borderId="61" xfId="47" applyNumberFormat="1" applyFont="1" applyFill="1" applyBorder="1" applyAlignment="1">
      <alignment horizontal="center" vertical="center" shrinkToFit="1"/>
    </xf>
    <xf numFmtId="180" fontId="24" fillId="0" borderId="62" xfId="47" applyNumberFormat="1" applyFont="1" applyBorder="1" applyAlignment="1">
      <alignment horizontal="center" vertical="center" shrinkToFit="1"/>
    </xf>
    <xf numFmtId="180" fontId="24" fillId="0" borderId="60" xfId="47" applyNumberFormat="1" applyFont="1" applyBorder="1" applyAlignment="1">
      <alignment horizontal="center" vertical="center" shrinkToFit="1"/>
    </xf>
    <xf numFmtId="182" fontId="26" fillId="0" borderId="56" xfId="46" applyNumberFormat="1" applyFont="1" applyBorder="1" applyAlignment="1">
      <alignment horizontal="right" vertical="center" shrinkToFit="1"/>
    </xf>
    <xf numFmtId="183" fontId="26" fillId="0" borderId="57" xfId="46" applyNumberFormat="1" applyFont="1" applyBorder="1" applyAlignment="1">
      <alignment horizontal="right" vertical="center" shrinkToFit="1"/>
    </xf>
    <xf numFmtId="182" fontId="26" fillId="0" borderId="62" xfId="46" applyNumberFormat="1" applyFont="1" applyBorder="1" applyAlignment="1">
      <alignment horizontal="right" vertical="center" shrinkToFit="1"/>
    </xf>
    <xf numFmtId="183" fontId="26" fillId="0" borderId="63" xfId="46" applyNumberFormat="1" applyFont="1" applyBorder="1" applyAlignment="1">
      <alignment horizontal="right" vertical="center" shrinkToFit="1"/>
    </xf>
    <xf numFmtId="180" fontId="24" fillId="0" borderId="64" xfId="47" applyNumberFormat="1" applyFont="1" applyBorder="1" applyAlignment="1">
      <alignment horizontal="center" vertical="center" shrinkToFit="1"/>
    </xf>
    <xf numFmtId="182" fontId="26" fillId="0" borderId="65" xfId="46" applyNumberFormat="1" applyFont="1" applyBorder="1" applyAlignment="1">
      <alignment horizontal="right" vertical="center" shrinkToFit="1"/>
    </xf>
    <xf numFmtId="183" fontId="26" fillId="0" borderId="0" xfId="46" applyNumberFormat="1" applyFont="1" applyAlignment="1">
      <alignment horizontal="right" vertical="center" shrinkToFit="1"/>
    </xf>
    <xf numFmtId="182" fontId="26" fillId="0" borderId="66" xfId="46" applyNumberFormat="1" applyFont="1" applyBorder="1" applyAlignment="1">
      <alignment horizontal="right" vertical="center" shrinkToFit="1"/>
    </xf>
    <xf numFmtId="183" fontId="26" fillId="0" borderId="67" xfId="46" applyNumberFormat="1" applyFont="1" applyBorder="1" applyAlignment="1">
      <alignment horizontal="right" vertical="center" shrinkToFit="1"/>
    </xf>
    <xf numFmtId="180" fontId="24" fillId="0" borderId="66" xfId="47" applyNumberFormat="1" applyFont="1" applyBorder="1" applyAlignment="1">
      <alignment horizontal="center" vertical="center" shrinkToFit="1"/>
    </xf>
    <xf numFmtId="180" fontId="24" fillId="0" borderId="68" xfId="47" applyNumberFormat="1" applyFont="1" applyBorder="1" applyAlignment="1">
      <alignment horizontal="center" vertical="center" shrinkToFit="1"/>
    </xf>
    <xf numFmtId="180" fontId="24" fillId="0" borderId="69" xfId="47" applyNumberFormat="1" applyFont="1" applyBorder="1" applyAlignment="1">
      <alignment horizontal="center" vertical="center" shrinkToFit="1"/>
    </xf>
    <xf numFmtId="180" fontId="29" fillId="21" borderId="70" xfId="47" applyNumberFormat="1" applyFont="1" applyFill="1" applyBorder="1" applyAlignment="1">
      <alignment horizontal="center" vertical="center" shrinkToFit="1"/>
    </xf>
    <xf numFmtId="180" fontId="29" fillId="21" borderId="51" xfId="47" applyNumberFormat="1" applyFont="1" applyFill="1" applyBorder="1" applyAlignment="1">
      <alignment horizontal="center" vertical="center" shrinkToFit="1"/>
    </xf>
    <xf numFmtId="180" fontId="29" fillId="21" borderId="71" xfId="47" applyNumberFormat="1" applyFont="1" applyFill="1" applyBorder="1" applyAlignment="1">
      <alignment horizontal="center" vertical="center" shrinkToFit="1"/>
    </xf>
    <xf numFmtId="182" fontId="26" fillId="0" borderId="64" xfId="46" applyNumberFormat="1" applyFont="1" applyBorder="1" applyAlignment="1">
      <alignment horizontal="right" vertical="center" shrinkToFit="1"/>
    </xf>
    <xf numFmtId="183" fontId="26" fillId="0" borderId="72" xfId="46" applyNumberFormat="1" applyFont="1" applyBorder="1" applyAlignment="1">
      <alignment horizontal="right" vertical="center" shrinkToFit="1"/>
    </xf>
    <xf numFmtId="180" fontId="24" fillId="0" borderId="71" xfId="47" applyNumberFormat="1" applyFont="1" applyBorder="1" applyAlignment="1">
      <alignment horizontal="center" vertical="center" shrinkToFit="1"/>
    </xf>
    <xf numFmtId="180" fontId="24" fillId="0" borderId="65" xfId="47" applyNumberFormat="1" applyFont="1" applyBorder="1" applyAlignment="1">
      <alignment horizontal="center" vertical="center" shrinkToFit="1"/>
    </xf>
    <xf numFmtId="182" fontId="26" fillId="0" borderId="73" xfId="46" applyNumberFormat="1" applyFont="1" applyBorder="1" applyAlignment="1">
      <alignment horizontal="right" vertical="center" shrinkToFit="1"/>
    </xf>
    <xf numFmtId="183" fontId="26" fillId="0" borderId="74" xfId="46" applyNumberFormat="1" applyFont="1" applyBorder="1" applyAlignment="1">
      <alignment horizontal="right" vertical="center" shrinkToFit="1"/>
    </xf>
    <xf numFmtId="180" fontId="24" fillId="0" borderId="73" xfId="47" applyNumberFormat="1" applyFont="1" applyBorder="1" applyAlignment="1">
      <alignment horizontal="center" vertical="center" shrinkToFit="1"/>
    </xf>
    <xf numFmtId="180" fontId="24" fillId="0" borderId="75" xfId="47" applyNumberFormat="1" applyFont="1" applyBorder="1" applyAlignment="1">
      <alignment horizontal="center" vertical="center" shrinkToFit="1"/>
    </xf>
    <xf numFmtId="180" fontId="24" fillId="0" borderId="76" xfId="47" applyNumberFormat="1" applyFont="1" applyBorder="1" applyAlignment="1">
      <alignment horizontal="center" vertical="center" shrinkToFit="1"/>
    </xf>
    <xf numFmtId="180" fontId="29" fillId="21" borderId="75" xfId="47" applyNumberFormat="1" applyFont="1" applyFill="1" applyBorder="1" applyAlignment="1">
      <alignment horizontal="center" vertical="center" shrinkToFit="1"/>
    </xf>
    <xf numFmtId="49" fontId="26" fillId="0" borderId="0" xfId="47" applyNumberFormat="1" applyFont="1" applyAlignment="1">
      <alignment horizontal="center" vertical="center" wrapText="1"/>
    </xf>
    <xf numFmtId="57" fontId="25" fillId="0" borderId="0" xfId="47" applyNumberFormat="1" applyFont="1" applyAlignment="1">
      <alignment horizontal="center" vertical="center" wrapText="1" shrinkToFit="1"/>
    </xf>
    <xf numFmtId="0" fontId="26" fillId="0" borderId="0" xfId="47" applyFont="1" applyAlignment="1">
      <alignment horizontal="center" vertical="center" textRotation="255" wrapText="1" shrinkToFit="1"/>
    </xf>
    <xf numFmtId="182" fontId="26" fillId="0" borderId="0" xfId="46" applyNumberFormat="1" applyFont="1" applyAlignment="1">
      <alignment horizontal="right" vertical="center" shrinkToFit="1"/>
    </xf>
    <xf numFmtId="180" fontId="24" fillId="0" borderId="0" xfId="47" applyNumberFormat="1" applyFont="1" applyAlignment="1">
      <alignment horizontal="center" vertical="center" shrinkToFit="1"/>
    </xf>
    <xf numFmtId="180" fontId="29" fillId="0" borderId="0" xfId="47" applyNumberFormat="1" applyFont="1" applyAlignment="1">
      <alignment horizontal="center" vertical="center" shrinkToFit="1"/>
    </xf>
    <xf numFmtId="180" fontId="31" fillId="0" borderId="0" xfId="46" applyNumberFormat="1" applyFont="1" applyAlignment="1">
      <alignment horizontal="center" vertical="center" shrinkToFit="1"/>
    </xf>
    <xf numFmtId="0" fontId="31" fillId="0" borderId="0" xfId="46" applyFont="1" applyAlignment="1">
      <alignment vertical="center"/>
    </xf>
    <xf numFmtId="0" fontId="31" fillId="0" borderId="0" xfId="46" applyFont="1" applyAlignment="1">
      <alignment vertical="center" shrinkToFit="1"/>
    </xf>
    <xf numFmtId="0" fontId="32" fillId="0" borderId="0" xfId="47" applyFont="1" applyAlignment="1">
      <alignment horizontal="left" vertical="center" shrinkToFit="1"/>
    </xf>
    <xf numFmtId="0" fontId="31" fillId="0" borderId="0" xfId="47" applyFont="1" applyAlignment="1">
      <alignment vertical="center" shrinkToFit="1"/>
    </xf>
    <xf numFmtId="0" fontId="31" fillId="0" borderId="0" xfId="47" applyFont="1" applyAlignment="1">
      <alignment vertical="center"/>
    </xf>
    <xf numFmtId="179" fontId="31" fillId="0" borderId="0" xfId="47" applyNumberFormat="1" applyFont="1" applyAlignment="1">
      <alignment horizontal="center" vertical="center" shrinkToFit="1"/>
    </xf>
    <xf numFmtId="180" fontId="31" fillId="0" borderId="0" xfId="47" applyNumberFormat="1" applyFont="1" applyAlignment="1">
      <alignment horizontal="center" vertical="center" shrinkToFit="1"/>
    </xf>
    <xf numFmtId="182" fontId="24" fillId="0" borderId="56" xfId="47" applyNumberFormat="1" applyFont="1" applyBorder="1" applyAlignment="1">
      <alignment horizontal="right" vertical="center" shrinkToFit="1"/>
    </xf>
    <xf numFmtId="183" fontId="24" fillId="0" borderId="57" xfId="47" applyNumberFormat="1" applyFont="1" applyBorder="1" applyAlignment="1">
      <alignment horizontal="right" vertical="center" shrinkToFit="1"/>
    </xf>
    <xf numFmtId="182" fontId="24" fillId="0" borderId="62" xfId="46" applyNumberFormat="1" applyFont="1" applyBorder="1" applyAlignment="1">
      <alignment horizontal="right" vertical="center" shrinkToFit="1"/>
    </xf>
    <xf numFmtId="183" fontId="24" fillId="0" borderId="63" xfId="46" applyNumberFormat="1" applyFont="1" applyBorder="1" applyAlignment="1">
      <alignment horizontal="right" vertical="center" shrinkToFit="1"/>
    </xf>
    <xf numFmtId="182" fontId="24" fillId="0" borderId="65" xfId="46" applyNumberFormat="1" applyFont="1" applyBorder="1" applyAlignment="1">
      <alignment horizontal="right" vertical="center" shrinkToFit="1"/>
    </xf>
    <xf numFmtId="183" fontId="24" fillId="0" borderId="0" xfId="46" applyNumberFormat="1" applyFont="1" applyAlignment="1">
      <alignment horizontal="right" vertical="center" shrinkToFit="1"/>
    </xf>
    <xf numFmtId="182" fontId="24" fillId="0" borderId="66" xfId="46" applyNumberFormat="1" applyFont="1" applyBorder="1" applyAlignment="1">
      <alignment horizontal="right" vertical="center" shrinkToFit="1"/>
    </xf>
    <xf numFmtId="183" fontId="24" fillId="0" borderId="67" xfId="46" applyNumberFormat="1" applyFont="1" applyBorder="1" applyAlignment="1">
      <alignment horizontal="right" vertical="center" shrinkToFit="1"/>
    </xf>
    <xf numFmtId="182" fontId="24" fillId="0" borderId="56" xfId="46" applyNumberFormat="1" applyFont="1" applyBorder="1" applyAlignment="1">
      <alignment horizontal="right" vertical="center" shrinkToFit="1"/>
    </xf>
    <xf numFmtId="183" fontId="24" fillId="0" borderId="57" xfId="46" applyNumberFormat="1" applyFont="1" applyBorder="1" applyAlignment="1">
      <alignment horizontal="right" vertical="center" shrinkToFit="1"/>
    </xf>
    <xf numFmtId="182" fontId="24" fillId="0" borderId="64" xfId="46" applyNumberFormat="1" applyFont="1" applyBorder="1" applyAlignment="1">
      <alignment horizontal="right" vertical="center" shrinkToFit="1"/>
    </xf>
    <xf numFmtId="183" fontId="24" fillId="0" borderId="74" xfId="46" applyNumberFormat="1" applyFont="1" applyBorder="1" applyAlignment="1">
      <alignment horizontal="right" vertical="center" shrinkToFit="1"/>
    </xf>
    <xf numFmtId="182" fontId="24" fillId="0" borderId="73" xfId="46" applyNumberFormat="1" applyFont="1" applyBorder="1" applyAlignment="1">
      <alignment horizontal="right" vertical="center" shrinkToFit="1"/>
    </xf>
    <xf numFmtId="182" fontId="24" fillId="0" borderId="77" xfId="46" applyNumberFormat="1" applyFont="1" applyBorder="1" applyAlignment="1">
      <alignment horizontal="right" vertical="center" shrinkToFit="1"/>
    </xf>
    <xf numFmtId="183" fontId="24" fillId="0" borderId="78" xfId="46" applyNumberFormat="1" applyFont="1" applyBorder="1" applyAlignment="1">
      <alignment horizontal="right" vertical="center" shrinkToFit="1"/>
    </xf>
    <xf numFmtId="180" fontId="24" fillId="0" borderId="77" xfId="47" applyNumberFormat="1" applyFont="1" applyBorder="1" applyAlignment="1">
      <alignment horizontal="center" vertical="center" shrinkToFit="1"/>
    </xf>
    <xf numFmtId="180" fontId="29" fillId="21" borderId="52" xfId="47" applyNumberFormat="1" applyFont="1" applyFill="1" applyBorder="1" applyAlignment="1">
      <alignment horizontal="center" vertical="center" shrinkToFit="1"/>
    </xf>
    <xf numFmtId="180" fontId="29" fillId="21" borderId="53" xfId="47" applyNumberFormat="1" applyFont="1" applyFill="1" applyBorder="1" applyAlignment="1">
      <alignment horizontal="center" vertical="center" shrinkToFit="1"/>
    </xf>
    <xf numFmtId="183" fontId="24" fillId="0" borderId="79" xfId="46" applyNumberFormat="1" applyFont="1" applyBorder="1" applyAlignment="1">
      <alignment horizontal="right" vertical="center" shrinkToFit="1"/>
    </xf>
    <xf numFmtId="182" fontId="24" fillId="0" borderId="35" xfId="46" applyNumberFormat="1" applyFont="1" applyBorder="1" applyAlignment="1">
      <alignment horizontal="right" vertical="center" shrinkToFit="1"/>
    </xf>
    <xf numFmtId="183" fontId="24" fillId="0" borderId="80" xfId="46" applyNumberFormat="1" applyFont="1" applyBorder="1" applyAlignment="1">
      <alignment horizontal="right" vertical="center" shrinkToFit="1"/>
    </xf>
    <xf numFmtId="183" fontId="24" fillId="0" borderId="81" xfId="46" applyNumberFormat="1" applyFont="1" applyBorder="1" applyAlignment="1">
      <alignment horizontal="right" vertical="center" shrinkToFit="1"/>
    </xf>
    <xf numFmtId="183" fontId="24" fillId="0" borderId="82" xfId="46" applyNumberFormat="1" applyFont="1" applyBorder="1" applyAlignment="1">
      <alignment horizontal="right" vertical="center" shrinkToFit="1"/>
    </xf>
    <xf numFmtId="180" fontId="24" fillId="0" borderId="83" xfId="47" applyNumberFormat="1" applyFont="1" applyBorder="1" applyAlignment="1">
      <alignment horizontal="center" vertical="center" shrinkToFit="1"/>
    </xf>
    <xf numFmtId="0" fontId="23" fillId="0" borderId="0" xfId="47" applyFont="1" applyAlignment="1">
      <alignment vertical="center" shrinkToFit="1"/>
    </xf>
    <xf numFmtId="0" fontId="23" fillId="0" borderId="0" xfId="0" applyFont="1">
      <alignment vertical="center"/>
    </xf>
    <xf numFmtId="0" fontId="0" fillId="0" borderId="0" xfId="0" applyAlignment="1">
      <alignment horizontal="right" vertical="center"/>
    </xf>
    <xf numFmtId="0" fontId="34" fillId="0" borderId="84" xfId="0" applyFont="1" applyBorder="1">
      <alignment vertical="center"/>
    </xf>
    <xf numFmtId="0" fontId="34" fillId="0" borderId="84" xfId="0" applyFont="1" applyBorder="1" applyAlignment="1">
      <alignment horizontal="center" vertical="center"/>
    </xf>
    <xf numFmtId="0" fontId="34" fillId="0" borderId="84" xfId="0" applyFont="1" applyBorder="1" applyAlignment="1">
      <alignment horizontal="center" vertical="center" shrinkToFit="1"/>
    </xf>
    <xf numFmtId="0" fontId="34" fillId="0" borderId="50" xfId="0" applyFont="1" applyBorder="1">
      <alignment vertical="center"/>
    </xf>
    <xf numFmtId="0" fontId="34" fillId="0" borderId="52" xfId="0" applyFont="1" applyBorder="1" applyAlignment="1">
      <alignment horizontal="center" vertical="center"/>
    </xf>
    <xf numFmtId="0" fontId="34" fillId="0" borderId="85" xfId="0" applyFont="1" applyBorder="1" applyAlignment="1">
      <alignment horizontal="center" vertical="center"/>
    </xf>
    <xf numFmtId="0" fontId="34" fillId="0" borderId="85" xfId="0" applyFont="1" applyBorder="1" applyAlignment="1">
      <alignment horizontal="center" vertical="center" shrinkToFit="1"/>
    </xf>
    <xf numFmtId="0" fontId="34" fillId="0" borderId="52" xfId="0" applyFont="1" applyBorder="1">
      <alignment vertical="center"/>
    </xf>
    <xf numFmtId="0" fontId="33" fillId="0" borderId="86" xfId="0" applyFont="1" applyBorder="1" applyAlignment="1">
      <alignment horizontal="center" vertical="center" shrinkToFit="1"/>
    </xf>
    <xf numFmtId="0" fontId="34" fillId="0" borderId="0" xfId="0" applyFont="1" applyAlignment="1">
      <alignment horizontal="center" vertical="center"/>
    </xf>
    <xf numFmtId="0" fontId="34" fillId="0" borderId="0" xfId="0" applyFont="1" applyAlignment="1">
      <alignment horizontal="center" vertical="center" shrinkToFit="1"/>
    </xf>
    <xf numFmtId="0" fontId="0" fillId="0" borderId="52" xfId="0" applyBorder="1">
      <alignment vertical="center"/>
    </xf>
    <xf numFmtId="182" fontId="36" fillId="0" borderId="87" xfId="47" applyNumberFormat="1" applyFont="1" applyBorder="1" applyAlignment="1">
      <alignment horizontal="center" vertical="center" shrinkToFit="1"/>
    </xf>
    <xf numFmtId="183" fontId="36" fillId="0" borderId="88" xfId="47" applyNumberFormat="1" applyFont="1" applyBorder="1" applyAlignment="1">
      <alignment horizontal="center" vertical="center" shrinkToFit="1"/>
    </xf>
    <xf numFmtId="180" fontId="36" fillId="0" borderId="57" xfId="47" applyNumberFormat="1" applyFont="1" applyBorder="1" applyAlignment="1">
      <alignment horizontal="center" vertical="center" shrinkToFit="1"/>
    </xf>
    <xf numFmtId="180" fontId="36" fillId="0" borderId="89" xfId="47" applyNumberFormat="1" applyFont="1" applyBorder="1" applyAlignment="1">
      <alignment horizontal="center" vertical="center" shrinkToFit="1"/>
    </xf>
    <xf numFmtId="180" fontId="36" fillId="0" borderId="88" xfId="47" applyNumberFormat="1" applyFont="1" applyBorder="1" applyAlignment="1">
      <alignment horizontal="center" vertical="center" shrinkToFit="1"/>
    </xf>
    <xf numFmtId="180" fontId="37" fillId="21" borderId="90" xfId="47" applyNumberFormat="1" applyFont="1" applyFill="1" applyBorder="1" applyAlignment="1">
      <alignment horizontal="center" vertical="center" shrinkToFit="1"/>
    </xf>
    <xf numFmtId="180" fontId="36" fillId="0" borderId="91" xfId="47" applyNumberFormat="1" applyFont="1" applyBorder="1" applyAlignment="1">
      <alignment horizontal="center" vertical="center" shrinkToFit="1"/>
    </xf>
    <xf numFmtId="180" fontId="37" fillId="21" borderId="52" xfId="47" applyNumberFormat="1" applyFont="1" applyFill="1" applyBorder="1" applyAlignment="1">
      <alignment horizontal="center" vertical="center" shrinkToFit="1"/>
    </xf>
    <xf numFmtId="180" fontId="36" fillId="0" borderId="92" xfId="47" applyNumberFormat="1" applyFont="1" applyBorder="1" applyAlignment="1">
      <alignment horizontal="center" vertical="center" shrinkToFit="1"/>
    </xf>
    <xf numFmtId="180" fontId="37" fillId="21" borderId="93" xfId="47" applyNumberFormat="1" applyFont="1" applyFill="1" applyBorder="1" applyAlignment="1">
      <alignment horizontal="center" vertical="center" shrinkToFit="1"/>
    </xf>
    <xf numFmtId="182" fontId="36" fillId="0" borderId="87" xfId="46" applyNumberFormat="1" applyFont="1" applyBorder="1" applyAlignment="1">
      <alignment horizontal="center" vertical="center" shrinkToFit="1"/>
    </xf>
    <xf numFmtId="183" fontId="36" fillId="0" borderId="88" xfId="46" applyNumberFormat="1" applyFont="1" applyBorder="1" applyAlignment="1">
      <alignment horizontal="center" vertical="center" shrinkToFit="1"/>
    </xf>
    <xf numFmtId="182" fontId="36" fillId="0" borderId="94" xfId="46" applyNumberFormat="1" applyFont="1" applyBorder="1" applyAlignment="1">
      <alignment horizontal="center" vertical="center" shrinkToFit="1"/>
    </xf>
    <xf numFmtId="183" fontId="36" fillId="0" borderId="92" xfId="46" applyNumberFormat="1" applyFont="1" applyBorder="1" applyAlignment="1">
      <alignment horizontal="center" vertical="center" shrinkToFit="1"/>
    </xf>
    <xf numFmtId="180" fontId="36" fillId="0" borderId="95" xfId="47" applyNumberFormat="1" applyFont="1" applyBorder="1" applyAlignment="1">
      <alignment horizontal="center" vertical="center" shrinkToFit="1"/>
    </xf>
    <xf numFmtId="180" fontId="37" fillId="21" borderId="61" xfId="47" applyNumberFormat="1" applyFont="1" applyFill="1" applyBorder="1" applyAlignment="1">
      <alignment horizontal="center" vertical="center" shrinkToFit="1"/>
    </xf>
    <xf numFmtId="180" fontId="36" fillId="0" borderId="96" xfId="47" applyNumberFormat="1" applyFont="1" applyBorder="1" applyAlignment="1">
      <alignment horizontal="center" vertical="center" shrinkToFit="1"/>
    </xf>
    <xf numFmtId="180" fontId="36" fillId="0" borderId="82" xfId="47" applyNumberFormat="1" applyFont="1" applyBorder="1" applyAlignment="1">
      <alignment horizontal="center" vertical="center" shrinkToFit="1"/>
    </xf>
    <xf numFmtId="180" fontId="36" fillId="0" borderId="97" xfId="47" applyNumberFormat="1" applyFont="1" applyBorder="1" applyAlignment="1">
      <alignment horizontal="center" vertical="center" shrinkToFit="1"/>
    </xf>
    <xf numFmtId="182" fontId="36" fillId="0" borderId="98" xfId="46" applyNumberFormat="1" applyFont="1" applyBorder="1" applyAlignment="1">
      <alignment horizontal="center" vertical="center" shrinkToFit="1"/>
    </xf>
    <xf numFmtId="183" fontId="36" fillId="0" borderId="99" xfId="46" applyNumberFormat="1" applyFont="1" applyBorder="1" applyAlignment="1">
      <alignment horizontal="center" vertical="center" shrinkToFit="1"/>
    </xf>
    <xf numFmtId="180" fontId="36" fillId="0" borderId="100" xfId="47" applyNumberFormat="1" applyFont="1" applyBorder="1" applyAlignment="1">
      <alignment horizontal="center" vertical="center" shrinkToFit="1"/>
    </xf>
    <xf numFmtId="180" fontId="36" fillId="0" borderId="101" xfId="47" applyNumberFormat="1" applyFont="1" applyBorder="1" applyAlignment="1">
      <alignment horizontal="center" vertical="center" shrinkToFit="1"/>
    </xf>
    <xf numFmtId="180" fontId="36" fillId="0" borderId="102" xfId="47" applyNumberFormat="1" applyFont="1" applyBorder="1" applyAlignment="1">
      <alignment horizontal="center" vertical="center" shrinkToFit="1"/>
    </xf>
    <xf numFmtId="180" fontId="37" fillId="21" borderId="103" xfId="47" applyNumberFormat="1" applyFont="1" applyFill="1" applyBorder="1" applyAlignment="1">
      <alignment horizontal="center" vertical="center" shrinkToFit="1"/>
    </xf>
    <xf numFmtId="182" fontId="24" fillId="0" borderId="57" xfId="47" applyNumberFormat="1" applyFont="1" applyBorder="1" applyAlignment="1">
      <alignment horizontal="center" vertical="center" shrinkToFit="1"/>
    </xf>
    <xf numFmtId="183" fontId="24" fillId="0" borderId="57" xfId="47" applyNumberFormat="1" applyFont="1" applyBorder="1" applyAlignment="1">
      <alignment horizontal="center" vertical="center" shrinkToFit="1"/>
    </xf>
    <xf numFmtId="180" fontId="24" fillId="0" borderId="104" xfId="47" applyNumberFormat="1" applyFont="1" applyBorder="1" applyAlignment="1">
      <alignment horizontal="center" vertical="center" shrinkToFit="1"/>
    </xf>
    <xf numFmtId="180" fontId="24" fillId="0" borderId="57" xfId="47" applyNumberFormat="1" applyFont="1" applyBorder="1" applyAlignment="1">
      <alignment horizontal="center" vertical="center" shrinkToFit="1"/>
    </xf>
    <xf numFmtId="180" fontId="30" fillId="21" borderId="90" xfId="47" applyNumberFormat="1" applyFont="1" applyFill="1" applyBorder="1" applyAlignment="1">
      <alignment horizontal="center" vertical="center" shrinkToFit="1"/>
    </xf>
    <xf numFmtId="180" fontId="24" fillId="0" borderId="91" xfId="47" applyNumberFormat="1" applyFont="1" applyBorder="1" applyAlignment="1">
      <alignment horizontal="center" vertical="center" shrinkToFit="1"/>
    </xf>
    <xf numFmtId="180" fontId="30" fillId="21" borderId="52" xfId="47" applyNumberFormat="1" applyFont="1" applyFill="1" applyBorder="1" applyAlignment="1">
      <alignment horizontal="center" vertical="center" shrinkToFit="1"/>
    </xf>
    <xf numFmtId="180" fontId="24" fillId="0" borderId="105" xfId="47" applyNumberFormat="1" applyFont="1" applyBorder="1" applyAlignment="1">
      <alignment horizontal="center" vertical="center" shrinkToFit="1"/>
    </xf>
    <xf numFmtId="180" fontId="30" fillId="21" borderId="93" xfId="47" applyNumberFormat="1" applyFont="1" applyFill="1" applyBorder="1" applyAlignment="1">
      <alignment horizontal="center" vertical="center" shrinkToFit="1"/>
    </xf>
    <xf numFmtId="182" fontId="24" fillId="0" borderId="57" xfId="46" applyNumberFormat="1" applyFont="1" applyBorder="1" applyAlignment="1">
      <alignment horizontal="center" vertical="center" shrinkToFit="1"/>
    </xf>
    <xf numFmtId="183" fontId="24" fillId="0" borderId="57" xfId="46" applyNumberFormat="1" applyFont="1" applyBorder="1" applyAlignment="1">
      <alignment horizontal="center" vertical="center" shrinkToFit="1"/>
    </xf>
    <xf numFmtId="182" fontId="24" fillId="0" borderId="82" xfId="46" applyNumberFormat="1" applyFont="1" applyBorder="1" applyAlignment="1">
      <alignment horizontal="center" vertical="center" shrinkToFit="1"/>
    </xf>
    <xf numFmtId="183" fontId="24" fillId="0" borderId="82" xfId="46" applyNumberFormat="1" applyFont="1" applyBorder="1" applyAlignment="1">
      <alignment horizontal="center" vertical="center" shrinkToFit="1"/>
    </xf>
    <xf numFmtId="180" fontId="24" fillId="0" borderId="97" xfId="47" applyNumberFormat="1" applyFont="1" applyBorder="1" applyAlignment="1">
      <alignment horizontal="center" vertical="center" shrinkToFit="1"/>
    </xf>
    <xf numFmtId="180" fontId="30" fillId="21" borderId="61" xfId="47" applyNumberFormat="1" applyFont="1" applyFill="1" applyBorder="1" applyAlignment="1">
      <alignment horizontal="center" vertical="center" shrinkToFit="1"/>
    </xf>
    <xf numFmtId="182" fontId="24" fillId="0" borderId="35" xfId="46" applyNumberFormat="1" applyFont="1" applyBorder="1" applyAlignment="1">
      <alignment horizontal="center" vertical="center" shrinkToFit="1"/>
    </xf>
    <xf numFmtId="183" fontId="24" fillId="0" borderId="106" xfId="46" applyNumberFormat="1" applyFont="1" applyBorder="1" applyAlignment="1">
      <alignment horizontal="center" vertical="center" shrinkToFit="1"/>
    </xf>
    <xf numFmtId="180" fontId="24" fillId="0" borderId="107" xfId="47" applyNumberFormat="1" applyFont="1" applyBorder="1" applyAlignment="1">
      <alignment horizontal="center" vertical="center" shrinkToFit="1"/>
    </xf>
    <xf numFmtId="180" fontId="24" fillId="0" borderId="106" xfId="47" applyNumberFormat="1" applyFont="1" applyBorder="1" applyAlignment="1">
      <alignment horizontal="center" vertical="center" shrinkToFit="1"/>
    </xf>
    <xf numFmtId="180" fontId="30" fillId="21" borderId="103" xfId="47" applyNumberFormat="1" applyFont="1" applyFill="1" applyBorder="1" applyAlignment="1">
      <alignment horizontal="center" vertical="center" shrinkToFit="1"/>
    </xf>
    <xf numFmtId="182" fontId="24" fillId="0" borderId="108" xfId="47" applyNumberFormat="1" applyFont="1" applyBorder="1" applyAlignment="1">
      <alignment horizontal="center" vertical="center" shrinkToFit="1"/>
    </xf>
    <xf numFmtId="183" fontId="24" fillId="0" borderId="109" xfId="47" applyNumberFormat="1" applyFont="1" applyBorder="1" applyAlignment="1">
      <alignment horizontal="center" vertical="center" shrinkToFit="1"/>
    </xf>
    <xf numFmtId="180" fontId="24" fillId="0" borderId="88" xfId="47" applyNumberFormat="1" applyFont="1" applyBorder="1" applyAlignment="1">
      <alignment horizontal="center" vertical="center" shrinkToFit="1"/>
    </xf>
    <xf numFmtId="182" fontId="24" fillId="0" borderId="87" xfId="47" applyNumberFormat="1" applyFont="1" applyBorder="1" applyAlignment="1">
      <alignment horizontal="center" vertical="center" shrinkToFit="1"/>
    </xf>
    <xf numFmtId="183" fontId="24" fillId="0" borderId="88" xfId="47" applyNumberFormat="1" applyFont="1" applyBorder="1" applyAlignment="1">
      <alignment horizontal="center" vertical="center" shrinkToFit="1"/>
    </xf>
    <xf numFmtId="180" fontId="24" fillId="0" borderId="92" xfId="47" applyNumberFormat="1" applyFont="1" applyBorder="1" applyAlignment="1">
      <alignment horizontal="center" vertical="center" shrinkToFit="1"/>
    </xf>
    <xf numFmtId="182" fontId="24" fillId="0" borderId="87" xfId="46" applyNumberFormat="1" applyFont="1" applyBorder="1" applyAlignment="1">
      <alignment horizontal="center" vertical="center" shrinkToFit="1"/>
    </xf>
    <xf numFmtId="183" fontId="24" fillId="0" borderId="88" xfId="46" applyNumberFormat="1" applyFont="1" applyBorder="1" applyAlignment="1">
      <alignment horizontal="center" vertical="center" shrinkToFit="1"/>
    </xf>
    <xf numFmtId="182" fontId="24" fillId="0" borderId="94" xfId="46" applyNumberFormat="1" applyFont="1" applyBorder="1" applyAlignment="1">
      <alignment horizontal="center" vertical="center" shrinkToFit="1"/>
    </xf>
    <xf numFmtId="183" fontId="24" fillId="0" borderId="92" xfId="46" applyNumberFormat="1" applyFont="1" applyBorder="1" applyAlignment="1">
      <alignment horizontal="center" vertical="center" shrinkToFit="1"/>
    </xf>
    <xf numFmtId="180" fontId="24" fillId="0" borderId="95" xfId="47" applyNumberFormat="1" applyFont="1" applyBorder="1" applyAlignment="1">
      <alignment horizontal="center" vertical="center" shrinkToFit="1"/>
    </xf>
    <xf numFmtId="180" fontId="24" fillId="0" borderId="96" xfId="47" applyNumberFormat="1" applyFont="1" applyBorder="1" applyAlignment="1">
      <alignment horizontal="center" vertical="center" shrinkToFit="1"/>
    </xf>
    <xf numFmtId="182" fontId="24" fillId="0" borderId="110" xfId="46" applyNumberFormat="1" applyFont="1" applyBorder="1" applyAlignment="1">
      <alignment horizontal="center" vertical="center" shrinkToFit="1"/>
    </xf>
    <xf numFmtId="183" fontId="24" fillId="0" borderId="102" xfId="46" applyNumberFormat="1" applyFont="1" applyBorder="1" applyAlignment="1">
      <alignment horizontal="center" vertical="center" shrinkToFit="1"/>
    </xf>
    <xf numFmtId="180" fontId="24" fillId="0" borderId="102" xfId="47" applyNumberFormat="1" applyFont="1" applyBorder="1" applyAlignment="1">
      <alignment horizontal="center" vertical="center" shrinkToFit="1"/>
    </xf>
    <xf numFmtId="182" fontId="24" fillId="0" borderId="98" xfId="46" applyNumberFormat="1" applyFont="1" applyBorder="1" applyAlignment="1">
      <alignment horizontal="center" vertical="center" shrinkToFit="1"/>
    </xf>
    <xf numFmtId="183" fontId="24" fillId="0" borderId="99" xfId="46" applyNumberFormat="1" applyFont="1" applyBorder="1" applyAlignment="1">
      <alignment horizontal="center" vertical="center" shrinkToFit="1"/>
    </xf>
    <xf numFmtId="180" fontId="24" fillId="0" borderId="101" xfId="47" applyNumberFormat="1" applyFont="1" applyBorder="1" applyAlignment="1">
      <alignment horizontal="center" vertical="center" shrinkToFit="1"/>
    </xf>
    <xf numFmtId="180" fontId="24" fillId="0" borderId="89" xfId="47" applyNumberFormat="1" applyFont="1" applyBorder="1" applyAlignment="1">
      <alignment horizontal="center" vertical="center" shrinkToFit="1"/>
    </xf>
    <xf numFmtId="180" fontId="24" fillId="0" borderId="111" xfId="47" applyNumberFormat="1" applyFont="1" applyBorder="1" applyAlignment="1">
      <alignment horizontal="center" vertical="center" shrinkToFit="1"/>
    </xf>
    <xf numFmtId="182" fontId="24" fillId="0" borderId="112" xfId="46" applyNumberFormat="1" applyFont="1" applyBorder="1" applyAlignment="1">
      <alignment horizontal="center" vertical="center" shrinkToFit="1"/>
    </xf>
    <xf numFmtId="180" fontId="24" fillId="0" borderId="113" xfId="47" applyNumberFormat="1" applyFont="1" applyBorder="1" applyAlignment="1">
      <alignment horizontal="center" vertical="center" shrinkToFit="1"/>
    </xf>
    <xf numFmtId="180" fontId="24" fillId="0" borderId="35" xfId="47" applyNumberFormat="1" applyFont="1" applyBorder="1" applyAlignment="1">
      <alignment horizontal="center" vertical="center" shrinkToFit="1"/>
    </xf>
    <xf numFmtId="182" fontId="24" fillId="0" borderId="114" xfId="47" applyNumberFormat="1" applyFont="1" applyBorder="1" applyAlignment="1">
      <alignment horizontal="center" vertical="center" shrinkToFit="1"/>
    </xf>
    <xf numFmtId="183" fontId="24" fillId="0" borderId="114" xfId="47" applyNumberFormat="1" applyFont="1" applyBorder="1" applyAlignment="1">
      <alignment horizontal="center" vertical="center" shrinkToFit="1"/>
    </xf>
    <xf numFmtId="182" fontId="24" fillId="0" borderId="106" xfId="46" applyNumberFormat="1" applyFont="1" applyBorder="1" applyAlignment="1">
      <alignment horizontal="center" vertical="center" shrinkToFit="1"/>
    </xf>
    <xf numFmtId="180" fontId="10" fillId="0" borderId="115" xfId="47" applyNumberFormat="1" applyBorder="1" applyAlignment="1">
      <alignment horizontal="center" vertical="center" shrinkToFit="1"/>
    </xf>
    <xf numFmtId="182" fontId="24" fillId="0" borderId="116" xfId="47" applyNumberFormat="1" applyFont="1" applyBorder="1" applyAlignment="1">
      <alignment horizontal="center" vertical="center" shrinkToFit="1"/>
    </xf>
    <xf numFmtId="183" fontId="24" fillId="0" borderId="117" xfId="47" applyNumberFormat="1" applyFont="1" applyBorder="1" applyAlignment="1">
      <alignment horizontal="center" vertical="center" shrinkToFit="1"/>
    </xf>
    <xf numFmtId="180" fontId="24" fillId="0" borderId="114" xfId="47" applyNumberFormat="1" applyFont="1" applyBorder="1" applyAlignment="1">
      <alignment horizontal="center" vertical="center" shrinkToFit="1"/>
    </xf>
    <xf numFmtId="180" fontId="24" fillId="0" borderId="118" xfId="47" applyNumberFormat="1" applyFont="1" applyBorder="1" applyAlignment="1">
      <alignment horizontal="center" vertical="center" shrinkToFit="1"/>
    </xf>
    <xf numFmtId="180" fontId="24" fillId="0" borderId="117" xfId="47" applyNumberFormat="1" applyFont="1" applyBorder="1" applyAlignment="1">
      <alignment horizontal="center" vertical="center" shrinkToFit="1"/>
    </xf>
    <xf numFmtId="182" fontId="24" fillId="0" borderId="119" xfId="46" applyNumberFormat="1" applyFont="1" applyBorder="1" applyAlignment="1">
      <alignment horizontal="center" vertical="center" shrinkToFit="1"/>
    </xf>
    <xf numFmtId="183" fontId="24" fillId="0" borderId="95" xfId="46" applyNumberFormat="1" applyFont="1" applyBorder="1" applyAlignment="1">
      <alignment horizontal="center" vertical="center" shrinkToFit="1"/>
    </xf>
    <xf numFmtId="180" fontId="24" fillId="0" borderId="82" xfId="47" applyNumberFormat="1" applyFont="1" applyBorder="1" applyAlignment="1">
      <alignment horizontal="center" vertical="center" shrinkToFit="1"/>
    </xf>
    <xf numFmtId="180" fontId="24" fillId="0" borderId="120" xfId="47" applyNumberFormat="1" applyFont="1" applyBorder="1" applyAlignment="1">
      <alignment horizontal="center" vertical="center" shrinkToFit="1"/>
    </xf>
    <xf numFmtId="183" fontId="24" fillId="0" borderId="35" xfId="46" applyNumberFormat="1" applyFont="1" applyBorder="1" applyAlignment="1">
      <alignment horizontal="center" vertical="center" shrinkToFit="1"/>
    </xf>
    <xf numFmtId="180" fontId="24" fillId="0" borderId="121" xfId="47" applyNumberFormat="1" applyFont="1" applyBorder="1" applyAlignment="1">
      <alignment horizontal="center" vertical="center" shrinkToFit="1"/>
    </xf>
    <xf numFmtId="183" fontId="24" fillId="0" borderId="120" xfId="46" applyNumberFormat="1" applyFont="1" applyBorder="1" applyAlignment="1">
      <alignment horizontal="center" vertical="center" shrinkToFit="1"/>
    </xf>
    <xf numFmtId="183" fontId="24" fillId="0" borderId="122" xfId="46" applyNumberFormat="1" applyFont="1" applyBorder="1" applyAlignment="1">
      <alignment horizontal="center" vertical="center" shrinkToFit="1"/>
    </xf>
    <xf numFmtId="180" fontId="24" fillId="0" borderId="109" xfId="47" applyNumberFormat="1" applyFont="1" applyBorder="1" applyAlignment="1">
      <alignment horizontal="center" vertical="center" shrinkToFit="1"/>
    </xf>
    <xf numFmtId="183" fontId="24" fillId="0" borderId="123" xfId="47" applyNumberFormat="1" applyFont="1" applyBorder="1" applyAlignment="1">
      <alignment horizontal="center" vertical="center" shrinkToFit="1"/>
    </xf>
    <xf numFmtId="183" fontId="24" fillId="0" borderId="124" xfId="46" applyNumberFormat="1" applyFont="1" applyBorder="1" applyAlignment="1">
      <alignment horizontal="center" vertical="center" shrinkToFit="1"/>
    </xf>
    <xf numFmtId="180" fontId="24" fillId="0" borderId="122" xfId="47" applyNumberFormat="1" applyFont="1" applyBorder="1" applyAlignment="1">
      <alignment horizontal="center" vertical="center" shrinkToFit="1"/>
    </xf>
    <xf numFmtId="182" fontId="24" fillId="0" borderId="125" xfId="47" applyNumberFormat="1" applyFont="1" applyBorder="1" applyAlignment="1">
      <alignment horizontal="center" vertical="center" shrinkToFit="1"/>
    </xf>
    <xf numFmtId="183" fontId="24" fillId="0" borderId="125" xfId="47" applyNumberFormat="1" applyFont="1" applyBorder="1" applyAlignment="1">
      <alignment horizontal="center" vertical="center" shrinkToFit="1"/>
    </xf>
    <xf numFmtId="180" fontId="24" fillId="0" borderId="126" xfId="47" applyNumberFormat="1" applyFont="1" applyBorder="1" applyAlignment="1">
      <alignment horizontal="center" vertical="center" shrinkToFit="1"/>
    </xf>
    <xf numFmtId="180" fontId="24" fillId="0" borderId="125" xfId="47" applyNumberFormat="1" applyFont="1" applyBorder="1" applyAlignment="1">
      <alignment horizontal="center" vertical="center" shrinkToFit="1"/>
    </xf>
    <xf numFmtId="180" fontId="30" fillId="21" borderId="127" xfId="47" applyNumberFormat="1" applyFont="1" applyFill="1" applyBorder="1" applyAlignment="1">
      <alignment horizontal="center" vertical="center" shrinkToFit="1"/>
    </xf>
    <xf numFmtId="180" fontId="30" fillId="21" borderId="59" xfId="47" applyNumberFormat="1" applyFont="1" applyFill="1" applyBorder="1" applyAlignment="1">
      <alignment horizontal="center" vertical="center" shrinkToFit="1"/>
    </xf>
    <xf numFmtId="182" fontId="24" fillId="0" borderId="128" xfId="47" applyNumberFormat="1" applyFont="1" applyBorder="1" applyAlignment="1">
      <alignment horizontal="center" vertical="center" shrinkToFit="1"/>
    </xf>
    <xf numFmtId="183" fontId="24" fillId="0" borderId="129" xfId="47" applyNumberFormat="1" applyFont="1" applyBorder="1" applyAlignment="1">
      <alignment horizontal="center" vertical="center" shrinkToFit="1"/>
    </xf>
    <xf numFmtId="180" fontId="24" fillId="0" borderId="130" xfId="47" applyNumberFormat="1" applyFont="1" applyBorder="1" applyAlignment="1">
      <alignment horizontal="center" vertical="center" shrinkToFit="1"/>
    </xf>
    <xf numFmtId="180" fontId="24" fillId="0" borderId="131" xfId="47" applyNumberFormat="1" applyFont="1" applyBorder="1" applyAlignment="1">
      <alignment horizontal="center" vertical="center" shrinkToFit="1"/>
    </xf>
    <xf numFmtId="180" fontId="24" fillId="0" borderId="129" xfId="47" applyNumberFormat="1" applyFont="1" applyBorder="1" applyAlignment="1">
      <alignment horizontal="center" vertical="center" shrinkToFit="1"/>
    </xf>
    <xf numFmtId="182" fontId="24" fillId="0" borderId="132" xfId="47" applyNumberFormat="1" applyFont="1" applyBorder="1" applyAlignment="1">
      <alignment horizontal="center" vertical="center" shrinkToFit="1"/>
    </xf>
    <xf numFmtId="183" fontId="24" fillId="0" borderId="133" xfId="47" applyNumberFormat="1" applyFont="1" applyBorder="1" applyAlignment="1">
      <alignment horizontal="center" vertical="center" shrinkToFit="1"/>
    </xf>
    <xf numFmtId="180" fontId="24" fillId="0" borderId="134" xfId="47" applyNumberFormat="1" applyFont="1" applyBorder="1" applyAlignment="1">
      <alignment horizontal="center" vertical="center" shrinkToFit="1"/>
    </xf>
    <xf numFmtId="0" fontId="34" fillId="0" borderId="86" xfId="0" applyFont="1" applyBorder="1" applyAlignment="1">
      <alignment horizontal="center" vertical="center"/>
    </xf>
    <xf numFmtId="182" fontId="24" fillId="0" borderId="130" xfId="47" applyNumberFormat="1" applyFont="1" applyBorder="1" applyAlignment="1">
      <alignment horizontal="center" vertical="center" shrinkToFit="1"/>
    </xf>
    <xf numFmtId="183" fontId="24" fillId="0" borderId="130" xfId="47" applyNumberFormat="1" applyFont="1" applyBorder="1" applyAlignment="1">
      <alignment horizontal="center" vertical="center" shrinkToFit="1"/>
    </xf>
    <xf numFmtId="180" fontId="30" fillId="21" borderId="135" xfId="47" applyNumberFormat="1" applyFont="1" applyFill="1" applyBorder="1" applyAlignment="1">
      <alignment horizontal="center" vertical="center" shrinkToFit="1"/>
    </xf>
    <xf numFmtId="182" fontId="24" fillId="0" borderId="0" xfId="47" applyNumberFormat="1" applyFont="1" applyAlignment="1">
      <alignment horizontal="center" vertical="center" shrinkToFit="1"/>
    </xf>
    <xf numFmtId="183" fontId="24" fillId="0" borderId="136" xfId="47" applyNumberFormat="1" applyFont="1" applyBorder="1" applyAlignment="1">
      <alignment horizontal="center" vertical="center" shrinkToFit="1"/>
    </xf>
    <xf numFmtId="180" fontId="24" fillId="0" borderId="136" xfId="47" applyNumberFormat="1" applyFont="1" applyBorder="1" applyAlignment="1">
      <alignment horizontal="center" vertical="center" shrinkToFit="1"/>
    </xf>
    <xf numFmtId="0" fontId="10" fillId="0" borderId="137" xfId="47" applyBorder="1" applyAlignment="1">
      <alignment vertical="center" shrinkToFit="1"/>
    </xf>
    <xf numFmtId="0" fontId="10" fillId="0" borderId="137" xfId="47" applyBorder="1" applyAlignment="1">
      <alignment vertical="center"/>
    </xf>
    <xf numFmtId="179" fontId="10" fillId="0" borderId="137" xfId="47" applyNumberFormat="1" applyBorder="1" applyAlignment="1">
      <alignment horizontal="center" vertical="center" shrinkToFit="1"/>
    </xf>
    <xf numFmtId="180" fontId="10" fillId="0" borderId="137" xfId="47" applyNumberFormat="1" applyBorder="1" applyAlignment="1">
      <alignment horizontal="center" vertical="center" shrinkToFit="1"/>
    </xf>
    <xf numFmtId="182" fontId="24" fillId="0" borderId="35" xfId="47" applyNumberFormat="1" applyFont="1" applyBorder="1" applyAlignment="1">
      <alignment horizontal="center" vertical="center" shrinkToFit="1"/>
    </xf>
    <xf numFmtId="183" fontId="24" fillId="0" borderId="120" xfId="47" applyNumberFormat="1" applyFont="1" applyBorder="1" applyAlignment="1">
      <alignment horizontal="center" vertical="center" shrinkToFit="1"/>
    </xf>
    <xf numFmtId="180" fontId="30" fillId="21" borderId="54" xfId="47" applyNumberFormat="1" applyFont="1" applyFill="1" applyBorder="1" applyAlignment="1">
      <alignment horizontal="center" vertical="center" shrinkToFit="1"/>
    </xf>
    <xf numFmtId="183" fontId="24" fillId="0" borderId="134" xfId="47" applyNumberFormat="1" applyFont="1" applyBorder="1" applyAlignment="1">
      <alignment horizontal="center" vertical="center" shrinkToFit="1"/>
    </xf>
    <xf numFmtId="180" fontId="30" fillId="21" borderId="138" xfId="47" applyNumberFormat="1" applyFont="1" applyFill="1" applyBorder="1" applyAlignment="1">
      <alignment horizontal="center" vertical="center" shrinkToFit="1"/>
    </xf>
    <xf numFmtId="182" fontId="24" fillId="0" borderId="139" xfId="47" applyNumberFormat="1" applyFont="1" applyBorder="1" applyAlignment="1">
      <alignment horizontal="center" vertical="center" shrinkToFit="1"/>
    </xf>
    <xf numFmtId="183" fontId="24" fillId="0" borderId="140" xfId="47" applyNumberFormat="1" applyFont="1" applyBorder="1" applyAlignment="1">
      <alignment horizontal="center" vertical="center" shrinkToFit="1"/>
    </xf>
    <xf numFmtId="180" fontId="24" fillId="0" borderId="140" xfId="47" applyNumberFormat="1" applyFont="1" applyBorder="1" applyAlignment="1">
      <alignment horizontal="center" vertical="center" shrinkToFit="1"/>
    </xf>
    <xf numFmtId="180" fontId="30" fillId="21" borderId="141" xfId="47" applyNumberFormat="1" applyFont="1" applyFill="1" applyBorder="1" applyAlignment="1">
      <alignment horizontal="center" vertical="center" shrinkToFit="1"/>
    </xf>
    <xf numFmtId="182" fontId="24" fillId="0" borderId="142" xfId="47" applyNumberFormat="1" applyFont="1" applyBorder="1" applyAlignment="1">
      <alignment horizontal="center" vertical="center" shrinkToFit="1"/>
    </xf>
    <xf numFmtId="183" fontId="24" fillId="0" borderId="143" xfId="47" applyNumberFormat="1" applyFont="1" applyBorder="1" applyAlignment="1">
      <alignment horizontal="center" vertical="center" shrinkToFit="1"/>
    </xf>
    <xf numFmtId="180" fontId="24" fillId="0" borderId="143" xfId="47" applyNumberFormat="1" applyFont="1" applyBorder="1" applyAlignment="1">
      <alignment horizontal="center" vertical="center" shrinkToFit="1"/>
    </xf>
    <xf numFmtId="180" fontId="30" fillId="21" borderId="144" xfId="47" applyNumberFormat="1" applyFont="1" applyFill="1" applyBorder="1" applyAlignment="1">
      <alignment horizontal="center" vertical="center" shrinkToFit="1"/>
    </xf>
    <xf numFmtId="183" fontId="24" fillId="0" borderId="0" xfId="47" applyNumberFormat="1" applyFont="1" applyAlignment="1">
      <alignment horizontal="center" vertical="center" shrinkToFit="1"/>
    </xf>
    <xf numFmtId="180" fontId="30" fillId="0" borderId="0" xfId="47" applyNumberFormat="1" applyFont="1" applyAlignment="1">
      <alignment horizontal="center" vertical="center" shrinkToFit="1"/>
    </xf>
    <xf numFmtId="0" fontId="10" fillId="0" borderId="145" xfId="47" applyBorder="1" applyAlignment="1">
      <alignment vertical="center"/>
    </xf>
    <xf numFmtId="0" fontId="10" fillId="0" borderId="146" xfId="47" applyBorder="1" applyAlignment="1">
      <alignment vertical="center" shrinkToFit="1"/>
    </xf>
    <xf numFmtId="183" fontId="24" fillId="0" borderId="147" xfId="47" applyNumberFormat="1" applyFont="1" applyBorder="1" applyAlignment="1">
      <alignment horizontal="center" vertical="center" shrinkToFit="1"/>
    </xf>
    <xf numFmtId="180" fontId="37" fillId="21" borderId="59" xfId="47" applyNumberFormat="1" applyFont="1" applyFill="1" applyBorder="1" applyAlignment="1">
      <alignment horizontal="center" vertical="center" shrinkToFit="1"/>
    </xf>
    <xf numFmtId="180" fontId="36" fillId="0" borderId="148" xfId="47" applyNumberFormat="1" applyFont="1" applyBorder="1" applyAlignment="1">
      <alignment horizontal="center" vertical="center" shrinkToFit="1"/>
    </xf>
    <xf numFmtId="180" fontId="37" fillId="21" borderId="140" xfId="47" applyNumberFormat="1" applyFont="1" applyFill="1" applyBorder="1" applyAlignment="1">
      <alignment horizontal="center" vertical="center" shrinkToFit="1"/>
    </xf>
    <xf numFmtId="180" fontId="0" fillId="0" borderId="149" xfId="47" applyNumberFormat="1" applyFont="1" applyBorder="1" applyAlignment="1">
      <alignment horizontal="center" vertical="center" shrinkToFit="1"/>
    </xf>
    <xf numFmtId="180" fontId="0" fillId="21" borderId="150" xfId="47" applyNumberFormat="1" applyFont="1" applyFill="1" applyBorder="1" applyAlignment="1">
      <alignment horizontal="center" vertical="center" shrinkToFit="1"/>
    </xf>
    <xf numFmtId="180" fontId="36" fillId="0" borderId="0" xfId="47" applyNumberFormat="1" applyFont="1" applyAlignment="1">
      <alignment horizontal="center" vertical="center" shrinkToFit="1"/>
    </xf>
    <xf numFmtId="180" fontId="37" fillId="0" borderId="0" xfId="47" applyNumberFormat="1" applyFont="1" applyAlignment="1">
      <alignment horizontal="center" vertical="center" shrinkToFit="1"/>
    </xf>
    <xf numFmtId="182" fontId="24" fillId="0" borderId="151" xfId="47" applyNumberFormat="1" applyFont="1" applyBorder="1" applyAlignment="1">
      <alignment horizontal="center" vertical="center" shrinkToFit="1"/>
    </xf>
    <xf numFmtId="183" fontId="24" fillId="0" borderId="152" xfId="47" applyNumberFormat="1" applyFont="1" applyBorder="1" applyAlignment="1">
      <alignment horizontal="center" vertical="center" shrinkToFit="1"/>
    </xf>
    <xf numFmtId="180" fontId="36" fillId="0" borderId="152" xfId="47" applyNumberFormat="1" applyFont="1" applyBorder="1" applyAlignment="1">
      <alignment horizontal="center" vertical="center" shrinkToFit="1"/>
    </xf>
    <xf numFmtId="182" fontId="24" fillId="0" borderId="153" xfId="47" applyNumberFormat="1" applyFont="1" applyBorder="1" applyAlignment="1">
      <alignment horizontal="center" vertical="center" shrinkToFit="1"/>
    </xf>
    <xf numFmtId="180" fontId="0" fillId="0" borderId="154" xfId="47" applyNumberFormat="1" applyFont="1" applyBorder="1" applyAlignment="1">
      <alignment horizontal="center" vertical="center" shrinkToFit="1"/>
    </xf>
    <xf numFmtId="180" fontId="42" fillId="21" borderId="155" xfId="47" applyNumberFormat="1" applyFont="1" applyFill="1" applyBorder="1" applyAlignment="1">
      <alignment horizontal="center" vertical="center" shrinkToFit="1"/>
    </xf>
    <xf numFmtId="180" fontId="42" fillId="21" borderId="59" xfId="47" applyNumberFormat="1" applyFont="1" applyFill="1" applyBorder="1" applyAlignment="1">
      <alignment horizontal="center" vertical="center" shrinkToFit="1"/>
    </xf>
    <xf numFmtId="180" fontId="42" fillId="21" borderId="140" xfId="47" applyNumberFormat="1" applyFont="1" applyFill="1" applyBorder="1" applyAlignment="1">
      <alignment horizontal="center" vertical="center" shrinkToFit="1"/>
    </xf>
    <xf numFmtId="180" fontId="43" fillId="21" borderId="156" xfId="47" applyNumberFormat="1" applyFont="1" applyFill="1" applyBorder="1" applyAlignment="1">
      <alignment horizontal="center" vertical="center" shrinkToFit="1"/>
    </xf>
    <xf numFmtId="183" fontId="24" fillId="0" borderId="92" xfId="47" applyNumberFormat="1" applyFont="1" applyBorder="1" applyAlignment="1">
      <alignment horizontal="center" vertical="center" shrinkToFit="1"/>
    </xf>
    <xf numFmtId="0" fontId="32" fillId="0" borderId="0" xfId="47" applyFont="1" applyAlignment="1">
      <alignment vertical="center" wrapText="1" shrinkToFit="1"/>
    </xf>
    <xf numFmtId="0" fontId="35" fillId="0" borderId="0" xfId="47" applyFont="1" applyAlignment="1">
      <alignment vertical="center" shrinkToFit="1"/>
    </xf>
    <xf numFmtId="180" fontId="24" fillId="0" borderId="0" xfId="47" applyNumberFormat="1" applyFont="1" applyAlignment="1">
      <alignment vertical="center" shrinkToFit="1"/>
    </xf>
    <xf numFmtId="49" fontId="24" fillId="0" borderId="0" xfId="47" applyNumberFormat="1" applyFont="1" applyAlignment="1">
      <alignment vertical="center" shrinkToFit="1"/>
    </xf>
    <xf numFmtId="177" fontId="30" fillId="0" borderId="0" xfId="47" applyNumberFormat="1" applyFont="1" applyAlignment="1">
      <alignment vertical="center" shrinkToFit="1"/>
    </xf>
    <xf numFmtId="0" fontId="0" fillId="0" borderId="149" xfId="47" applyFont="1" applyBorder="1" applyAlignment="1">
      <alignment vertical="center" shrinkToFit="1"/>
    </xf>
    <xf numFmtId="179" fontId="0" fillId="0" borderId="149" xfId="47" applyNumberFormat="1" applyFont="1" applyBorder="1" applyAlignment="1">
      <alignment horizontal="center" vertical="center" shrinkToFit="1"/>
    </xf>
    <xf numFmtId="180" fontId="36" fillId="0" borderId="120" xfId="47" applyNumberFormat="1" applyFont="1" applyBorder="1" applyAlignment="1">
      <alignment horizontal="center" vertical="center" shrinkToFit="1"/>
    </xf>
    <xf numFmtId="182" fontId="36" fillId="0" borderId="151" xfId="47" applyNumberFormat="1" applyFont="1" applyBorder="1" applyAlignment="1">
      <alignment horizontal="center" vertical="center" shrinkToFit="1"/>
    </xf>
    <xf numFmtId="183" fontId="36" fillId="0" borderId="152" xfId="47" applyNumberFormat="1" applyFont="1" applyBorder="1" applyAlignment="1">
      <alignment horizontal="center" vertical="center" shrinkToFit="1"/>
    </xf>
    <xf numFmtId="182" fontId="36" fillId="0" borderId="57" xfId="47" applyNumberFormat="1" applyFont="1" applyBorder="1" applyAlignment="1">
      <alignment horizontal="center" vertical="center" shrinkToFit="1"/>
    </xf>
    <xf numFmtId="182" fontId="36" fillId="0" borderId="139" xfId="47" applyNumberFormat="1" applyFont="1" applyBorder="1" applyAlignment="1">
      <alignment horizontal="center" vertical="center" shrinkToFit="1"/>
    </xf>
    <xf numFmtId="183" fontId="36" fillId="0" borderId="92" xfId="47" applyNumberFormat="1" applyFont="1" applyBorder="1" applyAlignment="1">
      <alignment horizontal="center" vertical="center" shrinkToFit="1"/>
    </xf>
    <xf numFmtId="180" fontId="36" fillId="0" borderId="157" xfId="47" applyNumberFormat="1" applyFont="1" applyBorder="1" applyAlignment="1">
      <alignment horizontal="center" vertical="center" shrinkToFit="1"/>
    </xf>
    <xf numFmtId="180" fontId="36" fillId="0" borderId="158" xfId="47" applyNumberFormat="1" applyFont="1" applyBorder="1" applyAlignment="1">
      <alignment horizontal="center" vertical="center" shrinkToFit="1"/>
    </xf>
    <xf numFmtId="49" fontId="36" fillId="0" borderId="157" xfId="47" applyNumberFormat="1" applyFont="1" applyBorder="1" applyAlignment="1">
      <alignment horizontal="center" vertical="center" shrinkToFit="1"/>
    </xf>
    <xf numFmtId="49" fontId="36" fillId="0" borderId="158" xfId="47" applyNumberFormat="1" applyFont="1" applyBorder="1" applyAlignment="1">
      <alignment horizontal="center" vertical="center" shrinkToFit="1"/>
    </xf>
    <xf numFmtId="182" fontId="36" fillId="0" borderId="35" xfId="47" applyNumberFormat="1" applyFont="1" applyBorder="1" applyAlignment="1">
      <alignment horizontal="center" vertical="center" shrinkToFit="1"/>
    </xf>
    <xf numFmtId="183" fontId="36" fillId="0" borderId="120" xfId="47" applyNumberFormat="1" applyFont="1" applyBorder="1" applyAlignment="1">
      <alignment horizontal="center" vertical="center" shrinkToFit="1"/>
    </xf>
    <xf numFmtId="180" fontId="42" fillId="21" borderId="54" xfId="47" applyNumberFormat="1" applyFont="1" applyFill="1" applyBorder="1" applyAlignment="1">
      <alignment horizontal="center" vertical="center" shrinkToFit="1"/>
    </xf>
    <xf numFmtId="182" fontId="36" fillId="0" borderId="94" xfId="47" applyNumberFormat="1" applyFont="1" applyBorder="1" applyAlignment="1">
      <alignment horizontal="center" vertical="center" shrinkToFit="1"/>
    </xf>
    <xf numFmtId="180" fontId="42" fillId="21" borderId="159" xfId="47" applyNumberFormat="1" applyFont="1" applyFill="1" applyBorder="1" applyAlignment="1">
      <alignment horizontal="center" vertical="center" shrinkToFit="1"/>
    </xf>
    <xf numFmtId="180" fontId="42" fillId="21" borderId="160" xfId="47" applyNumberFormat="1" applyFont="1" applyFill="1" applyBorder="1" applyAlignment="1">
      <alignment horizontal="center" vertical="center" shrinkToFit="1"/>
    </xf>
    <xf numFmtId="180" fontId="42" fillId="21" borderId="161" xfId="47" applyNumberFormat="1" applyFont="1" applyFill="1" applyBorder="1" applyAlignment="1">
      <alignment horizontal="center" vertical="center" shrinkToFit="1"/>
    </xf>
    <xf numFmtId="0" fontId="34" fillId="0" borderId="98" xfId="0" applyFont="1" applyBorder="1" applyAlignment="1">
      <alignment horizontal="center" vertical="center"/>
    </xf>
    <xf numFmtId="0" fontId="34" fillId="0" borderId="162" xfId="0" applyFont="1" applyBorder="1" applyAlignment="1">
      <alignment horizontal="center" vertical="center"/>
    </xf>
    <xf numFmtId="0" fontId="34" fillId="0" borderId="135" xfId="0" applyFont="1" applyBorder="1" applyAlignment="1">
      <alignment horizontal="center" vertical="center" shrinkToFit="1"/>
    </xf>
    <xf numFmtId="0" fontId="45" fillId="0" borderId="0" xfId="47" applyFont="1" applyAlignment="1">
      <alignment vertical="center"/>
    </xf>
    <xf numFmtId="0" fontId="46" fillId="0" borderId="0" xfId="0" applyFont="1">
      <alignment vertical="center"/>
    </xf>
    <xf numFmtId="0" fontId="47" fillId="0" borderId="0" xfId="0" applyFont="1">
      <alignment vertical="center"/>
    </xf>
    <xf numFmtId="180" fontId="42" fillId="21" borderId="163" xfId="47" applyNumberFormat="1" applyFont="1" applyFill="1" applyBorder="1" applyAlignment="1">
      <alignment horizontal="center" vertical="center" shrinkToFit="1"/>
    </xf>
    <xf numFmtId="180" fontId="42" fillId="21" borderId="164" xfId="47" applyNumberFormat="1" applyFont="1" applyFill="1" applyBorder="1" applyAlignment="1">
      <alignment horizontal="center" vertical="center" shrinkToFit="1"/>
    </xf>
    <xf numFmtId="180" fontId="36" fillId="0" borderId="107" xfId="47" applyNumberFormat="1" applyFont="1" applyBorder="1" applyAlignment="1">
      <alignment horizontal="center" vertical="center" shrinkToFit="1"/>
    </xf>
    <xf numFmtId="180" fontId="42" fillId="21" borderId="165" xfId="47" applyNumberFormat="1" applyFont="1" applyFill="1" applyBorder="1" applyAlignment="1">
      <alignment horizontal="center" vertical="center" shrinkToFit="1"/>
    </xf>
    <xf numFmtId="183" fontId="36" fillId="0" borderId="61" xfId="47" applyNumberFormat="1" applyFont="1" applyBorder="1" applyAlignment="1">
      <alignment horizontal="center" vertical="center" shrinkToFit="1"/>
    </xf>
    <xf numFmtId="182" fontId="36" fillId="0" borderId="82" xfId="47" applyNumberFormat="1" applyFont="1" applyBorder="1" applyAlignment="1">
      <alignment horizontal="center" vertical="center" shrinkToFit="1"/>
    </xf>
    <xf numFmtId="177" fontId="37" fillId="21" borderId="50" xfId="47" applyNumberFormat="1" applyFont="1" applyFill="1" applyBorder="1" applyAlignment="1">
      <alignment horizontal="center" vertical="center" shrinkToFit="1"/>
    </xf>
    <xf numFmtId="0" fontId="32" fillId="24" borderId="166" xfId="47" applyFont="1" applyFill="1" applyBorder="1" applyAlignment="1">
      <alignment horizontal="center" vertical="center" wrapText="1" shrinkToFit="1"/>
    </xf>
    <xf numFmtId="0" fontId="32" fillId="24" borderId="167" xfId="47" applyFont="1" applyFill="1" applyBorder="1" applyAlignment="1">
      <alignment horizontal="center" vertical="center" shrinkToFit="1"/>
    </xf>
    <xf numFmtId="0" fontId="32" fillId="24" borderId="168" xfId="47" applyFont="1" applyFill="1" applyBorder="1" applyAlignment="1">
      <alignment horizontal="center" vertical="center" shrinkToFit="1"/>
    </xf>
    <xf numFmtId="180" fontId="36" fillId="0" borderId="169" xfId="47" applyNumberFormat="1" applyFont="1" applyBorder="1" applyAlignment="1">
      <alignment horizontal="center" vertical="center" shrinkToFit="1"/>
    </xf>
    <xf numFmtId="49" fontId="36" fillId="0" borderId="169" xfId="47" applyNumberFormat="1" applyFont="1" applyBorder="1" applyAlignment="1">
      <alignment horizontal="center" vertical="center" shrinkToFit="1"/>
    </xf>
    <xf numFmtId="177" fontId="37" fillId="21" borderId="170" xfId="47" applyNumberFormat="1" applyFont="1" applyFill="1" applyBorder="1" applyAlignment="1">
      <alignment horizontal="center" vertical="center" shrinkToFit="1"/>
    </xf>
    <xf numFmtId="180" fontId="36" fillId="0" borderId="171" xfId="47" applyNumberFormat="1" applyFont="1" applyBorder="1" applyAlignment="1">
      <alignment horizontal="center" vertical="center" shrinkToFit="1"/>
    </xf>
    <xf numFmtId="180" fontId="36" fillId="0" borderId="172" xfId="47" applyNumberFormat="1" applyFont="1" applyBorder="1" applyAlignment="1">
      <alignment horizontal="center" vertical="center" shrinkToFit="1"/>
    </xf>
    <xf numFmtId="180" fontId="36" fillId="0" borderId="173" xfId="47" applyNumberFormat="1" applyFont="1" applyBorder="1" applyAlignment="1">
      <alignment horizontal="center" vertical="center" shrinkToFit="1"/>
    </xf>
    <xf numFmtId="180" fontId="36" fillId="0" borderId="174" xfId="47" applyNumberFormat="1" applyFont="1" applyBorder="1" applyAlignment="1">
      <alignment horizontal="center" vertical="center" shrinkToFit="1"/>
    </xf>
    <xf numFmtId="180" fontId="42" fillId="21" borderId="175" xfId="47" applyNumberFormat="1" applyFont="1" applyFill="1" applyBorder="1" applyAlignment="1">
      <alignment horizontal="center" vertical="center" shrinkToFit="1"/>
    </xf>
    <xf numFmtId="182" fontId="36" fillId="0" borderId="153" xfId="47" applyNumberFormat="1" applyFont="1" applyBorder="1" applyAlignment="1">
      <alignment horizontal="center" vertical="center" shrinkToFit="1"/>
    </xf>
    <xf numFmtId="183" fontId="36" fillId="0" borderId="102" xfId="47" applyNumberFormat="1" applyFont="1" applyBorder="1" applyAlignment="1">
      <alignment horizontal="center" vertical="center" shrinkToFit="1"/>
    </xf>
    <xf numFmtId="180" fontId="42" fillId="21" borderId="176" xfId="47" applyNumberFormat="1" applyFont="1" applyFill="1" applyBorder="1" applyAlignment="1">
      <alignment horizontal="center" vertical="center" shrinkToFit="1"/>
    </xf>
    <xf numFmtId="180" fontId="36" fillId="0" borderId="177" xfId="47" applyNumberFormat="1" applyFont="1" applyBorder="1" applyAlignment="1">
      <alignment horizontal="center" vertical="center" shrinkToFit="1"/>
    </xf>
    <xf numFmtId="180" fontId="42" fillId="21" borderId="178" xfId="47" applyNumberFormat="1" applyFont="1" applyFill="1" applyBorder="1" applyAlignment="1">
      <alignment horizontal="center" vertical="center" shrinkToFit="1"/>
    </xf>
    <xf numFmtId="0" fontId="32" fillId="24" borderId="179" xfId="47" applyFont="1" applyFill="1" applyBorder="1" applyAlignment="1">
      <alignment horizontal="center" vertical="center" wrapText="1" shrinkToFit="1"/>
    </xf>
    <xf numFmtId="182" fontId="36" fillId="0" borderId="180" xfId="47" applyNumberFormat="1" applyFont="1" applyBorder="1" applyAlignment="1">
      <alignment horizontal="center" vertical="center" shrinkToFit="1"/>
    </xf>
    <xf numFmtId="182" fontId="36" fillId="0" borderId="181" xfId="47" applyNumberFormat="1" applyFont="1" applyBorder="1" applyAlignment="1">
      <alignment horizontal="center" vertical="center" shrinkToFit="1"/>
    </xf>
    <xf numFmtId="180" fontId="42" fillId="21" borderId="182" xfId="47" applyNumberFormat="1" applyFont="1" applyFill="1" applyBorder="1" applyAlignment="1">
      <alignment horizontal="center" vertical="center" shrinkToFit="1"/>
    </xf>
    <xf numFmtId="4" fontId="36" fillId="0" borderId="152" xfId="47" applyNumberFormat="1" applyFont="1" applyBorder="1" applyAlignment="1">
      <alignment horizontal="center" vertical="center" shrinkToFit="1"/>
    </xf>
    <xf numFmtId="180" fontId="42" fillId="21" borderId="183" xfId="47" applyNumberFormat="1" applyFont="1" applyFill="1" applyBorder="1" applyAlignment="1">
      <alignment horizontal="center" vertical="center" shrinkToFit="1"/>
    </xf>
    <xf numFmtId="182" fontId="36" fillId="0" borderId="111" xfId="47" applyNumberFormat="1" applyFont="1" applyBorder="1" applyAlignment="1">
      <alignment horizontal="center" vertical="center" shrinkToFit="1"/>
    </xf>
    <xf numFmtId="184" fontId="36" fillId="0" borderId="151" xfId="47" applyNumberFormat="1" applyFont="1" applyBorder="1" applyAlignment="1">
      <alignment horizontal="center" vertical="center" shrinkToFit="1"/>
    </xf>
    <xf numFmtId="185" fontId="36" fillId="0" borderId="57" xfId="47" applyNumberFormat="1" applyFont="1" applyBorder="1" applyAlignment="1">
      <alignment horizontal="center" vertical="center" shrinkToFit="1"/>
    </xf>
    <xf numFmtId="185" fontId="36" fillId="0" borderId="82" xfId="47" applyNumberFormat="1" applyFont="1" applyBorder="1" applyAlignment="1">
      <alignment horizontal="center" vertical="center" shrinkToFit="1"/>
    </xf>
    <xf numFmtId="185" fontId="36" fillId="0" borderId="180" xfId="47" applyNumberFormat="1" applyFont="1" applyBorder="1" applyAlignment="1">
      <alignment horizontal="center" vertical="center" shrinkToFit="1"/>
    </xf>
    <xf numFmtId="184" fontId="36" fillId="0" borderId="88" xfId="47" applyNumberFormat="1" applyFont="1" applyBorder="1" applyAlignment="1">
      <alignment horizontal="center" vertical="center" shrinkToFit="1"/>
    </xf>
    <xf numFmtId="184" fontId="36" fillId="0" borderId="92" xfId="47" applyNumberFormat="1" applyFont="1" applyBorder="1" applyAlignment="1">
      <alignment horizontal="center" vertical="center" shrinkToFit="1"/>
    </xf>
    <xf numFmtId="184" fontId="36" fillId="0" borderId="61" xfId="47" applyNumberFormat="1" applyFont="1" applyBorder="1" applyAlignment="1">
      <alignment horizontal="center" vertical="center" shrinkToFit="1"/>
    </xf>
    <xf numFmtId="184" fontId="36" fillId="0" borderId="102" xfId="47" applyNumberFormat="1" applyFont="1" applyBorder="1" applyAlignment="1">
      <alignment horizontal="center" vertical="center" shrinkToFit="1"/>
    </xf>
    <xf numFmtId="185" fontId="36" fillId="0" borderId="106" xfId="47" applyNumberFormat="1" applyFont="1" applyBorder="1" applyAlignment="1">
      <alignment horizontal="center" vertical="center" shrinkToFit="1"/>
    </xf>
    <xf numFmtId="184" fontId="36" fillId="0" borderId="103" xfId="47" applyNumberFormat="1" applyFont="1" applyBorder="1" applyAlignment="1">
      <alignment horizontal="center" vertical="center" shrinkToFit="1"/>
    </xf>
    <xf numFmtId="184" fontId="36" fillId="0" borderId="184" xfId="47" applyNumberFormat="1" applyFont="1" applyBorder="1" applyAlignment="1">
      <alignment horizontal="center" vertical="center" shrinkToFit="1"/>
    </xf>
    <xf numFmtId="183" fontId="36" fillId="0" borderId="155" xfId="47" applyNumberFormat="1" applyFont="1" applyBorder="1" applyAlignment="1">
      <alignment horizontal="center" vertical="center" shrinkToFit="1"/>
    </xf>
    <xf numFmtId="185" fontId="36" fillId="0" borderId="185" xfId="47" applyNumberFormat="1" applyFont="1" applyBorder="1" applyAlignment="1">
      <alignment horizontal="center" vertical="center" shrinkToFit="1"/>
    </xf>
    <xf numFmtId="184" fontId="36" fillId="0" borderId="59" xfId="47" applyNumberFormat="1" applyFont="1" applyBorder="1" applyAlignment="1">
      <alignment horizontal="center" vertical="center" shrinkToFit="1"/>
    </xf>
    <xf numFmtId="185" fontId="36" fillId="0" borderId="186" xfId="47" applyNumberFormat="1" applyFont="1" applyBorder="1" applyAlignment="1">
      <alignment horizontal="center" vertical="center" shrinkToFit="1"/>
    </xf>
    <xf numFmtId="184" fontId="36" fillId="0" borderId="52" xfId="47" applyNumberFormat="1" applyFont="1" applyBorder="1" applyAlignment="1">
      <alignment horizontal="center" vertical="center" shrinkToFit="1"/>
    </xf>
    <xf numFmtId="180" fontId="36" fillId="0" borderId="187" xfId="47" applyNumberFormat="1" applyFont="1" applyBorder="1" applyAlignment="1">
      <alignment horizontal="center" vertical="center" shrinkToFit="1"/>
    </xf>
    <xf numFmtId="10" fontId="37" fillId="21" borderId="52" xfId="47" applyNumberFormat="1" applyFont="1" applyFill="1" applyBorder="1" applyAlignment="1">
      <alignment horizontal="center" vertical="center" shrinkToFit="1"/>
    </xf>
    <xf numFmtId="0" fontId="48" fillId="0" borderId="136" xfId="47" applyFont="1" applyBorder="1" applyAlignment="1">
      <alignment horizontal="left" vertical="center"/>
    </xf>
    <xf numFmtId="10" fontId="48" fillId="0" borderId="136" xfId="47" applyNumberFormat="1" applyFont="1" applyBorder="1" applyAlignment="1">
      <alignment horizontal="center" vertical="center" shrinkToFit="1"/>
    </xf>
    <xf numFmtId="10" fontId="48" fillId="0" borderId="134" xfId="47" applyNumberFormat="1" applyFont="1" applyBorder="1" applyAlignment="1">
      <alignment horizontal="center" vertical="center" shrinkToFit="1"/>
    </xf>
    <xf numFmtId="10" fontId="48" fillId="0" borderId="143" xfId="47" applyNumberFormat="1" applyFont="1" applyBorder="1" applyAlignment="1">
      <alignment horizontal="center" vertical="center" shrinkToFit="1"/>
    </xf>
    <xf numFmtId="185" fontId="48" fillId="0" borderId="142" xfId="47" applyNumberFormat="1" applyFont="1" applyBorder="1" applyAlignment="1">
      <alignment horizontal="center" vertical="center"/>
    </xf>
    <xf numFmtId="184" fontId="48" fillId="0" borderId="0" xfId="47" applyNumberFormat="1" applyFont="1" applyAlignment="1">
      <alignment horizontal="center" vertical="center"/>
    </xf>
    <xf numFmtId="184" fontId="48" fillId="0" borderId="143" xfId="47" applyNumberFormat="1" applyFont="1" applyBorder="1" applyAlignment="1">
      <alignment horizontal="left" vertical="center"/>
    </xf>
    <xf numFmtId="10" fontId="48" fillId="0" borderId="177" xfId="47" applyNumberFormat="1" applyFont="1" applyBorder="1" applyAlignment="1">
      <alignment horizontal="center" vertical="center" shrinkToFit="1"/>
    </xf>
    <xf numFmtId="10" fontId="37" fillId="21" borderId="182" xfId="47" applyNumberFormat="1" applyFont="1" applyFill="1" applyBorder="1" applyAlignment="1">
      <alignment horizontal="center" vertical="center" shrinkToFit="1"/>
    </xf>
    <xf numFmtId="10" fontId="48" fillId="0" borderId="172" xfId="47" applyNumberFormat="1" applyFont="1" applyBorder="1" applyAlignment="1">
      <alignment horizontal="center" vertical="center" shrinkToFit="1"/>
    </xf>
    <xf numFmtId="10" fontId="37" fillId="21" borderId="161" xfId="47" applyNumberFormat="1" applyFont="1" applyFill="1" applyBorder="1" applyAlignment="1">
      <alignment horizontal="center" vertical="center" shrinkToFit="1"/>
    </xf>
    <xf numFmtId="185" fontId="48" fillId="0" borderId="188" xfId="47" applyNumberFormat="1" applyFont="1" applyBorder="1" applyAlignment="1">
      <alignment horizontal="center" vertical="center" shrinkToFit="1"/>
    </xf>
    <xf numFmtId="10" fontId="48" fillId="0" borderId="156" xfId="28" applyNumberFormat="1" applyFont="1" applyFill="1" applyBorder="1" applyAlignment="1">
      <alignment horizontal="center" vertical="center" shrinkToFit="1"/>
    </xf>
    <xf numFmtId="10" fontId="37" fillId="21" borderId="189" xfId="28" applyNumberFormat="1" applyFont="1" applyFill="1" applyBorder="1" applyAlignment="1">
      <alignment horizontal="center" vertical="center" shrinkToFit="1"/>
    </xf>
    <xf numFmtId="183" fontId="48" fillId="0" borderId="156" xfId="47" applyNumberFormat="1" applyFont="1" applyBorder="1" applyAlignment="1">
      <alignment horizontal="left" vertical="center" shrinkToFit="1"/>
    </xf>
    <xf numFmtId="185" fontId="36" fillId="0" borderId="190" xfId="47" applyNumberFormat="1" applyFont="1" applyBorder="1" applyAlignment="1">
      <alignment horizontal="center" vertical="center" shrinkToFit="1"/>
    </xf>
    <xf numFmtId="184" fontId="36" fillId="0" borderId="54" xfId="47" applyNumberFormat="1" applyFont="1" applyBorder="1" applyAlignment="1">
      <alignment horizontal="center" vertical="center" shrinkToFit="1"/>
    </xf>
    <xf numFmtId="180" fontId="42" fillId="21" borderId="191" xfId="47" applyNumberFormat="1" applyFont="1" applyFill="1" applyBorder="1" applyAlignment="1">
      <alignment horizontal="center" vertical="center" shrinkToFit="1"/>
    </xf>
    <xf numFmtId="180" fontId="42" fillId="21" borderId="192" xfId="47" applyNumberFormat="1" applyFont="1" applyFill="1" applyBorder="1" applyAlignment="1">
      <alignment horizontal="center" vertical="center" shrinkToFit="1"/>
    </xf>
    <xf numFmtId="180" fontId="36" fillId="0" borderId="136" xfId="47" applyNumberFormat="1" applyFont="1" applyBorder="1" applyAlignment="1">
      <alignment horizontal="center" vertical="center" shrinkToFit="1"/>
    </xf>
    <xf numFmtId="180" fontId="42" fillId="21" borderId="193" xfId="47" applyNumberFormat="1" applyFont="1" applyFill="1" applyBorder="1" applyAlignment="1">
      <alignment horizontal="center" vertical="center" shrinkToFit="1"/>
    </xf>
    <xf numFmtId="185" fontId="36" fillId="0" borderId="181" xfId="47" applyNumberFormat="1" applyFont="1" applyBorder="1" applyAlignment="1">
      <alignment horizontal="center" vertical="center" shrinkToFit="1"/>
    </xf>
    <xf numFmtId="180" fontId="36" fillId="0" borderId="194" xfId="47" applyNumberFormat="1" applyFont="1" applyBorder="1" applyAlignment="1">
      <alignment horizontal="center" vertical="center" shrinkToFit="1"/>
    </xf>
    <xf numFmtId="180" fontId="42" fillId="21" borderId="195" xfId="47" applyNumberFormat="1" applyFont="1" applyFill="1" applyBorder="1" applyAlignment="1">
      <alignment horizontal="center" vertical="center" shrinkToFit="1"/>
    </xf>
    <xf numFmtId="180" fontId="36" fillId="0" borderId="196" xfId="47" applyNumberFormat="1" applyFont="1" applyBorder="1" applyAlignment="1">
      <alignment horizontal="center" vertical="center" shrinkToFit="1"/>
    </xf>
    <xf numFmtId="180" fontId="36" fillId="0" borderId="105" xfId="47" applyNumberFormat="1" applyFont="1" applyBorder="1" applyAlignment="1">
      <alignment horizontal="center" vertical="center" shrinkToFit="1"/>
    </xf>
    <xf numFmtId="180" fontId="42" fillId="21" borderId="197" xfId="47" applyNumberFormat="1" applyFont="1" applyFill="1" applyBorder="1" applyAlignment="1">
      <alignment horizontal="center" vertical="center" shrinkToFit="1"/>
    </xf>
    <xf numFmtId="180" fontId="36" fillId="0" borderId="121" xfId="47" applyNumberFormat="1" applyFont="1" applyBorder="1" applyAlignment="1">
      <alignment horizontal="center" vertical="center" shrinkToFit="1"/>
    </xf>
    <xf numFmtId="185" fontId="36" fillId="0" borderId="198" xfId="47" applyNumberFormat="1" applyFont="1" applyBorder="1" applyAlignment="1">
      <alignment horizontal="center" vertical="center" shrinkToFit="1"/>
    </xf>
    <xf numFmtId="184" fontId="36" fillId="0" borderId="199" xfId="47" applyNumberFormat="1" applyFont="1" applyBorder="1" applyAlignment="1">
      <alignment horizontal="center" vertical="center" shrinkToFit="1"/>
    </xf>
    <xf numFmtId="180" fontId="36" fillId="0" borderId="200" xfId="47" applyNumberFormat="1" applyFont="1" applyBorder="1" applyAlignment="1">
      <alignment horizontal="center" vertical="center" shrinkToFit="1"/>
    </xf>
    <xf numFmtId="180" fontId="42" fillId="21" borderId="201" xfId="47" applyNumberFormat="1" applyFont="1" applyFill="1" applyBorder="1" applyAlignment="1">
      <alignment horizontal="center" vertical="center" shrinkToFit="1"/>
    </xf>
    <xf numFmtId="0" fontId="10" fillId="0" borderId="0" xfId="46" applyAlignment="1">
      <alignment vertical="center" shrinkToFit="1"/>
    </xf>
    <xf numFmtId="0" fontId="10" fillId="0" borderId="0" xfId="46" applyAlignment="1">
      <alignment vertical="center"/>
    </xf>
    <xf numFmtId="179" fontId="10" fillId="0" borderId="0" xfId="46" applyNumberFormat="1" applyAlignment="1">
      <alignment horizontal="center" vertical="center" shrinkToFit="1"/>
    </xf>
    <xf numFmtId="180" fontId="10" fillId="0" borderId="0" xfId="46" applyNumberFormat="1" applyAlignment="1">
      <alignment horizontal="center" vertical="center" shrinkToFit="1"/>
    </xf>
    <xf numFmtId="186" fontId="10" fillId="0" borderId="0" xfId="46" applyNumberFormat="1" applyAlignment="1">
      <alignment horizontal="center" vertical="center" shrinkToFit="1"/>
    </xf>
    <xf numFmtId="0" fontId="21" fillId="24" borderId="21" xfId="48" applyFont="1" applyBorder="1" applyAlignment="1">
      <alignment horizontal="center" vertical="center"/>
    </xf>
    <xf numFmtId="0" fontId="21" fillId="24" borderId="202" xfId="48" applyFont="1" applyBorder="1" applyAlignment="1">
      <alignment horizontal="center" vertical="center"/>
    </xf>
    <xf numFmtId="0" fontId="21" fillId="24" borderId="203" xfId="48" applyFont="1" applyBorder="1" applyAlignment="1">
      <alignment horizontal="center" vertical="center"/>
    </xf>
    <xf numFmtId="176" fontId="22" fillId="24" borderId="21" xfId="48" applyNumberFormat="1" applyFont="1" applyBorder="1" applyAlignment="1">
      <alignment horizontal="center" vertical="center"/>
    </xf>
    <xf numFmtId="176" fontId="22" fillId="24" borderId="202" xfId="48" applyNumberFormat="1" applyFont="1" applyBorder="1" applyAlignment="1">
      <alignment horizontal="center" vertical="center"/>
    </xf>
    <xf numFmtId="176" fontId="22" fillId="24" borderId="204" xfId="48" applyNumberFormat="1" applyFont="1" applyBorder="1" applyAlignment="1">
      <alignment horizontal="center" vertical="center"/>
    </xf>
    <xf numFmtId="0" fontId="22" fillId="21" borderId="21" xfId="48" applyFont="1" applyFill="1" applyBorder="1" applyAlignment="1">
      <alignment horizontal="center" vertical="center" shrinkToFit="1"/>
    </xf>
    <xf numFmtId="0" fontId="22" fillId="21" borderId="202" xfId="48" applyFont="1" applyFill="1" applyBorder="1" applyAlignment="1">
      <alignment horizontal="center" vertical="center" shrinkToFit="1"/>
    </xf>
    <xf numFmtId="0" fontId="22" fillId="21" borderId="204" xfId="48" applyFont="1" applyFill="1" applyBorder="1" applyAlignment="1">
      <alignment horizontal="center" vertical="center" shrinkToFit="1"/>
    </xf>
    <xf numFmtId="0" fontId="22" fillId="24" borderId="202" xfId="48" applyFont="1" applyBorder="1" applyAlignment="1">
      <alignment horizontal="center" vertical="center" shrinkToFit="1"/>
    </xf>
    <xf numFmtId="0" fontId="22" fillId="24" borderId="203" xfId="48" applyFont="1" applyBorder="1" applyAlignment="1">
      <alignment horizontal="center" vertical="center" shrinkToFit="1"/>
    </xf>
    <xf numFmtId="177" fontId="22" fillId="24" borderId="21" xfId="48" applyNumberFormat="1" applyFont="1" applyBorder="1" applyAlignment="1">
      <alignment horizontal="center"/>
    </xf>
    <xf numFmtId="177" fontId="22" fillId="24" borderId="202" xfId="48" applyNumberFormat="1" applyFont="1" applyBorder="1" applyAlignment="1">
      <alignment horizontal="center"/>
    </xf>
    <xf numFmtId="177" fontId="22" fillId="24" borderId="204" xfId="48" applyNumberFormat="1" applyFont="1" applyBorder="1" applyAlignment="1">
      <alignment horizontal="center"/>
    </xf>
    <xf numFmtId="177" fontId="22" fillId="21" borderId="205" xfId="48" applyNumberFormat="1" applyFont="1" applyFill="1" applyBorder="1" applyAlignment="1">
      <alignment horizontal="center"/>
    </xf>
    <xf numFmtId="177" fontId="22" fillId="21" borderId="202" xfId="48" applyNumberFormat="1" applyFont="1" applyFill="1" applyBorder="1" applyAlignment="1">
      <alignment horizontal="center"/>
    </xf>
    <xf numFmtId="177" fontId="22" fillId="21" borderId="203" xfId="48" applyNumberFormat="1" applyFont="1" applyFill="1" applyBorder="1" applyAlignment="1">
      <alignment horizontal="center"/>
    </xf>
    <xf numFmtId="177" fontId="22" fillId="24" borderId="205" xfId="48" applyNumberFormat="1" applyFont="1" applyBorder="1" applyAlignment="1">
      <alignment horizontal="center"/>
    </xf>
    <xf numFmtId="0" fontId="22" fillId="24" borderId="202" xfId="48" applyFont="1" applyBorder="1" applyAlignment="1">
      <alignment horizontal="center"/>
    </xf>
    <xf numFmtId="0" fontId="22" fillId="24" borderId="203" xfId="48" applyFont="1" applyBorder="1" applyAlignment="1">
      <alignment horizontal="center"/>
    </xf>
    <xf numFmtId="176" fontId="22" fillId="24" borderId="21" xfId="48" applyNumberFormat="1" applyFont="1" applyBorder="1" applyAlignment="1">
      <alignment horizontal="center"/>
    </xf>
    <xf numFmtId="176" fontId="22" fillId="24" borderId="202" xfId="48" applyNumberFormat="1" applyFont="1" applyBorder="1" applyAlignment="1">
      <alignment horizontal="center"/>
    </xf>
    <xf numFmtId="176" fontId="22" fillId="24" borderId="204" xfId="48" applyNumberFormat="1" applyFont="1" applyBorder="1" applyAlignment="1">
      <alignment horizontal="center"/>
    </xf>
    <xf numFmtId="177" fontId="22" fillId="21" borderId="21" xfId="48" applyNumberFormat="1" applyFont="1" applyFill="1" applyBorder="1" applyAlignment="1">
      <alignment horizontal="center"/>
    </xf>
    <xf numFmtId="177" fontId="22" fillId="24" borderId="34" xfId="48" applyNumberFormat="1" applyFont="1" applyBorder="1" applyAlignment="1">
      <alignment horizontal="center"/>
    </xf>
    <xf numFmtId="177" fontId="22" fillId="24" borderId="206" xfId="48" applyNumberFormat="1" applyFont="1" applyBorder="1" applyAlignment="1">
      <alignment horizontal="center"/>
    </xf>
    <xf numFmtId="177" fontId="22" fillId="24" borderId="207" xfId="48" applyNumberFormat="1" applyFont="1" applyBorder="1" applyAlignment="1">
      <alignment horizontal="center"/>
    </xf>
    <xf numFmtId="177" fontId="22" fillId="24" borderId="208" xfId="48" applyNumberFormat="1" applyFont="1" applyBorder="1" applyAlignment="1">
      <alignment horizontal="center"/>
    </xf>
    <xf numFmtId="177" fontId="22" fillId="24" borderId="29" xfId="48" applyNumberFormat="1" applyFont="1" applyBorder="1" applyAlignment="1">
      <alignment horizontal="center"/>
    </xf>
    <xf numFmtId="177" fontId="22" fillId="24" borderId="209" xfId="48" applyNumberFormat="1" applyFont="1" applyBorder="1" applyAlignment="1">
      <alignment horizontal="center"/>
    </xf>
    <xf numFmtId="177" fontId="22" fillId="24" borderId="210" xfId="48" applyNumberFormat="1" applyFont="1" applyBorder="1" applyAlignment="1">
      <alignment horizontal="center"/>
    </xf>
    <xf numFmtId="177" fontId="22" fillId="21" borderId="211" xfId="48" applyNumberFormat="1" applyFont="1" applyFill="1" applyBorder="1" applyAlignment="1">
      <alignment horizontal="center"/>
    </xf>
    <xf numFmtId="177" fontId="22" fillId="21" borderId="206" xfId="48" applyNumberFormat="1" applyFont="1" applyFill="1" applyBorder="1" applyAlignment="1">
      <alignment horizontal="center"/>
    </xf>
    <xf numFmtId="177" fontId="22" fillId="21" borderId="212" xfId="48" applyNumberFormat="1" applyFont="1" applyFill="1" applyBorder="1" applyAlignment="1">
      <alignment horizontal="center"/>
    </xf>
    <xf numFmtId="177" fontId="22" fillId="21" borderId="213" xfId="48" applyNumberFormat="1" applyFont="1" applyFill="1" applyBorder="1" applyAlignment="1">
      <alignment horizontal="center"/>
    </xf>
    <xf numFmtId="177" fontId="22" fillId="21" borderId="29" xfId="48" applyNumberFormat="1" applyFont="1" applyFill="1" applyBorder="1" applyAlignment="1">
      <alignment horizontal="center"/>
    </xf>
    <xf numFmtId="177" fontId="22" fillId="21" borderId="214" xfId="48" applyNumberFormat="1" applyFont="1" applyFill="1" applyBorder="1" applyAlignment="1">
      <alignment horizontal="center"/>
    </xf>
    <xf numFmtId="177" fontId="22" fillId="21" borderId="215" xfId="48" applyNumberFormat="1" applyFont="1" applyFill="1" applyBorder="1" applyAlignment="1">
      <alignment horizontal="center"/>
    </xf>
    <xf numFmtId="177" fontId="22" fillId="21" borderId="216" xfId="48" applyNumberFormat="1" applyFont="1" applyFill="1" applyBorder="1" applyAlignment="1">
      <alignment horizontal="center"/>
    </xf>
    <xf numFmtId="177" fontId="22" fillId="21" borderId="217" xfId="48" applyNumberFormat="1" applyFont="1" applyFill="1" applyBorder="1" applyAlignment="1">
      <alignment horizontal="center"/>
    </xf>
    <xf numFmtId="177" fontId="22" fillId="21" borderId="218" xfId="48" applyNumberFormat="1" applyFont="1" applyFill="1" applyBorder="1" applyAlignment="1">
      <alignment horizontal="center"/>
    </xf>
    <xf numFmtId="177" fontId="22" fillId="21" borderId="219" xfId="48" applyNumberFormat="1" applyFont="1" applyFill="1" applyBorder="1" applyAlignment="1">
      <alignment horizontal="center"/>
    </xf>
    <xf numFmtId="177" fontId="22" fillId="21" borderId="220" xfId="48" applyNumberFormat="1" applyFont="1" applyFill="1" applyBorder="1" applyAlignment="1">
      <alignment horizontal="center"/>
    </xf>
    <xf numFmtId="177" fontId="22" fillId="24" borderId="45" xfId="48" applyNumberFormat="1" applyFont="1" applyBorder="1" applyAlignment="1">
      <alignment horizontal="center"/>
    </xf>
    <xf numFmtId="177" fontId="22" fillId="24" borderId="41" xfId="48" applyNumberFormat="1" applyFont="1" applyBorder="1" applyAlignment="1">
      <alignment horizontal="center"/>
    </xf>
    <xf numFmtId="177" fontId="22" fillId="21" borderId="45" xfId="48" applyNumberFormat="1" applyFont="1" applyFill="1" applyBorder="1" applyAlignment="1">
      <alignment horizontal="center"/>
    </xf>
    <xf numFmtId="177" fontId="22" fillId="21" borderId="41" xfId="48" applyNumberFormat="1" applyFont="1" applyFill="1" applyBorder="1" applyAlignment="1">
      <alignment horizontal="center"/>
    </xf>
    <xf numFmtId="177" fontId="22" fillId="24" borderId="42" xfId="48" applyNumberFormat="1" applyFont="1" applyBorder="1" applyAlignment="1">
      <alignment horizontal="center"/>
    </xf>
    <xf numFmtId="0" fontId="23" fillId="0" borderId="0" xfId="47" applyFont="1" applyAlignment="1">
      <alignment horizontal="center" vertical="center" shrinkToFit="1"/>
    </xf>
    <xf numFmtId="0" fontId="25" fillId="0" borderId="0" xfId="47" applyFont="1" applyAlignment="1">
      <alignment horizontal="right" vertical="center" shrinkToFit="1"/>
    </xf>
    <xf numFmtId="0" fontId="26" fillId="0" borderId="221" xfId="47" applyFont="1" applyBorder="1" applyAlignment="1">
      <alignment horizontal="center" vertical="center"/>
    </xf>
    <xf numFmtId="0" fontId="26" fillId="0" borderId="222" xfId="47" applyFont="1" applyBorder="1" applyAlignment="1">
      <alignment horizontal="center" vertical="center"/>
    </xf>
    <xf numFmtId="0" fontId="26" fillId="0" borderId="223" xfId="47" applyFont="1" applyBorder="1" applyAlignment="1">
      <alignment horizontal="center" vertical="center"/>
    </xf>
    <xf numFmtId="0" fontId="26" fillId="0" borderId="115" xfId="47" applyFont="1" applyBorder="1" applyAlignment="1">
      <alignment horizontal="center" vertical="center"/>
    </xf>
    <xf numFmtId="0" fontId="26" fillId="0" borderId="48" xfId="47" applyFont="1" applyBorder="1" applyAlignment="1">
      <alignment horizontal="center" vertical="center"/>
    </xf>
    <xf numFmtId="0" fontId="26" fillId="0" borderId="0" xfId="47" applyFont="1" applyAlignment="1">
      <alignment horizontal="center" vertical="center"/>
    </xf>
    <xf numFmtId="0" fontId="26" fillId="0" borderId="224" xfId="47" applyFont="1" applyBorder="1" applyAlignment="1">
      <alignment horizontal="center" vertical="center"/>
    </xf>
    <xf numFmtId="0" fontId="26" fillId="0" borderId="35" xfId="47" applyFont="1" applyBorder="1" applyAlignment="1">
      <alignment horizontal="center" vertical="center"/>
    </xf>
    <xf numFmtId="0" fontId="26" fillId="0" borderId="80" xfId="47" applyFont="1" applyBorder="1" applyAlignment="1">
      <alignment horizontal="center" vertical="center"/>
    </xf>
    <xf numFmtId="0" fontId="26" fillId="0" borderId="225" xfId="47" applyFont="1" applyBorder="1" applyAlignment="1">
      <alignment horizontal="distributed" vertical="center" indent="1"/>
    </xf>
    <xf numFmtId="0" fontId="26" fillId="0" borderId="48" xfId="47" applyFont="1" applyBorder="1" applyAlignment="1">
      <alignment horizontal="distributed" vertical="center" indent="1"/>
    </xf>
    <xf numFmtId="0" fontId="26" fillId="0" borderId="65" xfId="47" applyFont="1" applyBorder="1" applyAlignment="1">
      <alignment horizontal="distributed" vertical="center" indent="1"/>
    </xf>
    <xf numFmtId="0" fontId="26" fillId="0" borderId="224" xfId="47" applyFont="1" applyBorder="1" applyAlignment="1">
      <alignment horizontal="distributed" vertical="center" indent="1"/>
    </xf>
    <xf numFmtId="0" fontId="26" fillId="0" borderId="76" xfId="47" applyFont="1" applyBorder="1" applyAlignment="1">
      <alignment horizontal="distributed" vertical="center" indent="1"/>
    </xf>
    <xf numFmtId="0" fontId="26" fillId="0" borderId="80" xfId="47" applyFont="1" applyBorder="1" applyAlignment="1">
      <alignment horizontal="distributed" vertical="center" indent="1"/>
    </xf>
    <xf numFmtId="179" fontId="26" fillId="0" borderId="49" xfId="47" applyNumberFormat="1" applyFont="1" applyBorder="1" applyAlignment="1">
      <alignment horizontal="center" vertical="center" wrapText="1" shrinkToFit="1"/>
    </xf>
    <xf numFmtId="179" fontId="26" fillId="0" borderId="51" xfId="47" applyNumberFormat="1" applyFont="1" applyBorder="1" applyAlignment="1">
      <alignment horizontal="center" vertical="center" shrinkToFit="1"/>
    </xf>
    <xf numFmtId="180" fontId="26" fillId="0" borderId="49" xfId="47" applyNumberFormat="1" applyFont="1" applyBorder="1" applyAlignment="1">
      <alignment horizontal="center" vertical="center" wrapText="1"/>
    </xf>
    <xf numFmtId="180" fontId="26" fillId="0" borderId="51" xfId="47" applyNumberFormat="1" applyFont="1" applyBorder="1" applyAlignment="1">
      <alignment horizontal="center" vertical="center" wrapText="1"/>
    </xf>
    <xf numFmtId="180" fontId="27" fillId="0" borderId="49" xfId="47" applyNumberFormat="1" applyFont="1" applyBorder="1" applyAlignment="1">
      <alignment horizontal="center" vertical="center" wrapText="1"/>
    </xf>
    <xf numFmtId="180" fontId="27" fillId="0" borderId="51" xfId="47" applyNumberFormat="1" applyFont="1" applyBorder="1" applyAlignment="1">
      <alignment horizontal="center" vertical="center" wrapText="1"/>
    </xf>
    <xf numFmtId="177" fontId="29" fillId="21" borderId="49" xfId="47" applyNumberFormat="1" applyFont="1" applyFill="1" applyBorder="1" applyAlignment="1">
      <alignment horizontal="center" vertical="center" shrinkToFit="1"/>
    </xf>
    <xf numFmtId="177" fontId="29" fillId="21" borderId="83" xfId="47" applyNumberFormat="1" applyFont="1" applyFill="1" applyBorder="1" applyAlignment="1">
      <alignment horizontal="center" vertical="center" shrinkToFit="1"/>
    </xf>
    <xf numFmtId="181" fontId="29" fillId="21" borderId="50" xfId="47" applyNumberFormat="1" applyFont="1" applyFill="1" applyBorder="1" applyAlignment="1">
      <alignment horizontal="center" vertical="center" shrinkToFit="1"/>
    </xf>
    <xf numFmtId="181" fontId="29" fillId="21" borderId="226" xfId="47" applyNumberFormat="1" applyFont="1" applyFill="1" applyBorder="1" applyAlignment="1">
      <alignment horizontal="center" vertical="center" shrinkToFit="1"/>
    </xf>
    <xf numFmtId="0" fontId="24" fillId="0" borderId="77" xfId="47" applyFont="1" applyBorder="1" applyAlignment="1">
      <alignment horizontal="center" vertical="center"/>
    </xf>
    <xf numFmtId="0" fontId="24" fillId="0" borderId="55" xfId="47" applyFont="1" applyBorder="1" applyAlignment="1">
      <alignment horizontal="center" vertical="center"/>
    </xf>
    <xf numFmtId="49" fontId="26" fillId="0" borderId="222" xfId="47" applyNumberFormat="1" applyFont="1" applyBorder="1" applyAlignment="1">
      <alignment horizontal="center" vertical="center" wrapText="1"/>
    </xf>
    <xf numFmtId="57" fontId="25" fillId="0" borderId="51" xfId="47" applyNumberFormat="1" applyFont="1" applyBorder="1" applyAlignment="1">
      <alignment horizontal="center" vertical="center" wrapText="1" shrinkToFit="1"/>
    </xf>
    <xf numFmtId="0" fontId="26" fillId="0" borderId="51" xfId="47" applyFont="1" applyBorder="1" applyAlignment="1">
      <alignment horizontal="center" vertical="center" textRotation="255" wrapText="1" shrinkToFit="1"/>
    </xf>
    <xf numFmtId="0" fontId="26" fillId="0" borderId="83" xfId="47" applyFont="1" applyBorder="1" applyAlignment="1">
      <alignment horizontal="center" vertical="center" textRotation="255" wrapText="1" shrinkToFit="1"/>
    </xf>
    <xf numFmtId="0" fontId="26" fillId="0" borderId="65" xfId="47" applyFont="1" applyBorder="1" applyAlignment="1">
      <alignment horizontal="center" vertical="center" textRotation="255" wrapText="1" shrinkToFit="1"/>
    </xf>
    <xf numFmtId="180" fontId="29" fillId="21" borderId="227" xfId="47" applyNumberFormat="1" applyFont="1" applyFill="1" applyBorder="1" applyAlignment="1">
      <alignment horizontal="center" vertical="center" shrinkToFit="1"/>
    </xf>
    <xf numFmtId="180" fontId="29" fillId="21" borderId="228" xfId="47" applyNumberFormat="1" applyFont="1" applyFill="1" applyBorder="1" applyAlignment="1">
      <alignment horizontal="center" vertical="center" shrinkToFit="1"/>
    </xf>
    <xf numFmtId="0" fontId="26" fillId="0" borderId="221" xfId="47" applyFont="1" applyBorder="1" applyAlignment="1">
      <alignment horizontal="center" vertical="center" wrapText="1"/>
    </xf>
    <xf numFmtId="0" fontId="26" fillId="0" borderId="229" xfId="47" applyFont="1" applyBorder="1" applyAlignment="1">
      <alignment horizontal="center" vertical="center"/>
    </xf>
    <xf numFmtId="57" fontId="25" fillId="0" borderId="49" xfId="47" applyNumberFormat="1" applyFont="1" applyBorder="1" applyAlignment="1">
      <alignment horizontal="center" vertical="center" wrapText="1" shrinkToFit="1"/>
    </xf>
    <xf numFmtId="57" fontId="25" fillId="0" borderId="83" xfId="47" applyNumberFormat="1" applyFont="1" applyBorder="1" applyAlignment="1">
      <alignment horizontal="center" vertical="center" wrapText="1" shrinkToFit="1"/>
    </xf>
    <xf numFmtId="49" fontId="24" fillId="0" borderId="49" xfId="47" applyNumberFormat="1" applyFont="1" applyBorder="1" applyAlignment="1">
      <alignment horizontal="center" vertical="center" shrinkToFit="1"/>
    </xf>
    <xf numFmtId="49" fontId="24" fillId="0" borderId="83" xfId="47" applyNumberFormat="1" applyFont="1" applyBorder="1" applyAlignment="1">
      <alignment horizontal="center" vertical="center" shrinkToFit="1"/>
    </xf>
    <xf numFmtId="0" fontId="24" fillId="0" borderId="225" xfId="47" applyFont="1" applyBorder="1" applyAlignment="1">
      <alignment horizontal="center" vertical="center"/>
    </xf>
    <xf numFmtId="0" fontId="24" fillId="0" borderId="48" xfId="47" applyFont="1" applyBorder="1" applyAlignment="1">
      <alignment horizontal="center" vertical="center"/>
    </xf>
    <xf numFmtId="180" fontId="24" fillId="0" borderId="49" xfId="47" applyNumberFormat="1" applyFont="1" applyBorder="1" applyAlignment="1">
      <alignment horizontal="center" vertical="center" shrinkToFit="1"/>
    </xf>
    <xf numFmtId="180" fontId="24" fillId="0" borderId="83" xfId="47" applyNumberFormat="1" applyFont="1" applyBorder="1" applyAlignment="1">
      <alignment horizontal="center" vertical="center" shrinkToFit="1"/>
    </xf>
    <xf numFmtId="49" fontId="26" fillId="0" borderId="223" xfId="47" applyNumberFormat="1" applyFont="1" applyBorder="1" applyAlignment="1">
      <alignment horizontal="center" vertical="center" wrapText="1"/>
    </xf>
    <xf numFmtId="57" fontId="25" fillId="0" borderId="53" xfId="47" applyNumberFormat="1" applyFont="1" applyBorder="1" applyAlignment="1">
      <alignment horizontal="center" vertical="center" wrapText="1" shrinkToFit="1"/>
    </xf>
    <xf numFmtId="0" fontId="26" fillId="0" borderId="53" xfId="47" applyFont="1" applyBorder="1" applyAlignment="1">
      <alignment horizontal="center" vertical="center" textRotation="255" wrapText="1" shrinkToFit="1"/>
    </xf>
    <xf numFmtId="180" fontId="29" fillId="21" borderId="230" xfId="47" applyNumberFormat="1" applyFont="1" applyFill="1" applyBorder="1" applyAlignment="1">
      <alignment horizontal="center" vertical="center" shrinkToFit="1"/>
    </xf>
    <xf numFmtId="0" fontId="30" fillId="0" borderId="0" xfId="46" applyFont="1" applyAlignment="1">
      <alignment horizontal="left" vertical="center" shrinkToFit="1"/>
    </xf>
    <xf numFmtId="0" fontId="31" fillId="0" borderId="0" xfId="46" applyFont="1" applyAlignment="1">
      <alignment horizontal="left" vertical="center" wrapText="1" shrinkToFit="1"/>
    </xf>
    <xf numFmtId="0" fontId="31" fillId="0" borderId="0" xfId="46" applyFont="1" applyAlignment="1">
      <alignment horizontal="left" vertical="center" shrinkToFit="1"/>
    </xf>
    <xf numFmtId="0" fontId="32" fillId="0" borderId="0" xfId="47" applyFont="1" applyAlignment="1">
      <alignment horizontal="left" vertical="center" shrinkToFit="1"/>
    </xf>
    <xf numFmtId="49" fontId="26" fillId="0" borderId="231" xfId="47" applyNumberFormat="1" applyFont="1" applyBorder="1" applyAlignment="1">
      <alignment horizontal="center" vertical="center" wrapText="1"/>
    </xf>
    <xf numFmtId="57" fontId="25" fillId="0" borderId="232" xfId="47" applyNumberFormat="1" applyFont="1" applyBorder="1" applyAlignment="1">
      <alignment horizontal="center" vertical="center" wrapText="1" shrinkToFit="1"/>
    </xf>
    <xf numFmtId="0" fontId="26" fillId="0" borderId="232" xfId="47" applyFont="1" applyBorder="1" applyAlignment="1">
      <alignment horizontal="center" vertical="center" textRotation="255" shrinkToFit="1"/>
    </xf>
    <xf numFmtId="0" fontId="26" fillId="0" borderId="51" xfId="47" applyFont="1" applyBorder="1" applyAlignment="1">
      <alignment horizontal="center" vertical="center" textRotation="255" shrinkToFit="1"/>
    </xf>
    <xf numFmtId="0" fontId="26" fillId="0" borderId="83" xfId="47" applyFont="1" applyBorder="1" applyAlignment="1">
      <alignment horizontal="center" vertical="center" textRotation="255" shrinkToFit="1"/>
    </xf>
    <xf numFmtId="0" fontId="26" fillId="0" borderId="53" xfId="47" applyFont="1" applyBorder="1" applyAlignment="1">
      <alignment horizontal="center" vertical="center" textRotation="255" shrinkToFit="1"/>
    </xf>
    <xf numFmtId="57" fontId="26" fillId="0" borderId="49" xfId="47" applyNumberFormat="1" applyFont="1" applyBorder="1" applyAlignment="1">
      <alignment horizontal="center" vertical="center" wrapText="1" shrinkToFit="1"/>
    </xf>
    <xf numFmtId="57" fontId="26" fillId="0" borderId="83" xfId="47" applyNumberFormat="1" applyFont="1" applyBorder="1" applyAlignment="1">
      <alignment horizontal="center" vertical="center" wrapText="1" shrinkToFit="1"/>
    </xf>
    <xf numFmtId="0" fontId="26" fillId="0" borderId="65" xfId="47" applyFont="1" applyBorder="1" applyAlignment="1">
      <alignment horizontal="center" vertical="center" textRotation="255" shrinkToFit="1"/>
    </xf>
    <xf numFmtId="0" fontId="26" fillId="0" borderId="232" xfId="47" applyFont="1" applyBorder="1" applyAlignment="1">
      <alignment horizontal="center" vertical="center" textRotation="255" wrapText="1" shrinkToFit="1"/>
    </xf>
    <xf numFmtId="0" fontId="24" fillId="0" borderId="65" xfId="47" applyFont="1" applyBorder="1" applyAlignment="1">
      <alignment horizontal="center" vertical="center"/>
    </xf>
    <xf numFmtId="0" fontId="24" fillId="0" borderId="224" xfId="47" applyFont="1" applyBorder="1" applyAlignment="1">
      <alignment horizontal="center" vertical="center"/>
    </xf>
    <xf numFmtId="180" fontId="24" fillId="0" borderId="51" xfId="47" applyNumberFormat="1" applyFont="1" applyBorder="1" applyAlignment="1">
      <alignment horizontal="center" vertical="center" shrinkToFit="1"/>
    </xf>
    <xf numFmtId="49" fontId="24" fillId="0" borderId="51" xfId="47" applyNumberFormat="1" applyFont="1" applyBorder="1" applyAlignment="1">
      <alignment horizontal="center" vertical="center" shrinkToFit="1"/>
    </xf>
    <xf numFmtId="177" fontId="29" fillId="21" borderId="51" xfId="47" applyNumberFormat="1" applyFont="1" applyFill="1" applyBorder="1" applyAlignment="1">
      <alignment horizontal="center" vertical="center" shrinkToFit="1"/>
    </xf>
    <xf numFmtId="181" fontId="29" fillId="21" borderId="233" xfId="47" applyNumberFormat="1" applyFont="1" applyFill="1" applyBorder="1" applyAlignment="1">
      <alignment horizontal="center" vertical="center" shrinkToFit="1"/>
    </xf>
    <xf numFmtId="181" fontId="29" fillId="21" borderId="234" xfId="47" applyNumberFormat="1" applyFont="1" applyFill="1" applyBorder="1" applyAlignment="1">
      <alignment horizontal="center" vertical="center" shrinkToFit="1"/>
    </xf>
    <xf numFmtId="180" fontId="29" fillId="21" borderId="52" xfId="47" applyNumberFormat="1" applyFont="1" applyFill="1" applyBorder="1" applyAlignment="1">
      <alignment horizontal="center" vertical="center" shrinkToFit="1"/>
    </xf>
    <xf numFmtId="180" fontId="29" fillId="21" borderId="54" xfId="47" applyNumberFormat="1" applyFont="1" applyFill="1" applyBorder="1" applyAlignment="1">
      <alignment horizontal="center" vertical="center" shrinkToFit="1"/>
    </xf>
    <xf numFmtId="0" fontId="24" fillId="0" borderId="76" xfId="47" applyFont="1" applyBorder="1" applyAlignment="1">
      <alignment horizontal="center" vertical="center"/>
    </xf>
    <xf numFmtId="0" fontId="24" fillId="0" borderId="80" xfId="47" applyFont="1" applyBorder="1" applyAlignment="1">
      <alignment horizontal="center" vertical="center"/>
    </xf>
    <xf numFmtId="0" fontId="33" fillId="0" borderId="84" xfId="0" applyFont="1" applyBorder="1" applyAlignment="1">
      <alignment horizontal="center" vertical="center" shrinkToFit="1"/>
    </xf>
    <xf numFmtId="0" fontId="33" fillId="0" borderId="85" xfId="0" applyFont="1" applyBorder="1" applyAlignment="1">
      <alignment horizontal="center" vertical="center" shrinkToFit="1"/>
    </xf>
    <xf numFmtId="0" fontId="33" fillId="0" borderId="86" xfId="0" applyFont="1" applyBorder="1" applyAlignment="1">
      <alignment horizontal="center" vertical="center" shrinkToFit="1"/>
    </xf>
    <xf numFmtId="0" fontId="34" fillId="0" borderId="235" xfId="0" applyFont="1" applyBorder="1" applyAlignment="1">
      <alignment horizontal="center" vertical="center"/>
    </xf>
    <xf numFmtId="0" fontId="34" fillId="0" borderId="50" xfId="0" applyFont="1" applyBorder="1" applyAlignment="1">
      <alignment horizontal="center" vertical="center"/>
    </xf>
    <xf numFmtId="0" fontId="34" fillId="0" borderId="186" xfId="0" applyFont="1" applyBorder="1" applyAlignment="1">
      <alignment horizontal="center" vertical="center"/>
    </xf>
    <xf numFmtId="0" fontId="34" fillId="0" borderId="52" xfId="0" applyFont="1" applyBorder="1" applyAlignment="1">
      <alignment horizontal="center" vertical="center"/>
    </xf>
    <xf numFmtId="0" fontId="35" fillId="0" borderId="235" xfId="47" applyFont="1" applyBorder="1" applyAlignment="1">
      <alignment horizontal="center" vertical="center" shrinkToFit="1"/>
    </xf>
    <xf numFmtId="0" fontId="35" fillId="0" borderId="190" xfId="47" applyFont="1" applyBorder="1" applyAlignment="1">
      <alignment horizontal="center" vertical="center" shrinkToFit="1"/>
    </xf>
    <xf numFmtId="0" fontId="36" fillId="0" borderId="236" xfId="47" applyFont="1" applyBorder="1" applyAlignment="1">
      <alignment horizontal="center" vertical="center"/>
    </xf>
    <xf numFmtId="0" fontId="36" fillId="0" borderId="237" xfId="47" applyFont="1" applyBorder="1" applyAlignment="1">
      <alignment horizontal="center" vertical="center"/>
    </xf>
    <xf numFmtId="180" fontId="36" fillId="0" borderId="115" xfId="47" applyNumberFormat="1" applyFont="1" applyBorder="1" applyAlignment="1">
      <alignment horizontal="center" vertical="center" shrinkToFit="1"/>
    </xf>
    <xf numFmtId="180" fontId="36" fillId="0" borderId="35" xfId="47" applyNumberFormat="1" applyFont="1" applyBorder="1" applyAlignment="1">
      <alignment horizontal="center" vertical="center" shrinkToFit="1"/>
    </xf>
    <xf numFmtId="49" fontId="36" fillId="0" borderId="238" xfId="47" applyNumberFormat="1" applyFont="1" applyBorder="1" applyAlignment="1">
      <alignment horizontal="center" vertical="center" shrinkToFit="1"/>
    </xf>
    <xf numFmtId="49" fontId="36" fillId="0" borderId="121" xfId="47" applyNumberFormat="1" applyFont="1" applyBorder="1" applyAlignment="1">
      <alignment horizontal="center" vertical="center" shrinkToFit="1"/>
    </xf>
    <xf numFmtId="180" fontId="36" fillId="0" borderId="157" xfId="47" applyNumberFormat="1" applyFont="1" applyBorder="1" applyAlignment="1">
      <alignment horizontal="center" vertical="center" shrinkToFit="1"/>
    </xf>
    <xf numFmtId="180" fontId="36" fillId="0" borderId="120" xfId="47" applyNumberFormat="1" applyFont="1" applyBorder="1" applyAlignment="1">
      <alignment horizontal="center" vertical="center" shrinkToFit="1"/>
    </xf>
    <xf numFmtId="177" fontId="37" fillId="21" borderId="50" xfId="47" applyNumberFormat="1" applyFont="1" applyFill="1" applyBorder="1" applyAlignment="1">
      <alignment horizontal="center" vertical="center" shrinkToFit="1"/>
    </xf>
    <xf numFmtId="177" fontId="37" fillId="21" borderId="54" xfId="47" applyNumberFormat="1" applyFont="1" applyFill="1" applyBorder="1" applyAlignment="1">
      <alignment horizontal="center" vertical="center" shrinkToFit="1"/>
    </xf>
    <xf numFmtId="0" fontId="36" fillId="0" borderId="110" xfId="47" applyFont="1" applyBorder="1" applyAlignment="1">
      <alignment horizontal="center" vertical="center"/>
    </xf>
    <xf numFmtId="0" fontId="36" fillId="0" borderId="120" xfId="47" applyFont="1" applyBorder="1" applyAlignment="1">
      <alignment horizontal="center" vertical="center"/>
    </xf>
    <xf numFmtId="0" fontId="32" fillId="0" borderId="225" xfId="47" applyFont="1" applyBorder="1" applyAlignment="1">
      <alignment horizontal="center" vertical="center" wrapText="1" shrinkToFit="1"/>
    </xf>
    <xf numFmtId="0" fontId="32" fillId="0" borderId="65" xfId="47" applyFont="1" applyBorder="1" applyAlignment="1">
      <alignment horizontal="center" vertical="center" wrapText="1" shrinkToFit="1"/>
    </xf>
    <xf numFmtId="0" fontId="32" fillId="0" borderId="76" xfId="47" applyFont="1" applyBorder="1" applyAlignment="1">
      <alignment horizontal="center" vertical="center" wrapText="1" shrinkToFit="1"/>
    </xf>
    <xf numFmtId="0" fontId="24" fillId="0" borderId="236" xfId="47" applyFont="1" applyBorder="1" applyAlignment="1">
      <alignment horizontal="center" vertical="center"/>
    </xf>
    <xf numFmtId="0" fontId="24" fillId="0" borderId="237" xfId="47" applyFont="1" applyBorder="1" applyAlignment="1">
      <alignment horizontal="center" vertical="center"/>
    </xf>
    <xf numFmtId="180" fontId="24" fillId="0" borderId="0" xfId="47" applyNumberFormat="1" applyFont="1" applyAlignment="1">
      <alignment horizontal="center" vertical="center" shrinkToFit="1"/>
    </xf>
    <xf numFmtId="49" fontId="24" fillId="0" borderId="238" xfId="47" applyNumberFormat="1" applyFont="1" applyBorder="1" applyAlignment="1">
      <alignment horizontal="center" vertical="center" shrinkToFit="1"/>
    </xf>
    <xf numFmtId="49" fontId="24" fillId="0" borderId="113" xfId="47" applyNumberFormat="1" applyFont="1" applyBorder="1" applyAlignment="1">
      <alignment horizontal="center" vertical="center" shrinkToFit="1"/>
    </xf>
    <xf numFmtId="180" fontId="24" fillId="0" borderId="157" xfId="47" applyNumberFormat="1" applyFont="1" applyBorder="1" applyAlignment="1">
      <alignment horizontal="center" vertical="center" shrinkToFit="1"/>
    </xf>
    <xf numFmtId="180" fontId="24" fillId="0" borderId="136" xfId="47" applyNumberFormat="1" applyFont="1" applyBorder="1" applyAlignment="1">
      <alignment horizontal="center" vertical="center" shrinkToFit="1"/>
    </xf>
    <xf numFmtId="177" fontId="30" fillId="21" borderId="50" xfId="47" applyNumberFormat="1" applyFont="1" applyFill="1" applyBorder="1" applyAlignment="1">
      <alignment horizontal="center" vertical="center" shrinkToFit="1"/>
    </xf>
    <xf numFmtId="177" fontId="30" fillId="21" borderId="54" xfId="47" applyNumberFormat="1" applyFont="1" applyFill="1" applyBorder="1" applyAlignment="1">
      <alignment horizontal="center" vertical="center" shrinkToFit="1"/>
    </xf>
    <xf numFmtId="0" fontId="24" fillId="0" borderId="98" xfId="47" applyFont="1" applyBorder="1" applyAlignment="1">
      <alignment horizontal="center" vertical="center"/>
    </xf>
    <xf numFmtId="0" fontId="24" fillId="0" borderId="122" xfId="47" applyFont="1" applyBorder="1" applyAlignment="1">
      <alignment horizontal="center" vertical="center"/>
    </xf>
    <xf numFmtId="0" fontId="32" fillId="0" borderId="239" xfId="47" applyFont="1" applyBorder="1" applyAlignment="1">
      <alignment horizontal="center" vertical="center" wrapText="1" shrinkToFit="1"/>
    </xf>
    <xf numFmtId="0" fontId="32" fillId="0" borderId="240" xfId="47" applyFont="1" applyBorder="1" applyAlignment="1">
      <alignment horizontal="center" vertical="center" wrapText="1" shrinkToFit="1"/>
    </xf>
    <xf numFmtId="0" fontId="35" fillId="0" borderId="167" xfId="47" applyFont="1" applyBorder="1" applyAlignment="1">
      <alignment horizontal="center" vertical="center" shrinkToFit="1"/>
    </xf>
    <xf numFmtId="0" fontId="35" fillId="0" borderId="166" xfId="47" applyFont="1" applyBorder="1" applyAlignment="1">
      <alignment horizontal="center" vertical="center" shrinkToFit="1"/>
    </xf>
    <xf numFmtId="0" fontId="24" fillId="0" borderId="115" xfId="47" applyFont="1" applyBorder="1" applyAlignment="1">
      <alignment horizontal="center" vertical="center"/>
    </xf>
    <xf numFmtId="180" fontId="24" fillId="0" borderId="241" xfId="47" applyNumberFormat="1" applyFont="1" applyBorder="1" applyAlignment="1">
      <alignment horizontal="center" vertical="center" shrinkToFit="1"/>
    </xf>
    <xf numFmtId="180" fontId="24" fillId="0" borderId="113" xfId="47" applyNumberFormat="1" applyFont="1" applyBorder="1" applyAlignment="1">
      <alignment horizontal="center" vertical="center" shrinkToFit="1"/>
    </xf>
    <xf numFmtId="49" fontId="24" fillId="0" borderId="115" xfId="47" applyNumberFormat="1" applyFont="1" applyBorder="1" applyAlignment="1">
      <alignment horizontal="center" vertical="center" shrinkToFit="1"/>
    </xf>
    <xf numFmtId="49" fontId="24" fillId="0" borderId="0" xfId="47" applyNumberFormat="1" applyFont="1" applyAlignment="1">
      <alignment horizontal="center" vertical="center" shrinkToFit="1"/>
    </xf>
    <xf numFmtId="180" fontId="24" fillId="0" borderId="238" xfId="47" applyNumberFormat="1" applyFont="1" applyBorder="1" applyAlignment="1">
      <alignment horizontal="center" vertical="center" shrinkToFit="1"/>
    </xf>
    <xf numFmtId="180" fontId="24" fillId="0" borderId="120" xfId="47" applyNumberFormat="1" applyFont="1" applyBorder="1" applyAlignment="1">
      <alignment horizontal="center" vertical="center" shrinkToFit="1"/>
    </xf>
    <xf numFmtId="0" fontId="32" fillId="0" borderId="235" xfId="47" applyFont="1" applyBorder="1" applyAlignment="1">
      <alignment horizontal="center" vertical="center" wrapText="1" shrinkToFit="1"/>
    </xf>
    <xf numFmtId="0" fontId="32" fillId="0" borderId="186" xfId="47" applyFont="1" applyBorder="1" applyAlignment="1">
      <alignment horizontal="center" vertical="center" wrapText="1" shrinkToFit="1"/>
    </xf>
    <xf numFmtId="0" fontId="32" fillId="0" borderId="190" xfId="47" applyFont="1" applyBorder="1" applyAlignment="1">
      <alignment horizontal="center" vertical="center" wrapText="1" shrinkToFit="1"/>
    </xf>
    <xf numFmtId="0" fontId="24" fillId="0" borderId="0" xfId="47" applyFont="1" applyAlignment="1">
      <alignment horizontal="center" vertical="center"/>
    </xf>
    <xf numFmtId="0" fontId="24" fillId="0" borderId="242" xfId="47" applyFont="1" applyBorder="1" applyAlignment="1">
      <alignment horizontal="center" vertical="center"/>
    </xf>
    <xf numFmtId="0" fontId="24" fillId="0" borderId="157" xfId="47" applyFont="1" applyBorder="1" applyAlignment="1">
      <alignment horizontal="center" vertical="center"/>
    </xf>
    <xf numFmtId="180" fontId="24" fillId="0" borderId="115" xfId="47" applyNumberFormat="1" applyFont="1" applyBorder="1" applyAlignment="1">
      <alignment horizontal="center" vertical="center" shrinkToFit="1"/>
    </xf>
    <xf numFmtId="180" fontId="24" fillId="0" borderId="35" xfId="47" applyNumberFormat="1" applyFont="1" applyBorder="1" applyAlignment="1">
      <alignment horizontal="center" vertical="center" shrinkToFit="1"/>
    </xf>
    <xf numFmtId="49" fontId="24" fillId="0" borderId="241" xfId="47" applyNumberFormat="1" applyFont="1" applyBorder="1" applyAlignment="1">
      <alignment horizontal="center" vertical="center" shrinkToFit="1"/>
    </xf>
    <xf numFmtId="0" fontId="36" fillId="0" borderId="0" xfId="47" applyFont="1" applyAlignment="1">
      <alignment horizontal="center" vertical="center"/>
    </xf>
    <xf numFmtId="0" fontId="36" fillId="0" borderId="136" xfId="47" applyFont="1" applyBorder="1" applyAlignment="1">
      <alignment horizontal="center" vertical="center"/>
    </xf>
    <xf numFmtId="49" fontId="36" fillId="0" borderId="0" xfId="47" applyNumberFormat="1" applyFont="1" applyAlignment="1">
      <alignment horizontal="center" vertical="center" shrinkToFit="1"/>
    </xf>
    <xf numFmtId="180" fontId="36" fillId="0" borderId="238" xfId="47" applyNumberFormat="1" applyFont="1" applyBorder="1" applyAlignment="1">
      <alignment horizontal="center" vertical="center" shrinkToFit="1"/>
    </xf>
    <xf numFmtId="180" fontId="36" fillId="0" borderId="113" xfId="47" applyNumberFormat="1" applyFont="1" applyBorder="1" applyAlignment="1">
      <alignment horizontal="center" vertical="center" shrinkToFit="1"/>
    </xf>
    <xf numFmtId="180" fontId="24" fillId="0" borderId="237" xfId="47" applyNumberFormat="1" applyFont="1" applyBorder="1" applyAlignment="1">
      <alignment horizontal="center" vertical="center" shrinkToFit="1"/>
    </xf>
    <xf numFmtId="180" fontId="24" fillId="0" borderId="122" xfId="47" applyNumberFormat="1" applyFont="1" applyBorder="1" applyAlignment="1">
      <alignment horizontal="center" vertical="center" shrinkToFit="1"/>
    </xf>
    <xf numFmtId="0" fontId="32" fillId="0" borderId="167" xfId="47" applyFont="1" applyBorder="1" applyAlignment="1">
      <alignment horizontal="center" vertical="center" wrapText="1" shrinkToFit="1"/>
    </xf>
    <xf numFmtId="0" fontId="32" fillId="0" borderId="243" xfId="47" applyFont="1" applyBorder="1" applyAlignment="1">
      <alignment horizontal="center" vertical="center" wrapText="1" shrinkToFit="1"/>
    </xf>
    <xf numFmtId="0" fontId="32" fillId="0" borderId="166" xfId="47" applyFont="1" applyBorder="1" applyAlignment="1">
      <alignment horizontal="center" vertical="center" wrapText="1" shrinkToFit="1"/>
    </xf>
    <xf numFmtId="0" fontId="24" fillId="0" borderId="136" xfId="47" applyFont="1" applyBorder="1" applyAlignment="1">
      <alignment horizontal="center" vertical="center"/>
    </xf>
    <xf numFmtId="0" fontId="24" fillId="0" borderId="35" xfId="47" applyFont="1" applyBorder="1" applyAlignment="1">
      <alignment horizontal="center" vertical="center"/>
    </xf>
    <xf numFmtId="0" fontId="24" fillId="0" borderId="120" xfId="47" applyFont="1" applyBorder="1" applyAlignment="1">
      <alignment horizontal="center" vertical="center"/>
    </xf>
    <xf numFmtId="0" fontId="24" fillId="0" borderId="110" xfId="47" applyFont="1" applyBorder="1" applyAlignment="1">
      <alignment horizontal="center" vertical="center"/>
    </xf>
    <xf numFmtId="49" fontId="24" fillId="0" borderId="121" xfId="47" applyNumberFormat="1" applyFont="1" applyBorder="1" applyAlignment="1">
      <alignment horizontal="center" vertical="center" shrinkToFit="1"/>
    </xf>
    <xf numFmtId="49" fontId="24" fillId="0" borderId="35" xfId="47" applyNumberFormat="1" applyFont="1" applyBorder="1" applyAlignment="1">
      <alignment horizontal="center" vertical="center" shrinkToFit="1"/>
    </xf>
    <xf numFmtId="49" fontId="24" fillId="0" borderId="157" xfId="47" applyNumberFormat="1" applyFont="1" applyBorder="1" applyAlignment="1">
      <alignment horizontal="center" vertical="center" shrinkToFit="1"/>
    </xf>
    <xf numFmtId="49" fontId="24" fillId="0" borderId="120" xfId="47" applyNumberFormat="1" applyFont="1" applyBorder="1" applyAlignment="1">
      <alignment horizontal="center" vertical="center" shrinkToFit="1"/>
    </xf>
    <xf numFmtId="180" fontId="24" fillId="0" borderId="121" xfId="47" applyNumberFormat="1" applyFont="1" applyBorder="1" applyAlignment="1">
      <alignment horizontal="center" vertical="center" shrinkToFit="1"/>
    </xf>
    <xf numFmtId="0" fontId="34" fillId="0" borderId="190" xfId="0" applyFont="1" applyBorder="1" applyAlignment="1">
      <alignment horizontal="center" vertical="center"/>
    </xf>
    <xf numFmtId="0" fontId="34" fillId="0" borderId="54" xfId="0" applyFont="1" applyBorder="1" applyAlignment="1">
      <alignment horizontal="center" vertical="center"/>
    </xf>
    <xf numFmtId="0" fontId="34" fillId="0" borderId="120" xfId="0" applyFont="1" applyBorder="1" applyAlignment="1">
      <alignment horizontal="center" vertical="center"/>
    </xf>
    <xf numFmtId="0" fontId="32" fillId="0" borderId="244" xfId="47" applyFont="1" applyBorder="1" applyAlignment="1">
      <alignment horizontal="center" vertical="center" wrapText="1" shrinkToFit="1"/>
    </xf>
    <xf numFmtId="0" fontId="47" fillId="0" borderId="84" xfId="0" applyFont="1" applyBorder="1" applyAlignment="1">
      <alignment horizontal="center" vertical="center" wrapText="1"/>
    </xf>
    <xf numFmtId="0" fontId="47" fillId="0" borderId="85" xfId="0" applyFont="1" applyBorder="1" applyAlignment="1">
      <alignment horizontal="center" vertical="center" wrapText="1"/>
    </xf>
    <xf numFmtId="0" fontId="47" fillId="0" borderId="86" xfId="0" applyFont="1" applyBorder="1" applyAlignment="1">
      <alignment horizontal="center" vertical="center" wrapText="1"/>
    </xf>
    <xf numFmtId="0" fontId="47" fillId="0" borderId="85" xfId="0" applyFont="1" applyBorder="1" applyAlignment="1">
      <alignment horizontal="center" vertical="center"/>
    </xf>
    <xf numFmtId="0" fontId="47" fillId="0" borderId="86" xfId="0" applyFont="1" applyBorder="1" applyAlignment="1">
      <alignment horizontal="center" vertical="center"/>
    </xf>
    <xf numFmtId="0" fontId="35" fillId="0" borderId="245" xfId="47" applyFont="1" applyBorder="1" applyAlignment="1">
      <alignment horizontal="center" vertical="center" shrinkToFit="1"/>
    </xf>
    <xf numFmtId="0" fontId="24" fillId="0" borderId="78" xfId="47" applyFont="1" applyBorder="1" applyAlignment="1">
      <alignment horizontal="center" vertical="center"/>
    </xf>
    <xf numFmtId="0" fontId="24" fillId="0" borderId="158" xfId="47" applyFont="1" applyBorder="1" applyAlignment="1">
      <alignment horizontal="center" vertical="center"/>
    </xf>
    <xf numFmtId="180" fontId="24" fillId="0" borderId="158" xfId="47" applyNumberFormat="1" applyFont="1" applyBorder="1" applyAlignment="1">
      <alignment horizontal="center" vertical="center" shrinkToFit="1"/>
    </xf>
    <xf numFmtId="49" fontId="24" fillId="0" borderId="158" xfId="47" applyNumberFormat="1" applyFont="1" applyBorder="1" applyAlignment="1">
      <alignment horizontal="center" vertical="center" shrinkToFit="1"/>
    </xf>
    <xf numFmtId="177" fontId="30" fillId="21" borderId="226" xfId="47" applyNumberFormat="1" applyFont="1" applyFill="1" applyBorder="1" applyAlignment="1">
      <alignment horizontal="center" vertical="center" shrinkToFit="1"/>
    </xf>
    <xf numFmtId="0" fontId="32" fillId="0" borderId="246" xfId="47" applyFont="1" applyBorder="1" applyAlignment="1">
      <alignment horizontal="center" vertical="center" wrapText="1" shrinkToFit="1"/>
    </xf>
    <xf numFmtId="0" fontId="32" fillId="0" borderId="167" xfId="47" applyFont="1" applyBorder="1" applyAlignment="1">
      <alignment horizontal="center" vertical="center" shrinkToFit="1"/>
    </xf>
    <xf numFmtId="0" fontId="32" fillId="0" borderId="245" xfId="47" applyFont="1" applyBorder="1" applyAlignment="1">
      <alignment horizontal="center" vertical="center" shrinkToFit="1"/>
    </xf>
    <xf numFmtId="180" fontId="36" fillId="0" borderId="158" xfId="47" applyNumberFormat="1" applyFont="1" applyBorder="1" applyAlignment="1">
      <alignment horizontal="center" vertical="center" shrinkToFit="1"/>
    </xf>
    <xf numFmtId="49" fontId="36" fillId="0" borderId="157" xfId="47" applyNumberFormat="1" applyFont="1" applyBorder="1" applyAlignment="1">
      <alignment horizontal="center" vertical="center" shrinkToFit="1"/>
    </xf>
    <xf numFmtId="49" fontId="36" fillId="0" borderId="158" xfId="47" applyNumberFormat="1" applyFont="1" applyBorder="1" applyAlignment="1">
      <alignment horizontal="center" vertical="center" shrinkToFit="1"/>
    </xf>
    <xf numFmtId="177" fontId="37" fillId="21" borderId="249" xfId="47" applyNumberFormat="1" applyFont="1" applyFill="1" applyBorder="1" applyAlignment="1">
      <alignment horizontal="center" vertical="center" shrinkToFit="1"/>
    </xf>
    <xf numFmtId="177" fontId="37" fillId="21" borderId="250" xfId="47" applyNumberFormat="1" applyFont="1" applyFill="1" applyBorder="1" applyAlignment="1">
      <alignment horizontal="center" vertical="center" shrinkToFit="1"/>
    </xf>
    <xf numFmtId="177" fontId="37" fillId="21" borderId="251" xfId="47" applyNumberFormat="1" applyFont="1" applyFill="1" applyBorder="1" applyAlignment="1">
      <alignment horizontal="center" vertical="center" shrinkToFit="1"/>
    </xf>
    <xf numFmtId="180" fontId="36" fillId="0" borderId="241" xfId="47" applyNumberFormat="1" applyFont="1" applyBorder="1" applyAlignment="1">
      <alignment horizontal="center" vertical="center" shrinkToFit="1"/>
    </xf>
    <xf numFmtId="180" fontId="36" fillId="0" borderId="247" xfId="47" applyNumberFormat="1" applyFont="1" applyBorder="1" applyAlignment="1">
      <alignment horizontal="center" vertical="center" shrinkToFit="1"/>
    </xf>
    <xf numFmtId="0" fontId="24" fillId="0" borderId="248" xfId="47" applyFont="1" applyBorder="1" applyAlignment="1">
      <alignment horizontal="center" vertical="center"/>
    </xf>
    <xf numFmtId="0" fontId="32" fillId="0" borderId="0" xfId="47" applyFont="1" applyAlignment="1">
      <alignment horizontal="center" vertical="center" wrapText="1" shrinkToFit="1"/>
    </xf>
    <xf numFmtId="177" fontId="30" fillId="0" borderId="0" xfId="47" applyNumberFormat="1" applyFont="1" applyAlignment="1">
      <alignment horizontal="center" vertical="center" shrinkToFit="1"/>
    </xf>
    <xf numFmtId="0" fontId="35" fillId="0" borderId="0" xfId="47" applyFont="1" applyAlignment="1">
      <alignment horizontal="center" vertical="center" shrinkToFit="1"/>
    </xf>
    <xf numFmtId="177" fontId="37" fillId="21" borderId="226" xfId="47" applyNumberFormat="1" applyFont="1" applyFill="1" applyBorder="1" applyAlignment="1">
      <alignment horizontal="center" vertical="center" shrinkToFit="1"/>
    </xf>
    <xf numFmtId="0" fontId="32" fillId="24" borderId="246" xfId="47" applyFont="1" applyFill="1" applyBorder="1" applyAlignment="1">
      <alignment horizontal="center" vertical="center" wrapText="1" shrinkToFit="1"/>
    </xf>
    <xf numFmtId="0" fontId="32" fillId="24" borderId="166" xfId="47" applyFont="1" applyFill="1" applyBorder="1" applyAlignment="1">
      <alignment horizontal="center" vertical="center" wrapText="1" shrinkToFit="1"/>
    </xf>
    <xf numFmtId="0" fontId="32" fillId="24" borderId="167" xfId="47" applyFont="1" applyFill="1" applyBorder="1" applyAlignment="1">
      <alignment horizontal="center" vertical="center" shrinkToFit="1"/>
    </xf>
    <xf numFmtId="0" fontId="32" fillId="24" borderId="245" xfId="47" applyFont="1" applyFill="1" applyBorder="1" applyAlignment="1">
      <alignment horizontal="center" vertical="center" shrinkToFit="1"/>
    </xf>
    <xf numFmtId="0" fontId="32" fillId="24" borderId="243" xfId="47" applyFont="1" applyFill="1" applyBorder="1" applyAlignment="1">
      <alignment horizontal="center" vertical="center" wrapText="1" shrinkToFit="1"/>
    </xf>
    <xf numFmtId="0" fontId="32" fillId="24" borderId="252" xfId="47" applyFont="1" applyFill="1" applyBorder="1" applyAlignment="1">
      <alignment horizontal="center" vertical="center" wrapText="1" shrinkToFit="1"/>
    </xf>
    <xf numFmtId="0" fontId="32" fillId="24" borderId="85" xfId="47" applyFont="1" applyFill="1" applyBorder="1" applyAlignment="1">
      <alignment horizontal="center" vertical="center" wrapText="1" shrinkToFit="1"/>
    </xf>
    <xf numFmtId="0" fontId="32" fillId="24" borderId="86" xfId="47" applyFont="1" applyFill="1" applyBorder="1" applyAlignment="1">
      <alignment horizontal="center" vertical="center" wrapText="1" shrinkToFit="1"/>
    </xf>
    <xf numFmtId="0" fontId="24" fillId="0" borderId="253" xfId="47" applyFont="1" applyBorder="1" applyAlignment="1">
      <alignment horizontal="center" vertical="center"/>
    </xf>
    <xf numFmtId="0" fontId="24" fillId="0" borderId="169" xfId="47" applyFont="1" applyBorder="1" applyAlignment="1">
      <alignment horizontal="center" vertical="center"/>
    </xf>
    <xf numFmtId="182" fontId="24" fillId="0" borderId="110" xfId="47" applyNumberFormat="1" applyFont="1" applyBorder="1" applyAlignment="1">
      <alignment horizontal="center" vertical="center" shrinkToFit="1"/>
    </xf>
    <xf numFmtId="182" fontId="24" fillId="0" borderId="120" xfId="47" applyNumberFormat="1" applyFont="1" applyBorder="1" applyAlignment="1">
      <alignment horizontal="center" vertical="center" shrinkToFit="1"/>
    </xf>
    <xf numFmtId="182" fontId="36" fillId="0" borderId="254" xfId="47" applyNumberFormat="1" applyFont="1" applyBorder="1" applyAlignment="1">
      <alignment horizontal="center" vertical="center" shrinkToFit="1"/>
    </xf>
    <xf numFmtId="182" fontId="36" fillId="0" borderId="174" xfId="47" applyNumberFormat="1" applyFont="1" applyBorder="1" applyAlignment="1">
      <alignment horizontal="center" vertical="center" shrinkToFit="1"/>
    </xf>
    <xf numFmtId="177" fontId="37" fillId="21" borderId="255" xfId="47" applyNumberFormat="1" applyFont="1" applyFill="1" applyBorder="1" applyAlignment="1">
      <alignment horizontal="center" vertical="center" shrinkToFit="1"/>
    </xf>
    <xf numFmtId="177" fontId="37" fillId="21" borderId="161" xfId="47" applyNumberFormat="1" applyFont="1" applyFill="1" applyBorder="1" applyAlignment="1">
      <alignment horizontal="center" vertical="center" shrinkToFit="1"/>
    </xf>
    <xf numFmtId="49" fontId="36" fillId="0" borderId="241" xfId="47" applyNumberFormat="1" applyFont="1" applyBorder="1" applyAlignment="1">
      <alignment horizontal="center" vertical="center" shrinkToFit="1"/>
    </xf>
    <xf numFmtId="49" fontId="36" fillId="0" borderId="247" xfId="47" applyNumberFormat="1" applyFont="1" applyBorder="1" applyAlignment="1">
      <alignment horizontal="center" vertical="center" shrinkToFit="1"/>
    </xf>
    <xf numFmtId="10" fontId="37" fillId="21" borderId="50" xfId="47" applyNumberFormat="1" applyFont="1" applyFill="1" applyBorder="1" applyAlignment="1">
      <alignment horizontal="center" vertical="center" shrinkToFit="1"/>
    </xf>
    <xf numFmtId="10" fontId="37" fillId="21" borderId="226" xfId="47" applyNumberFormat="1" applyFont="1" applyFill="1" applyBorder="1" applyAlignment="1">
      <alignment horizontal="center" vertical="center" shrinkToFit="1"/>
    </xf>
    <xf numFmtId="0" fontId="48" fillId="0" borderId="115" xfId="47" applyFont="1" applyBorder="1" applyAlignment="1">
      <alignment horizontal="center" vertical="center"/>
    </xf>
    <xf numFmtId="0" fontId="48" fillId="0" borderId="157" xfId="47" applyFont="1" applyBorder="1" applyAlignment="1">
      <alignment horizontal="center" vertical="center"/>
    </xf>
    <xf numFmtId="0" fontId="48" fillId="0" borderId="78" xfId="47" applyFont="1" applyBorder="1" applyAlignment="1">
      <alignment horizontal="center" vertical="center"/>
    </xf>
    <xf numFmtId="0" fontId="48" fillId="0" borderId="158" xfId="47" applyFont="1" applyBorder="1" applyAlignment="1">
      <alignment horizontal="center" vertical="center"/>
    </xf>
    <xf numFmtId="10" fontId="48" fillId="0" borderId="157" xfId="47" applyNumberFormat="1" applyFont="1" applyBorder="1" applyAlignment="1">
      <alignment horizontal="center" vertical="center" shrinkToFit="1"/>
    </xf>
    <xf numFmtId="10" fontId="48" fillId="0" borderId="158" xfId="47" applyNumberFormat="1" applyFont="1" applyBorder="1" applyAlignment="1">
      <alignment horizontal="center" vertical="center" shrinkToFit="1"/>
    </xf>
    <xf numFmtId="180" fontId="48" fillId="0" borderId="157" xfId="47" applyNumberFormat="1" applyFont="1" applyBorder="1" applyAlignment="1">
      <alignment horizontal="center" vertical="center" shrinkToFit="1"/>
    </xf>
    <xf numFmtId="180" fontId="48" fillId="0" borderId="158" xfId="47" applyNumberFormat="1" applyFont="1" applyBorder="1" applyAlignment="1">
      <alignment horizontal="center" vertical="center" shrinkToFit="1"/>
    </xf>
    <xf numFmtId="57" fontId="47" fillId="0" borderId="84" xfId="0" applyNumberFormat="1" applyFont="1" applyBorder="1" applyAlignment="1">
      <alignment horizontal="center" vertical="center" wrapText="1"/>
    </xf>
  </cellXfs>
  <cellStyles count="50">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メモ 2" xfId="30" xr:uid="{00000000-0005-0000-0000-00001D000000}"/>
    <cellStyle name="メモ 3" xfId="31" xr:uid="{00000000-0005-0000-0000-00001E000000}"/>
    <cellStyle name="リンク セル" xfId="32" builtinId="24" customBuiltin="1"/>
    <cellStyle name="悪い" xfId="33" builtinId="27" customBuiltin="1"/>
    <cellStyle name="計算" xfId="34" builtinId="22" customBuiltin="1"/>
    <cellStyle name="警告文" xfId="35" builtinId="11" customBuiltin="1"/>
    <cellStyle name="見出し 1" xfId="36" builtinId="16" customBuiltin="1"/>
    <cellStyle name="見出し 2" xfId="37" builtinId="17" customBuiltin="1"/>
    <cellStyle name="見出し 3" xfId="38" builtinId="18" customBuiltin="1"/>
    <cellStyle name="見出し 4" xfId="39" builtinId="19" customBuiltin="1"/>
    <cellStyle name="集計" xfId="40" builtinId="25" customBuiltin="1"/>
    <cellStyle name="出力" xfId="41" builtinId="21" customBuiltin="1"/>
    <cellStyle name="説明文" xfId="42" builtinId="53" customBuiltin="1"/>
    <cellStyle name="入力" xfId="43" builtinId="20" customBuiltin="1"/>
    <cellStyle name="標準" xfId="0" builtinId="0"/>
    <cellStyle name="標準 2" xfId="44" xr:uid="{00000000-0005-0000-0000-00002C000000}"/>
    <cellStyle name="標準 3" xfId="45" xr:uid="{00000000-0005-0000-0000-00002D000000}"/>
    <cellStyle name="標準_スーパーＬ金利推移表" xfId="46" xr:uid="{00000000-0005-0000-0000-00002E000000}"/>
    <cellStyle name="標準_近代化資金金利推移表" xfId="47" xr:uid="{00000000-0005-0000-0000-00002F000000}"/>
    <cellStyle name="標準_金利一覧（認定農業者）改" xfId="48" xr:uid="{00000000-0005-0000-0000-000030000000}"/>
    <cellStyle name="良い" xfId="49"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8" Type="http://schemas.openxmlformats.org/officeDocument/2006/relationships/worksheet" Target="worksheets/sheet8.xml"/><Relationship Id="rId51"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s>
</file>

<file path=xl/drawings/drawing1.xml><?xml version="1.0" encoding="utf-8"?>
<xdr:wsDr xmlns:xdr="http://schemas.openxmlformats.org/drawingml/2006/spreadsheetDrawing" xmlns:a="http://schemas.openxmlformats.org/drawingml/2006/main">
  <xdr:twoCellAnchor>
    <xdr:from>
      <xdr:col>9</xdr:col>
      <xdr:colOff>882650</xdr:colOff>
      <xdr:row>54</xdr:row>
      <xdr:rowOff>114300</xdr:rowOff>
    </xdr:from>
    <xdr:to>
      <xdr:col>15</xdr:col>
      <xdr:colOff>88900</xdr:colOff>
      <xdr:row>62</xdr:row>
      <xdr:rowOff>165100</xdr:rowOff>
    </xdr:to>
    <xdr:sp macro="" textlink="">
      <xdr:nvSpPr>
        <xdr:cNvPr id="1129" name="AutoShape 2">
          <a:extLst>
            <a:ext uri="{FF2B5EF4-FFF2-40B4-BE49-F238E27FC236}">
              <a16:creationId xmlns:a16="http://schemas.microsoft.com/office/drawing/2014/main" id="{921FCE18-5CCC-2262-798A-E9DB95441EDB}"/>
            </a:ext>
          </a:extLst>
        </xdr:cNvPr>
        <xdr:cNvSpPr>
          <a:spLocks noChangeArrowheads="1"/>
        </xdr:cNvSpPr>
      </xdr:nvSpPr>
      <xdr:spPr bwMode="auto">
        <a:xfrm>
          <a:off x="5645150" y="10071100"/>
          <a:ext cx="1841500" cy="1562100"/>
        </a:xfrm>
        <a:prstGeom prst="horizontalScroll">
          <a:avLst>
            <a:gd name="adj" fmla="val 12500"/>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10</xdr:col>
      <xdr:colOff>117475</xdr:colOff>
      <xdr:row>56</xdr:row>
      <xdr:rowOff>85725</xdr:rowOff>
    </xdr:from>
    <xdr:to>
      <xdr:col>15</xdr:col>
      <xdr:colOff>31799</xdr:colOff>
      <xdr:row>61</xdr:row>
      <xdr:rowOff>286438</xdr:rowOff>
    </xdr:to>
    <xdr:sp macro="" textlink="">
      <xdr:nvSpPr>
        <xdr:cNvPr id="1026" name="Text Box 1">
          <a:extLst>
            <a:ext uri="{FF2B5EF4-FFF2-40B4-BE49-F238E27FC236}">
              <a16:creationId xmlns:a16="http://schemas.microsoft.com/office/drawing/2014/main" id="{BAD78D37-CF48-EA6C-5641-2EAD94EE0857}"/>
            </a:ext>
          </a:extLst>
        </xdr:cNvPr>
        <xdr:cNvSpPr>
          <a:spLocks noChangeArrowheads="1"/>
        </xdr:cNvSpPr>
      </xdr:nvSpPr>
      <xdr:spPr bwMode="auto">
        <a:xfrm>
          <a:off x="6257925" y="10372725"/>
          <a:ext cx="1828800" cy="1000125"/>
        </a:xfrm>
        <a:prstGeom prst="rect">
          <a:avLst/>
        </a:prstGeom>
        <a:solidFill>
          <a:srgbClr val="FFFFFF">
            <a:alpha val="0"/>
          </a:srgbClr>
        </a:solidFill>
        <a:ln>
          <a:noFill/>
        </a:ln>
      </xdr:spPr>
      <xdr:txBody>
        <a:bodyPr vertOverflow="clip" wrap="square" lIns="36576" tIns="22860" rIns="0" bIns="0" anchor="t" upright="1"/>
        <a:lstStyle/>
        <a:p>
          <a:pPr algn="l" rtl="0">
            <a:lnSpc>
              <a:spcPts val="1800"/>
            </a:lnSpc>
            <a:defRPr sz="1000"/>
          </a:pPr>
          <a:r>
            <a:rPr lang="ja-JP" altLang="en-US" sz="1600" b="1" i="0" u="none" strike="noStrike" baseline="0">
              <a:solidFill>
                <a:srgbClr val="000000"/>
              </a:solidFill>
              <a:latin typeface="ＭＳ 明朝"/>
              <a:ea typeface="ＭＳ 明朝"/>
            </a:rPr>
            <a:t>ホームページ内</a:t>
          </a:r>
        </a:p>
        <a:p>
          <a:pPr algn="l" rtl="0">
            <a:lnSpc>
              <a:spcPts val="1300"/>
            </a:lnSpc>
            <a:defRPr sz="1000"/>
          </a:pPr>
          <a:endParaRPr lang="ja-JP" altLang="en-US" sz="1100" b="0" i="0" u="none" strike="noStrike" baseline="0">
            <a:solidFill>
              <a:srgbClr val="000000"/>
            </a:solidFill>
            <a:latin typeface="ＭＳ 明朝"/>
            <a:ea typeface="ＭＳ 明朝"/>
          </a:endParaRPr>
        </a:p>
        <a:p>
          <a:pPr algn="l" rtl="0">
            <a:lnSpc>
              <a:spcPts val="1600"/>
            </a:lnSpc>
            <a:defRPr sz="1000"/>
          </a:pPr>
          <a:r>
            <a:rPr lang="ja-JP" altLang="en-US" sz="1400" b="0" i="0" u="none" strike="noStrike" baseline="0">
              <a:solidFill>
                <a:srgbClr val="000000"/>
              </a:solidFill>
              <a:latin typeface="ＭＳ 明朝"/>
              <a:ea typeface="ＭＳ 明朝"/>
            </a:rPr>
            <a:t>「 過去の金利 」</a:t>
          </a:r>
        </a:p>
        <a:p>
          <a:pPr algn="l" rtl="0">
            <a:lnSpc>
              <a:spcPts val="1700"/>
            </a:lnSpc>
            <a:defRPr sz="1000"/>
          </a:pPr>
          <a:r>
            <a:rPr lang="ja-JP" altLang="en-US" sz="1400" b="0" i="0" u="none" strike="noStrike" baseline="0">
              <a:solidFill>
                <a:srgbClr val="000000"/>
              </a:solidFill>
              <a:latin typeface="ＭＳ 明朝"/>
              <a:ea typeface="ＭＳ 明朝"/>
            </a:rPr>
            <a:t>（近代化資金）</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16</xdr:col>
      <xdr:colOff>174625</xdr:colOff>
      <xdr:row>2</xdr:row>
      <xdr:rowOff>0</xdr:rowOff>
    </xdr:from>
    <xdr:to>
      <xdr:col>19</xdr:col>
      <xdr:colOff>521198</xdr:colOff>
      <xdr:row>2</xdr:row>
      <xdr:rowOff>0</xdr:rowOff>
    </xdr:to>
    <xdr:sp macro="" textlink="">
      <xdr:nvSpPr>
        <xdr:cNvPr id="10241" name="Text Box 1">
          <a:extLst>
            <a:ext uri="{FF2B5EF4-FFF2-40B4-BE49-F238E27FC236}">
              <a16:creationId xmlns:a16="http://schemas.microsoft.com/office/drawing/2014/main" id="{3683FDEE-4F1F-0796-1AC6-EA1A9C5786E4}"/>
            </a:ext>
          </a:extLst>
        </xdr:cNvPr>
        <xdr:cNvSpPr>
          <a:spLocks noChangeArrowheads="1"/>
        </xdr:cNvSpPr>
      </xdr:nvSpPr>
      <xdr:spPr bwMode="auto">
        <a:xfrm>
          <a:off x="11534775" y="428625"/>
          <a:ext cx="1828800" cy="0"/>
        </a:xfrm>
        <a:prstGeom prst="rect">
          <a:avLst/>
        </a:prstGeom>
        <a:solidFill>
          <a:srgbClr val="FFFFFF">
            <a:alpha val="0"/>
          </a:srgbClr>
        </a:solidFill>
        <a:ln>
          <a:noFill/>
        </a:ln>
      </xdr:spPr>
      <xdr:txBody>
        <a:bodyPr vertOverflow="clip" wrap="square" lIns="36576" tIns="22860" rIns="0" bIns="0" anchor="t" upright="1"/>
        <a:lstStyle/>
        <a:p>
          <a:pPr algn="l" rtl="0">
            <a:defRPr sz="1000"/>
          </a:pPr>
          <a:r>
            <a:rPr lang="ja-JP" altLang="en-US" sz="1600" b="1" i="0" u="none" strike="noStrike" baseline="0">
              <a:solidFill>
                <a:srgbClr val="000000"/>
              </a:solidFill>
              <a:latin typeface="ＭＳ 明朝"/>
              <a:ea typeface="ＭＳ 明朝"/>
            </a:rPr>
            <a:t>ホームページ内</a:t>
          </a:r>
        </a:p>
        <a:p>
          <a:pPr algn="l" rtl="0">
            <a:defRPr sz="1000"/>
          </a:pPr>
          <a:endParaRPr lang="ja-JP" altLang="en-US" sz="1100" b="0" i="0" u="none" strike="noStrike" baseline="0">
            <a:solidFill>
              <a:srgbClr val="000000"/>
            </a:solidFill>
            <a:latin typeface="ＭＳ 明朝"/>
            <a:ea typeface="ＭＳ 明朝"/>
          </a:endParaRPr>
        </a:p>
        <a:p>
          <a:pPr algn="l" rtl="0">
            <a:defRPr sz="1000"/>
          </a:pPr>
          <a:r>
            <a:rPr lang="ja-JP" altLang="en-US" sz="1400" b="0" i="0" u="none" strike="noStrike" baseline="0">
              <a:solidFill>
                <a:srgbClr val="000000"/>
              </a:solidFill>
              <a:latin typeface="ＭＳ 明朝"/>
              <a:ea typeface="ＭＳ 明朝"/>
            </a:rPr>
            <a:t>「 過去の金利 」</a:t>
          </a:r>
        </a:p>
        <a:p>
          <a:pPr algn="l" rtl="0">
            <a:defRPr sz="1000"/>
          </a:pPr>
          <a:r>
            <a:rPr lang="ja-JP" altLang="en-US" sz="1400" b="0" i="0" u="none" strike="noStrike" baseline="0">
              <a:solidFill>
                <a:srgbClr val="000000"/>
              </a:solidFill>
              <a:latin typeface="ＭＳ 明朝"/>
              <a:ea typeface="ＭＳ 明朝"/>
            </a:rPr>
            <a:t>（近代化資金）</a:t>
          </a:r>
        </a:p>
      </xdr:txBody>
    </xdr:sp>
    <xdr:clientData/>
  </xdr:twoCellAnchor>
  <xdr:twoCellAnchor>
    <xdr:from>
      <xdr:col>6</xdr:col>
      <xdr:colOff>768350</xdr:colOff>
      <xdr:row>52</xdr:row>
      <xdr:rowOff>19050</xdr:rowOff>
    </xdr:from>
    <xdr:to>
      <xdr:col>8</xdr:col>
      <xdr:colOff>254000</xdr:colOff>
      <xdr:row>58</xdr:row>
      <xdr:rowOff>165100</xdr:rowOff>
    </xdr:to>
    <xdr:sp macro="" textlink="">
      <xdr:nvSpPr>
        <xdr:cNvPr id="10382" name="AutoShape 2">
          <a:extLst>
            <a:ext uri="{FF2B5EF4-FFF2-40B4-BE49-F238E27FC236}">
              <a16:creationId xmlns:a16="http://schemas.microsoft.com/office/drawing/2014/main" id="{96A7BC2E-80B1-8532-DF60-7DD6D62FF812}"/>
            </a:ext>
          </a:extLst>
        </xdr:cNvPr>
        <xdr:cNvSpPr>
          <a:spLocks noChangeArrowheads="1"/>
        </xdr:cNvSpPr>
      </xdr:nvSpPr>
      <xdr:spPr bwMode="auto">
        <a:xfrm>
          <a:off x="6292850" y="12395200"/>
          <a:ext cx="1492250" cy="1047750"/>
        </a:xfrm>
        <a:prstGeom prst="horizontalScroll">
          <a:avLst>
            <a:gd name="adj" fmla="val 12500"/>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16</xdr:col>
      <xdr:colOff>174625</xdr:colOff>
      <xdr:row>2</xdr:row>
      <xdr:rowOff>0</xdr:rowOff>
    </xdr:from>
    <xdr:to>
      <xdr:col>19</xdr:col>
      <xdr:colOff>521198</xdr:colOff>
      <xdr:row>2</xdr:row>
      <xdr:rowOff>0</xdr:rowOff>
    </xdr:to>
    <xdr:sp macro="" textlink="">
      <xdr:nvSpPr>
        <xdr:cNvPr id="11265" name="Text Box 1">
          <a:extLst>
            <a:ext uri="{FF2B5EF4-FFF2-40B4-BE49-F238E27FC236}">
              <a16:creationId xmlns:a16="http://schemas.microsoft.com/office/drawing/2014/main" id="{F9A698DE-D4F2-E653-0CB9-D23EC2F3A327}"/>
            </a:ext>
          </a:extLst>
        </xdr:cNvPr>
        <xdr:cNvSpPr>
          <a:spLocks noChangeArrowheads="1"/>
        </xdr:cNvSpPr>
      </xdr:nvSpPr>
      <xdr:spPr bwMode="auto">
        <a:xfrm>
          <a:off x="11525250" y="428625"/>
          <a:ext cx="1828800" cy="0"/>
        </a:xfrm>
        <a:prstGeom prst="rect">
          <a:avLst/>
        </a:prstGeom>
        <a:solidFill>
          <a:srgbClr val="FFFFFF">
            <a:alpha val="0"/>
          </a:srgbClr>
        </a:solidFill>
        <a:ln>
          <a:noFill/>
        </a:ln>
      </xdr:spPr>
      <xdr:txBody>
        <a:bodyPr vertOverflow="clip" wrap="square" lIns="36576" tIns="22860" rIns="0" bIns="0" anchor="t" upright="1"/>
        <a:lstStyle/>
        <a:p>
          <a:pPr algn="l" rtl="0">
            <a:defRPr sz="1000"/>
          </a:pPr>
          <a:r>
            <a:rPr lang="ja-JP" altLang="en-US" sz="1600" b="1" i="0" u="none" strike="noStrike" baseline="0">
              <a:solidFill>
                <a:srgbClr val="000000"/>
              </a:solidFill>
              <a:latin typeface="ＭＳ 明朝"/>
              <a:ea typeface="ＭＳ 明朝"/>
            </a:rPr>
            <a:t>ホームページ内</a:t>
          </a:r>
        </a:p>
        <a:p>
          <a:pPr algn="l" rtl="0">
            <a:defRPr sz="1000"/>
          </a:pPr>
          <a:endParaRPr lang="ja-JP" altLang="en-US" sz="1100" b="0" i="0" u="none" strike="noStrike" baseline="0">
            <a:solidFill>
              <a:srgbClr val="000000"/>
            </a:solidFill>
            <a:latin typeface="ＭＳ 明朝"/>
            <a:ea typeface="ＭＳ 明朝"/>
          </a:endParaRPr>
        </a:p>
        <a:p>
          <a:pPr algn="l" rtl="0">
            <a:defRPr sz="1000"/>
          </a:pPr>
          <a:r>
            <a:rPr lang="ja-JP" altLang="en-US" sz="1400" b="0" i="0" u="none" strike="noStrike" baseline="0">
              <a:solidFill>
                <a:srgbClr val="000000"/>
              </a:solidFill>
              <a:latin typeface="ＭＳ 明朝"/>
              <a:ea typeface="ＭＳ 明朝"/>
            </a:rPr>
            <a:t>「 過去の金利 」</a:t>
          </a:r>
        </a:p>
        <a:p>
          <a:pPr algn="l" rtl="0">
            <a:defRPr sz="1000"/>
          </a:pPr>
          <a:r>
            <a:rPr lang="ja-JP" altLang="en-US" sz="1400" b="0" i="0" u="none" strike="noStrike" baseline="0">
              <a:solidFill>
                <a:srgbClr val="000000"/>
              </a:solidFill>
              <a:latin typeface="ＭＳ 明朝"/>
              <a:ea typeface="ＭＳ 明朝"/>
            </a:rPr>
            <a:t>（近代化資金）</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16</xdr:col>
      <xdr:colOff>174625</xdr:colOff>
      <xdr:row>2</xdr:row>
      <xdr:rowOff>0</xdr:rowOff>
    </xdr:from>
    <xdr:to>
      <xdr:col>19</xdr:col>
      <xdr:colOff>521198</xdr:colOff>
      <xdr:row>2</xdr:row>
      <xdr:rowOff>0</xdr:rowOff>
    </xdr:to>
    <xdr:sp macro="" textlink="">
      <xdr:nvSpPr>
        <xdr:cNvPr id="12289" name="Text Box 1">
          <a:extLst>
            <a:ext uri="{FF2B5EF4-FFF2-40B4-BE49-F238E27FC236}">
              <a16:creationId xmlns:a16="http://schemas.microsoft.com/office/drawing/2014/main" id="{E7633F32-0A80-7D14-C1E0-78EA990CEA75}"/>
            </a:ext>
          </a:extLst>
        </xdr:cNvPr>
        <xdr:cNvSpPr>
          <a:spLocks noChangeArrowheads="1"/>
        </xdr:cNvSpPr>
      </xdr:nvSpPr>
      <xdr:spPr bwMode="auto">
        <a:xfrm>
          <a:off x="11572875" y="428625"/>
          <a:ext cx="1828800" cy="0"/>
        </a:xfrm>
        <a:prstGeom prst="rect">
          <a:avLst/>
        </a:prstGeom>
        <a:solidFill>
          <a:srgbClr val="FFFFFF">
            <a:alpha val="0"/>
          </a:srgbClr>
        </a:solidFill>
        <a:ln>
          <a:noFill/>
        </a:ln>
      </xdr:spPr>
      <xdr:txBody>
        <a:bodyPr vertOverflow="clip" wrap="square" lIns="36576" tIns="22860" rIns="0" bIns="0" anchor="t" upright="1"/>
        <a:lstStyle/>
        <a:p>
          <a:pPr algn="l" rtl="0">
            <a:defRPr sz="1000"/>
          </a:pPr>
          <a:r>
            <a:rPr lang="ja-JP" altLang="en-US" sz="1600" b="1" i="0" u="none" strike="noStrike" baseline="0">
              <a:solidFill>
                <a:srgbClr val="000000"/>
              </a:solidFill>
              <a:latin typeface="ＭＳ 明朝"/>
              <a:ea typeface="ＭＳ 明朝"/>
            </a:rPr>
            <a:t>ホームページ内</a:t>
          </a:r>
        </a:p>
        <a:p>
          <a:pPr algn="l" rtl="0">
            <a:defRPr sz="1000"/>
          </a:pPr>
          <a:endParaRPr lang="ja-JP" altLang="en-US" sz="1100" b="0" i="0" u="none" strike="noStrike" baseline="0">
            <a:solidFill>
              <a:srgbClr val="000000"/>
            </a:solidFill>
            <a:latin typeface="ＭＳ 明朝"/>
            <a:ea typeface="ＭＳ 明朝"/>
          </a:endParaRPr>
        </a:p>
        <a:p>
          <a:pPr algn="l" rtl="0">
            <a:defRPr sz="1000"/>
          </a:pPr>
          <a:r>
            <a:rPr lang="ja-JP" altLang="en-US" sz="1400" b="0" i="0" u="none" strike="noStrike" baseline="0">
              <a:solidFill>
                <a:srgbClr val="000000"/>
              </a:solidFill>
              <a:latin typeface="ＭＳ 明朝"/>
              <a:ea typeface="ＭＳ 明朝"/>
            </a:rPr>
            <a:t>「 過去の金利 」</a:t>
          </a:r>
        </a:p>
        <a:p>
          <a:pPr algn="l" rtl="0">
            <a:defRPr sz="1000"/>
          </a:pPr>
          <a:r>
            <a:rPr lang="ja-JP" altLang="en-US" sz="1400" b="0" i="0" u="none" strike="noStrike" baseline="0">
              <a:solidFill>
                <a:srgbClr val="000000"/>
              </a:solidFill>
              <a:latin typeface="ＭＳ 明朝"/>
              <a:ea typeface="ＭＳ 明朝"/>
            </a:rPr>
            <a:t>（近代化資金）</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16</xdr:col>
      <xdr:colOff>174625</xdr:colOff>
      <xdr:row>2</xdr:row>
      <xdr:rowOff>0</xdr:rowOff>
    </xdr:from>
    <xdr:to>
      <xdr:col>19</xdr:col>
      <xdr:colOff>521198</xdr:colOff>
      <xdr:row>2</xdr:row>
      <xdr:rowOff>0</xdr:rowOff>
    </xdr:to>
    <xdr:sp macro="" textlink="">
      <xdr:nvSpPr>
        <xdr:cNvPr id="13313" name="Text Box 1">
          <a:extLst>
            <a:ext uri="{FF2B5EF4-FFF2-40B4-BE49-F238E27FC236}">
              <a16:creationId xmlns:a16="http://schemas.microsoft.com/office/drawing/2014/main" id="{30C10790-0693-37EA-A8A1-224C01B41208}"/>
            </a:ext>
          </a:extLst>
        </xdr:cNvPr>
        <xdr:cNvSpPr>
          <a:spLocks noChangeArrowheads="1"/>
        </xdr:cNvSpPr>
      </xdr:nvSpPr>
      <xdr:spPr bwMode="auto">
        <a:xfrm>
          <a:off x="11506200" y="428625"/>
          <a:ext cx="1828800" cy="0"/>
        </a:xfrm>
        <a:prstGeom prst="rect">
          <a:avLst/>
        </a:prstGeom>
        <a:solidFill>
          <a:srgbClr val="FFFFFF">
            <a:alpha val="0"/>
          </a:srgbClr>
        </a:solidFill>
        <a:ln>
          <a:noFill/>
        </a:ln>
      </xdr:spPr>
      <xdr:txBody>
        <a:bodyPr vertOverflow="clip" wrap="square" lIns="36576" tIns="22860" rIns="0" bIns="0" anchor="t" upright="1"/>
        <a:lstStyle/>
        <a:p>
          <a:pPr algn="l" rtl="0">
            <a:defRPr sz="1000"/>
          </a:pPr>
          <a:r>
            <a:rPr lang="ja-JP" altLang="en-US" sz="1600" b="1" i="0" u="none" strike="noStrike" baseline="0">
              <a:solidFill>
                <a:srgbClr val="000000"/>
              </a:solidFill>
              <a:latin typeface="ＭＳ 明朝"/>
              <a:ea typeface="ＭＳ 明朝"/>
            </a:rPr>
            <a:t>ホームページ内</a:t>
          </a:r>
        </a:p>
        <a:p>
          <a:pPr algn="l" rtl="0">
            <a:defRPr sz="1000"/>
          </a:pPr>
          <a:endParaRPr lang="ja-JP" altLang="en-US" sz="1100" b="0" i="0" u="none" strike="noStrike" baseline="0">
            <a:solidFill>
              <a:srgbClr val="000000"/>
            </a:solidFill>
            <a:latin typeface="ＭＳ 明朝"/>
            <a:ea typeface="ＭＳ 明朝"/>
          </a:endParaRPr>
        </a:p>
        <a:p>
          <a:pPr algn="l" rtl="0">
            <a:defRPr sz="1000"/>
          </a:pPr>
          <a:r>
            <a:rPr lang="ja-JP" altLang="en-US" sz="1400" b="0" i="0" u="none" strike="noStrike" baseline="0">
              <a:solidFill>
                <a:srgbClr val="000000"/>
              </a:solidFill>
              <a:latin typeface="ＭＳ 明朝"/>
              <a:ea typeface="ＭＳ 明朝"/>
            </a:rPr>
            <a:t>「 過去の金利 」</a:t>
          </a:r>
        </a:p>
        <a:p>
          <a:pPr algn="l" rtl="0">
            <a:defRPr sz="1000"/>
          </a:pPr>
          <a:r>
            <a:rPr lang="ja-JP" altLang="en-US" sz="1400" b="0" i="0" u="none" strike="noStrike" baseline="0">
              <a:solidFill>
                <a:srgbClr val="000000"/>
              </a:solidFill>
              <a:latin typeface="ＭＳ 明朝"/>
              <a:ea typeface="ＭＳ 明朝"/>
            </a:rPr>
            <a:t>（近代化資金）</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16</xdr:col>
      <xdr:colOff>174625</xdr:colOff>
      <xdr:row>2</xdr:row>
      <xdr:rowOff>0</xdr:rowOff>
    </xdr:from>
    <xdr:to>
      <xdr:col>19</xdr:col>
      <xdr:colOff>521198</xdr:colOff>
      <xdr:row>2</xdr:row>
      <xdr:rowOff>0</xdr:rowOff>
    </xdr:to>
    <xdr:sp macro="" textlink="">
      <xdr:nvSpPr>
        <xdr:cNvPr id="14337" name="Text Box 1">
          <a:extLst>
            <a:ext uri="{FF2B5EF4-FFF2-40B4-BE49-F238E27FC236}">
              <a16:creationId xmlns:a16="http://schemas.microsoft.com/office/drawing/2014/main" id="{C6171115-DB8B-A9C2-6C59-1AE55346ECD8}"/>
            </a:ext>
          </a:extLst>
        </xdr:cNvPr>
        <xdr:cNvSpPr>
          <a:spLocks noChangeArrowheads="1"/>
        </xdr:cNvSpPr>
      </xdr:nvSpPr>
      <xdr:spPr bwMode="auto">
        <a:xfrm>
          <a:off x="11506200" y="428625"/>
          <a:ext cx="1828800" cy="0"/>
        </a:xfrm>
        <a:prstGeom prst="rect">
          <a:avLst/>
        </a:prstGeom>
        <a:solidFill>
          <a:srgbClr val="FFFFFF">
            <a:alpha val="0"/>
          </a:srgbClr>
        </a:solidFill>
        <a:ln>
          <a:noFill/>
        </a:ln>
      </xdr:spPr>
      <xdr:txBody>
        <a:bodyPr vertOverflow="clip" wrap="square" lIns="36576" tIns="22860" rIns="0" bIns="0" anchor="t" upright="1"/>
        <a:lstStyle/>
        <a:p>
          <a:pPr algn="l" rtl="0">
            <a:defRPr sz="1000"/>
          </a:pPr>
          <a:r>
            <a:rPr lang="ja-JP" altLang="en-US" sz="1600" b="1" i="0" u="none" strike="noStrike" baseline="0">
              <a:solidFill>
                <a:srgbClr val="000000"/>
              </a:solidFill>
              <a:latin typeface="ＭＳ 明朝"/>
              <a:ea typeface="ＭＳ 明朝"/>
            </a:rPr>
            <a:t>ホームページ内</a:t>
          </a:r>
        </a:p>
        <a:p>
          <a:pPr algn="l" rtl="0">
            <a:defRPr sz="1000"/>
          </a:pPr>
          <a:endParaRPr lang="ja-JP" altLang="en-US" sz="1100" b="0" i="0" u="none" strike="noStrike" baseline="0">
            <a:solidFill>
              <a:srgbClr val="000000"/>
            </a:solidFill>
            <a:latin typeface="ＭＳ 明朝"/>
            <a:ea typeface="ＭＳ 明朝"/>
          </a:endParaRPr>
        </a:p>
        <a:p>
          <a:pPr algn="l" rtl="0">
            <a:defRPr sz="1000"/>
          </a:pPr>
          <a:r>
            <a:rPr lang="ja-JP" altLang="en-US" sz="1400" b="0" i="0" u="none" strike="noStrike" baseline="0">
              <a:solidFill>
                <a:srgbClr val="000000"/>
              </a:solidFill>
              <a:latin typeface="ＭＳ 明朝"/>
              <a:ea typeface="ＭＳ 明朝"/>
            </a:rPr>
            <a:t>「 過去の金利 」</a:t>
          </a:r>
        </a:p>
        <a:p>
          <a:pPr algn="l" rtl="0">
            <a:defRPr sz="1000"/>
          </a:pPr>
          <a:r>
            <a:rPr lang="ja-JP" altLang="en-US" sz="1400" b="0" i="0" u="none" strike="noStrike" baseline="0">
              <a:solidFill>
                <a:srgbClr val="000000"/>
              </a:solidFill>
              <a:latin typeface="ＭＳ 明朝"/>
              <a:ea typeface="ＭＳ 明朝"/>
            </a:rPr>
            <a:t>（近代化資金）</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16</xdr:col>
      <xdr:colOff>174625</xdr:colOff>
      <xdr:row>2</xdr:row>
      <xdr:rowOff>0</xdr:rowOff>
    </xdr:from>
    <xdr:to>
      <xdr:col>19</xdr:col>
      <xdr:colOff>521198</xdr:colOff>
      <xdr:row>2</xdr:row>
      <xdr:rowOff>0</xdr:rowOff>
    </xdr:to>
    <xdr:sp macro="" textlink="">
      <xdr:nvSpPr>
        <xdr:cNvPr id="15361" name="Text Box 1">
          <a:extLst>
            <a:ext uri="{FF2B5EF4-FFF2-40B4-BE49-F238E27FC236}">
              <a16:creationId xmlns:a16="http://schemas.microsoft.com/office/drawing/2014/main" id="{E044C39C-EC1A-E267-FB4F-76D550B94EE0}"/>
            </a:ext>
          </a:extLst>
        </xdr:cNvPr>
        <xdr:cNvSpPr>
          <a:spLocks noChangeArrowheads="1"/>
        </xdr:cNvSpPr>
      </xdr:nvSpPr>
      <xdr:spPr bwMode="auto">
        <a:xfrm>
          <a:off x="11525250" y="428625"/>
          <a:ext cx="1828800" cy="0"/>
        </a:xfrm>
        <a:prstGeom prst="rect">
          <a:avLst/>
        </a:prstGeom>
        <a:solidFill>
          <a:srgbClr val="FFFFFF">
            <a:alpha val="0"/>
          </a:srgbClr>
        </a:solidFill>
        <a:ln>
          <a:noFill/>
        </a:ln>
      </xdr:spPr>
      <xdr:txBody>
        <a:bodyPr vertOverflow="clip" wrap="square" lIns="36576" tIns="22860" rIns="0" bIns="0" anchor="t" upright="1"/>
        <a:lstStyle/>
        <a:p>
          <a:pPr algn="l" rtl="0">
            <a:defRPr sz="1000"/>
          </a:pPr>
          <a:r>
            <a:rPr lang="ja-JP" altLang="en-US" sz="1600" b="1" i="0" u="none" strike="noStrike" baseline="0">
              <a:solidFill>
                <a:srgbClr val="000000"/>
              </a:solidFill>
              <a:latin typeface="ＭＳ 明朝"/>
              <a:ea typeface="ＭＳ 明朝"/>
            </a:rPr>
            <a:t>ホームページ内</a:t>
          </a:r>
        </a:p>
        <a:p>
          <a:pPr algn="l" rtl="0">
            <a:defRPr sz="1000"/>
          </a:pPr>
          <a:endParaRPr lang="ja-JP" altLang="en-US" sz="1100" b="0" i="0" u="none" strike="noStrike" baseline="0">
            <a:solidFill>
              <a:srgbClr val="000000"/>
            </a:solidFill>
            <a:latin typeface="ＭＳ 明朝"/>
            <a:ea typeface="ＭＳ 明朝"/>
          </a:endParaRPr>
        </a:p>
        <a:p>
          <a:pPr algn="l" rtl="0">
            <a:defRPr sz="1000"/>
          </a:pPr>
          <a:r>
            <a:rPr lang="ja-JP" altLang="en-US" sz="1400" b="0" i="0" u="none" strike="noStrike" baseline="0">
              <a:solidFill>
                <a:srgbClr val="000000"/>
              </a:solidFill>
              <a:latin typeface="ＭＳ 明朝"/>
              <a:ea typeface="ＭＳ 明朝"/>
            </a:rPr>
            <a:t>「 過去の金利 」</a:t>
          </a:r>
        </a:p>
        <a:p>
          <a:pPr algn="l" rtl="0">
            <a:defRPr sz="1000"/>
          </a:pPr>
          <a:r>
            <a:rPr lang="ja-JP" altLang="en-US" sz="1400" b="0" i="0" u="none" strike="noStrike" baseline="0">
              <a:solidFill>
                <a:srgbClr val="000000"/>
              </a:solidFill>
              <a:latin typeface="ＭＳ 明朝"/>
              <a:ea typeface="ＭＳ 明朝"/>
            </a:rPr>
            <a:t>（近代化資金）</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16</xdr:col>
      <xdr:colOff>174625</xdr:colOff>
      <xdr:row>2</xdr:row>
      <xdr:rowOff>0</xdr:rowOff>
    </xdr:from>
    <xdr:to>
      <xdr:col>19</xdr:col>
      <xdr:colOff>521198</xdr:colOff>
      <xdr:row>2</xdr:row>
      <xdr:rowOff>0</xdr:rowOff>
    </xdr:to>
    <xdr:sp macro="" textlink="">
      <xdr:nvSpPr>
        <xdr:cNvPr id="16385" name="Text Box 1">
          <a:extLst>
            <a:ext uri="{FF2B5EF4-FFF2-40B4-BE49-F238E27FC236}">
              <a16:creationId xmlns:a16="http://schemas.microsoft.com/office/drawing/2014/main" id="{AB7E9017-2BF6-7F8B-DC41-F29E72CCCF92}"/>
            </a:ext>
          </a:extLst>
        </xdr:cNvPr>
        <xdr:cNvSpPr>
          <a:spLocks noChangeArrowheads="1"/>
        </xdr:cNvSpPr>
      </xdr:nvSpPr>
      <xdr:spPr bwMode="auto">
        <a:xfrm>
          <a:off x="11534775" y="428625"/>
          <a:ext cx="1828800" cy="0"/>
        </a:xfrm>
        <a:prstGeom prst="rect">
          <a:avLst/>
        </a:prstGeom>
        <a:solidFill>
          <a:srgbClr val="FFFFFF">
            <a:alpha val="0"/>
          </a:srgbClr>
        </a:solidFill>
        <a:ln>
          <a:noFill/>
        </a:ln>
      </xdr:spPr>
      <xdr:txBody>
        <a:bodyPr vertOverflow="clip" wrap="square" lIns="36576" tIns="22860" rIns="0" bIns="0" anchor="t" upright="1"/>
        <a:lstStyle/>
        <a:p>
          <a:pPr algn="l" rtl="0">
            <a:defRPr sz="1000"/>
          </a:pPr>
          <a:r>
            <a:rPr lang="ja-JP" altLang="en-US" sz="1600" b="1" i="0" u="none" strike="noStrike" baseline="0">
              <a:solidFill>
                <a:srgbClr val="000000"/>
              </a:solidFill>
              <a:latin typeface="ＭＳ 明朝"/>
              <a:ea typeface="ＭＳ 明朝"/>
            </a:rPr>
            <a:t>ホームページ内</a:t>
          </a:r>
        </a:p>
        <a:p>
          <a:pPr algn="l" rtl="0">
            <a:defRPr sz="1000"/>
          </a:pPr>
          <a:endParaRPr lang="ja-JP" altLang="en-US" sz="1100" b="0" i="0" u="none" strike="noStrike" baseline="0">
            <a:solidFill>
              <a:srgbClr val="000000"/>
            </a:solidFill>
            <a:latin typeface="ＭＳ 明朝"/>
            <a:ea typeface="ＭＳ 明朝"/>
          </a:endParaRPr>
        </a:p>
        <a:p>
          <a:pPr algn="l" rtl="0">
            <a:defRPr sz="1000"/>
          </a:pPr>
          <a:r>
            <a:rPr lang="ja-JP" altLang="en-US" sz="1400" b="0" i="0" u="none" strike="noStrike" baseline="0">
              <a:solidFill>
                <a:srgbClr val="000000"/>
              </a:solidFill>
              <a:latin typeface="ＭＳ 明朝"/>
              <a:ea typeface="ＭＳ 明朝"/>
            </a:rPr>
            <a:t>「 過去の金利 」</a:t>
          </a:r>
        </a:p>
        <a:p>
          <a:pPr algn="l" rtl="0">
            <a:defRPr sz="1000"/>
          </a:pPr>
          <a:r>
            <a:rPr lang="ja-JP" altLang="en-US" sz="1400" b="0" i="0" u="none" strike="noStrike" baseline="0">
              <a:solidFill>
                <a:srgbClr val="000000"/>
              </a:solidFill>
              <a:latin typeface="ＭＳ 明朝"/>
              <a:ea typeface="ＭＳ 明朝"/>
            </a:rPr>
            <a:t>（近代化資金）</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16</xdr:col>
      <xdr:colOff>174625</xdr:colOff>
      <xdr:row>2</xdr:row>
      <xdr:rowOff>0</xdr:rowOff>
    </xdr:from>
    <xdr:to>
      <xdr:col>19</xdr:col>
      <xdr:colOff>521198</xdr:colOff>
      <xdr:row>2</xdr:row>
      <xdr:rowOff>0</xdr:rowOff>
    </xdr:to>
    <xdr:sp macro="" textlink="">
      <xdr:nvSpPr>
        <xdr:cNvPr id="17409" name="Text Box 1">
          <a:extLst>
            <a:ext uri="{FF2B5EF4-FFF2-40B4-BE49-F238E27FC236}">
              <a16:creationId xmlns:a16="http://schemas.microsoft.com/office/drawing/2014/main" id="{6B1F10D9-3523-BA81-264E-22355C27DF68}"/>
            </a:ext>
          </a:extLst>
        </xdr:cNvPr>
        <xdr:cNvSpPr>
          <a:spLocks noChangeArrowheads="1"/>
        </xdr:cNvSpPr>
      </xdr:nvSpPr>
      <xdr:spPr bwMode="auto">
        <a:xfrm>
          <a:off x="11534775" y="428625"/>
          <a:ext cx="1828800" cy="0"/>
        </a:xfrm>
        <a:prstGeom prst="rect">
          <a:avLst/>
        </a:prstGeom>
        <a:solidFill>
          <a:srgbClr val="FFFFFF">
            <a:alpha val="0"/>
          </a:srgbClr>
        </a:solidFill>
        <a:ln>
          <a:noFill/>
        </a:ln>
      </xdr:spPr>
      <xdr:txBody>
        <a:bodyPr vertOverflow="clip" wrap="square" lIns="36576" tIns="22860" rIns="0" bIns="0" anchor="t" upright="1"/>
        <a:lstStyle/>
        <a:p>
          <a:pPr algn="l" rtl="0">
            <a:defRPr sz="1000"/>
          </a:pPr>
          <a:r>
            <a:rPr lang="ja-JP" altLang="en-US" sz="1600" b="1" i="0" u="none" strike="noStrike" baseline="0">
              <a:solidFill>
                <a:srgbClr val="000000"/>
              </a:solidFill>
              <a:latin typeface="ＭＳ 明朝"/>
              <a:ea typeface="ＭＳ 明朝"/>
            </a:rPr>
            <a:t>ホームページ内</a:t>
          </a:r>
        </a:p>
        <a:p>
          <a:pPr algn="l" rtl="0">
            <a:defRPr sz="1000"/>
          </a:pPr>
          <a:endParaRPr lang="ja-JP" altLang="en-US" sz="1100" b="0" i="0" u="none" strike="noStrike" baseline="0">
            <a:solidFill>
              <a:srgbClr val="000000"/>
            </a:solidFill>
            <a:latin typeface="ＭＳ 明朝"/>
            <a:ea typeface="ＭＳ 明朝"/>
          </a:endParaRPr>
        </a:p>
        <a:p>
          <a:pPr algn="l" rtl="0">
            <a:defRPr sz="1000"/>
          </a:pPr>
          <a:r>
            <a:rPr lang="ja-JP" altLang="en-US" sz="1400" b="0" i="0" u="none" strike="noStrike" baseline="0">
              <a:solidFill>
                <a:srgbClr val="000000"/>
              </a:solidFill>
              <a:latin typeface="ＭＳ 明朝"/>
              <a:ea typeface="ＭＳ 明朝"/>
            </a:rPr>
            <a:t>「 過去の金利 」</a:t>
          </a:r>
        </a:p>
        <a:p>
          <a:pPr algn="l" rtl="0">
            <a:defRPr sz="1000"/>
          </a:pPr>
          <a:r>
            <a:rPr lang="ja-JP" altLang="en-US" sz="1400" b="0" i="0" u="none" strike="noStrike" baseline="0">
              <a:solidFill>
                <a:srgbClr val="000000"/>
              </a:solidFill>
              <a:latin typeface="ＭＳ 明朝"/>
              <a:ea typeface="ＭＳ 明朝"/>
            </a:rPr>
            <a:t>（近代化資金）</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16</xdr:col>
      <xdr:colOff>174625</xdr:colOff>
      <xdr:row>2</xdr:row>
      <xdr:rowOff>0</xdr:rowOff>
    </xdr:from>
    <xdr:to>
      <xdr:col>19</xdr:col>
      <xdr:colOff>521198</xdr:colOff>
      <xdr:row>2</xdr:row>
      <xdr:rowOff>0</xdr:rowOff>
    </xdr:to>
    <xdr:sp macro="" textlink="">
      <xdr:nvSpPr>
        <xdr:cNvPr id="18433" name="Text Box 1">
          <a:extLst>
            <a:ext uri="{FF2B5EF4-FFF2-40B4-BE49-F238E27FC236}">
              <a16:creationId xmlns:a16="http://schemas.microsoft.com/office/drawing/2014/main" id="{FEC6126D-F1E9-AE4F-52FE-1516998DFFDE}"/>
            </a:ext>
          </a:extLst>
        </xdr:cNvPr>
        <xdr:cNvSpPr>
          <a:spLocks noChangeArrowheads="1"/>
        </xdr:cNvSpPr>
      </xdr:nvSpPr>
      <xdr:spPr bwMode="auto">
        <a:xfrm>
          <a:off x="11534775" y="428625"/>
          <a:ext cx="1828800" cy="0"/>
        </a:xfrm>
        <a:prstGeom prst="rect">
          <a:avLst/>
        </a:prstGeom>
        <a:solidFill>
          <a:srgbClr val="FFFFFF">
            <a:alpha val="0"/>
          </a:srgbClr>
        </a:solidFill>
        <a:ln>
          <a:noFill/>
        </a:ln>
      </xdr:spPr>
      <xdr:txBody>
        <a:bodyPr vertOverflow="clip" wrap="square" lIns="36576" tIns="22860" rIns="0" bIns="0" anchor="t" upright="1"/>
        <a:lstStyle/>
        <a:p>
          <a:pPr algn="l" rtl="0">
            <a:defRPr sz="1000"/>
          </a:pPr>
          <a:r>
            <a:rPr lang="ja-JP" altLang="en-US" sz="1600" b="1" i="0" u="none" strike="noStrike" baseline="0">
              <a:solidFill>
                <a:srgbClr val="000000"/>
              </a:solidFill>
              <a:latin typeface="ＭＳ 明朝"/>
              <a:ea typeface="ＭＳ 明朝"/>
            </a:rPr>
            <a:t>ホームページ内</a:t>
          </a:r>
        </a:p>
        <a:p>
          <a:pPr algn="l" rtl="0">
            <a:defRPr sz="1000"/>
          </a:pPr>
          <a:endParaRPr lang="ja-JP" altLang="en-US" sz="1100" b="0" i="0" u="none" strike="noStrike" baseline="0">
            <a:solidFill>
              <a:srgbClr val="000000"/>
            </a:solidFill>
            <a:latin typeface="ＭＳ 明朝"/>
            <a:ea typeface="ＭＳ 明朝"/>
          </a:endParaRPr>
        </a:p>
        <a:p>
          <a:pPr algn="l" rtl="0">
            <a:defRPr sz="1000"/>
          </a:pPr>
          <a:r>
            <a:rPr lang="ja-JP" altLang="en-US" sz="1400" b="0" i="0" u="none" strike="noStrike" baseline="0">
              <a:solidFill>
                <a:srgbClr val="000000"/>
              </a:solidFill>
              <a:latin typeface="ＭＳ 明朝"/>
              <a:ea typeface="ＭＳ 明朝"/>
            </a:rPr>
            <a:t>「 過去の金利 」</a:t>
          </a:r>
        </a:p>
        <a:p>
          <a:pPr algn="l" rtl="0">
            <a:defRPr sz="1000"/>
          </a:pPr>
          <a:r>
            <a:rPr lang="ja-JP" altLang="en-US" sz="1400" b="0" i="0" u="none" strike="noStrike" baseline="0">
              <a:solidFill>
                <a:srgbClr val="000000"/>
              </a:solidFill>
              <a:latin typeface="ＭＳ 明朝"/>
              <a:ea typeface="ＭＳ 明朝"/>
            </a:rPr>
            <a:t>（近代化資金）</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16</xdr:col>
      <xdr:colOff>174625</xdr:colOff>
      <xdr:row>2</xdr:row>
      <xdr:rowOff>0</xdr:rowOff>
    </xdr:from>
    <xdr:to>
      <xdr:col>19</xdr:col>
      <xdr:colOff>521198</xdr:colOff>
      <xdr:row>2</xdr:row>
      <xdr:rowOff>0</xdr:rowOff>
    </xdr:to>
    <xdr:sp macro="" textlink="">
      <xdr:nvSpPr>
        <xdr:cNvPr id="19457" name="Text Box 1">
          <a:extLst>
            <a:ext uri="{FF2B5EF4-FFF2-40B4-BE49-F238E27FC236}">
              <a16:creationId xmlns:a16="http://schemas.microsoft.com/office/drawing/2014/main" id="{CB65064D-FB94-D680-A498-8ED00F0C21FC}"/>
            </a:ext>
          </a:extLst>
        </xdr:cNvPr>
        <xdr:cNvSpPr>
          <a:spLocks noChangeArrowheads="1"/>
        </xdr:cNvSpPr>
      </xdr:nvSpPr>
      <xdr:spPr bwMode="auto">
        <a:xfrm>
          <a:off x="11534775" y="428625"/>
          <a:ext cx="1828800" cy="0"/>
        </a:xfrm>
        <a:prstGeom prst="rect">
          <a:avLst/>
        </a:prstGeom>
        <a:solidFill>
          <a:srgbClr val="FFFFFF">
            <a:alpha val="0"/>
          </a:srgbClr>
        </a:solidFill>
        <a:ln>
          <a:noFill/>
        </a:ln>
      </xdr:spPr>
      <xdr:txBody>
        <a:bodyPr vertOverflow="clip" wrap="square" lIns="36576" tIns="22860" rIns="0" bIns="0" anchor="t" upright="1"/>
        <a:lstStyle/>
        <a:p>
          <a:pPr algn="l" rtl="0">
            <a:defRPr sz="1000"/>
          </a:pPr>
          <a:r>
            <a:rPr lang="ja-JP" altLang="en-US" sz="1600" b="1" i="0" u="none" strike="noStrike" baseline="0">
              <a:solidFill>
                <a:srgbClr val="000000"/>
              </a:solidFill>
              <a:latin typeface="ＭＳ 明朝"/>
              <a:ea typeface="ＭＳ 明朝"/>
            </a:rPr>
            <a:t>ホームページ内</a:t>
          </a:r>
        </a:p>
        <a:p>
          <a:pPr algn="l" rtl="0">
            <a:defRPr sz="1000"/>
          </a:pPr>
          <a:endParaRPr lang="ja-JP" altLang="en-US" sz="1100" b="0" i="0" u="none" strike="noStrike" baseline="0">
            <a:solidFill>
              <a:srgbClr val="000000"/>
            </a:solidFill>
            <a:latin typeface="ＭＳ 明朝"/>
            <a:ea typeface="ＭＳ 明朝"/>
          </a:endParaRPr>
        </a:p>
        <a:p>
          <a:pPr algn="l" rtl="0">
            <a:defRPr sz="1000"/>
          </a:pPr>
          <a:r>
            <a:rPr lang="ja-JP" altLang="en-US" sz="1400" b="0" i="0" u="none" strike="noStrike" baseline="0">
              <a:solidFill>
                <a:srgbClr val="000000"/>
              </a:solidFill>
              <a:latin typeface="ＭＳ 明朝"/>
              <a:ea typeface="ＭＳ 明朝"/>
            </a:rPr>
            <a:t>「 過去の金利 」</a:t>
          </a:r>
        </a:p>
        <a:p>
          <a:pPr algn="l" rtl="0">
            <a:defRPr sz="1000"/>
          </a:pPr>
          <a:r>
            <a:rPr lang="ja-JP" altLang="en-US" sz="1400" b="0" i="0" u="none" strike="noStrike" baseline="0">
              <a:solidFill>
                <a:srgbClr val="000000"/>
              </a:solidFill>
              <a:latin typeface="ＭＳ 明朝"/>
              <a:ea typeface="ＭＳ 明朝"/>
            </a:rPr>
            <a:t>（近代化資金）</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882650</xdr:colOff>
      <xdr:row>52</xdr:row>
      <xdr:rowOff>114300</xdr:rowOff>
    </xdr:from>
    <xdr:to>
      <xdr:col>15</xdr:col>
      <xdr:colOff>88900</xdr:colOff>
      <xdr:row>60</xdr:row>
      <xdr:rowOff>165100</xdr:rowOff>
    </xdr:to>
    <xdr:sp macro="" textlink="">
      <xdr:nvSpPr>
        <xdr:cNvPr id="2153" name="AutoShape 1">
          <a:extLst>
            <a:ext uri="{FF2B5EF4-FFF2-40B4-BE49-F238E27FC236}">
              <a16:creationId xmlns:a16="http://schemas.microsoft.com/office/drawing/2014/main" id="{6A7BEFCD-3921-A33A-90CC-5FED42F216E7}"/>
            </a:ext>
          </a:extLst>
        </xdr:cNvPr>
        <xdr:cNvSpPr>
          <a:spLocks noChangeArrowheads="1"/>
        </xdr:cNvSpPr>
      </xdr:nvSpPr>
      <xdr:spPr bwMode="auto">
        <a:xfrm>
          <a:off x="5645150" y="9728200"/>
          <a:ext cx="1841500" cy="1562100"/>
        </a:xfrm>
        <a:prstGeom prst="horizontalScroll">
          <a:avLst>
            <a:gd name="adj" fmla="val 12500"/>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10</xdr:col>
      <xdr:colOff>117475</xdr:colOff>
      <xdr:row>54</xdr:row>
      <xdr:rowOff>57150</xdr:rowOff>
    </xdr:from>
    <xdr:to>
      <xdr:col>15</xdr:col>
      <xdr:colOff>31799</xdr:colOff>
      <xdr:row>59</xdr:row>
      <xdr:rowOff>286302</xdr:rowOff>
    </xdr:to>
    <xdr:sp macro="" textlink="">
      <xdr:nvSpPr>
        <xdr:cNvPr id="2050" name="Text Box 2">
          <a:extLst>
            <a:ext uri="{FF2B5EF4-FFF2-40B4-BE49-F238E27FC236}">
              <a16:creationId xmlns:a16="http://schemas.microsoft.com/office/drawing/2014/main" id="{D63A1356-C592-24B7-B6E6-3A4C8784E6A2}"/>
            </a:ext>
          </a:extLst>
        </xdr:cNvPr>
        <xdr:cNvSpPr>
          <a:spLocks noChangeArrowheads="1"/>
        </xdr:cNvSpPr>
      </xdr:nvSpPr>
      <xdr:spPr bwMode="auto">
        <a:xfrm>
          <a:off x="6257925" y="10029825"/>
          <a:ext cx="1828800" cy="1000125"/>
        </a:xfrm>
        <a:prstGeom prst="rect">
          <a:avLst/>
        </a:prstGeom>
        <a:solidFill>
          <a:srgbClr val="FFFFFF">
            <a:alpha val="0"/>
          </a:srgbClr>
        </a:solidFill>
        <a:ln>
          <a:noFill/>
        </a:ln>
      </xdr:spPr>
      <xdr:txBody>
        <a:bodyPr vertOverflow="clip" wrap="square" lIns="36576" tIns="22860" rIns="0" bIns="0" anchor="t" upright="1"/>
        <a:lstStyle/>
        <a:p>
          <a:pPr algn="l" rtl="0">
            <a:lnSpc>
              <a:spcPts val="1900"/>
            </a:lnSpc>
            <a:defRPr sz="1000"/>
          </a:pPr>
          <a:r>
            <a:rPr lang="ja-JP" altLang="en-US" sz="1600" b="1" i="0" u="none" strike="noStrike" baseline="0">
              <a:solidFill>
                <a:srgbClr val="000000"/>
              </a:solidFill>
              <a:latin typeface="ＭＳ 明朝"/>
              <a:ea typeface="ＭＳ 明朝"/>
            </a:rPr>
            <a:t>ホームページ内</a:t>
          </a:r>
        </a:p>
        <a:p>
          <a:pPr algn="l" rtl="0">
            <a:lnSpc>
              <a:spcPts val="1300"/>
            </a:lnSpc>
            <a:defRPr sz="1000"/>
          </a:pPr>
          <a:endParaRPr lang="ja-JP" altLang="en-US" sz="1100" b="0" i="0" u="none" strike="noStrike" baseline="0">
            <a:solidFill>
              <a:srgbClr val="000000"/>
            </a:solidFill>
            <a:latin typeface="ＭＳ 明朝"/>
            <a:ea typeface="ＭＳ 明朝"/>
          </a:endParaRPr>
        </a:p>
        <a:p>
          <a:pPr algn="l" rtl="0">
            <a:lnSpc>
              <a:spcPts val="1600"/>
            </a:lnSpc>
            <a:defRPr sz="1000"/>
          </a:pPr>
          <a:r>
            <a:rPr lang="ja-JP" altLang="en-US" sz="1400" b="0" i="0" u="none" strike="noStrike" baseline="0">
              <a:solidFill>
                <a:srgbClr val="000000"/>
              </a:solidFill>
              <a:latin typeface="ＭＳ 明朝"/>
              <a:ea typeface="ＭＳ 明朝"/>
            </a:rPr>
            <a:t>「 過去の金利 」</a:t>
          </a:r>
        </a:p>
        <a:p>
          <a:pPr algn="l" rtl="0">
            <a:lnSpc>
              <a:spcPts val="1600"/>
            </a:lnSpc>
            <a:defRPr sz="1000"/>
          </a:pPr>
          <a:r>
            <a:rPr lang="ja-JP" altLang="en-US" sz="1400" b="0" i="0" u="none" strike="noStrike" baseline="0">
              <a:solidFill>
                <a:srgbClr val="000000"/>
              </a:solidFill>
              <a:latin typeface="ＭＳ 明朝"/>
              <a:ea typeface="ＭＳ 明朝"/>
            </a:rPr>
            <a:t>（近代化資金）</a:t>
          </a: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17</xdr:col>
      <xdr:colOff>196850</xdr:colOff>
      <xdr:row>2</xdr:row>
      <xdr:rowOff>0</xdr:rowOff>
    </xdr:from>
    <xdr:to>
      <xdr:col>20</xdr:col>
      <xdr:colOff>516811</xdr:colOff>
      <xdr:row>2</xdr:row>
      <xdr:rowOff>0</xdr:rowOff>
    </xdr:to>
    <xdr:sp macro="" textlink="">
      <xdr:nvSpPr>
        <xdr:cNvPr id="20481" name="Text Box 1">
          <a:extLst>
            <a:ext uri="{FF2B5EF4-FFF2-40B4-BE49-F238E27FC236}">
              <a16:creationId xmlns:a16="http://schemas.microsoft.com/office/drawing/2014/main" id="{2E9A50F5-75A4-7A41-4204-DAC56CDFF9B3}"/>
            </a:ext>
          </a:extLst>
        </xdr:cNvPr>
        <xdr:cNvSpPr>
          <a:spLocks noChangeArrowheads="1"/>
        </xdr:cNvSpPr>
      </xdr:nvSpPr>
      <xdr:spPr bwMode="auto">
        <a:xfrm>
          <a:off x="11953875" y="400050"/>
          <a:ext cx="1828800" cy="0"/>
        </a:xfrm>
        <a:prstGeom prst="rect">
          <a:avLst/>
        </a:prstGeom>
        <a:solidFill>
          <a:srgbClr val="FFFFFF">
            <a:alpha val="0"/>
          </a:srgbClr>
        </a:solidFill>
        <a:ln>
          <a:noFill/>
        </a:ln>
      </xdr:spPr>
      <xdr:txBody>
        <a:bodyPr vertOverflow="clip" wrap="square" lIns="36576" tIns="22860" rIns="0" bIns="0" anchor="t" upright="1"/>
        <a:lstStyle/>
        <a:p>
          <a:pPr algn="l" rtl="0">
            <a:defRPr sz="1000"/>
          </a:pPr>
          <a:r>
            <a:rPr lang="ja-JP" altLang="en-US" sz="1600" b="1" i="0" u="none" strike="noStrike" baseline="0">
              <a:solidFill>
                <a:srgbClr val="000000"/>
              </a:solidFill>
              <a:latin typeface="ＭＳ 明朝"/>
              <a:ea typeface="ＭＳ 明朝"/>
            </a:rPr>
            <a:t>ホームページ内</a:t>
          </a:r>
        </a:p>
        <a:p>
          <a:pPr algn="l" rtl="0">
            <a:defRPr sz="1000"/>
          </a:pPr>
          <a:endParaRPr lang="ja-JP" altLang="en-US" sz="1100" b="0" i="0" u="none" strike="noStrike" baseline="0">
            <a:solidFill>
              <a:srgbClr val="000000"/>
            </a:solidFill>
            <a:latin typeface="ＭＳ 明朝"/>
            <a:ea typeface="ＭＳ 明朝"/>
          </a:endParaRPr>
        </a:p>
        <a:p>
          <a:pPr algn="l" rtl="0">
            <a:defRPr sz="1000"/>
          </a:pPr>
          <a:r>
            <a:rPr lang="ja-JP" altLang="en-US" sz="1400" b="0" i="0" u="none" strike="noStrike" baseline="0">
              <a:solidFill>
                <a:srgbClr val="000000"/>
              </a:solidFill>
              <a:latin typeface="ＭＳ 明朝"/>
              <a:ea typeface="ＭＳ 明朝"/>
            </a:rPr>
            <a:t>「 過去の金利 」</a:t>
          </a:r>
        </a:p>
        <a:p>
          <a:pPr algn="l" rtl="0">
            <a:defRPr sz="1000"/>
          </a:pPr>
          <a:r>
            <a:rPr lang="ja-JP" altLang="en-US" sz="1400" b="0" i="0" u="none" strike="noStrike" baseline="0">
              <a:solidFill>
                <a:srgbClr val="000000"/>
              </a:solidFill>
              <a:latin typeface="ＭＳ 明朝"/>
              <a:ea typeface="ＭＳ 明朝"/>
            </a:rPr>
            <a:t>（近代化資金）</a:t>
          </a: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17</xdr:col>
      <xdr:colOff>196850</xdr:colOff>
      <xdr:row>2</xdr:row>
      <xdr:rowOff>0</xdr:rowOff>
    </xdr:from>
    <xdr:to>
      <xdr:col>20</xdr:col>
      <xdr:colOff>521331</xdr:colOff>
      <xdr:row>2</xdr:row>
      <xdr:rowOff>0</xdr:rowOff>
    </xdr:to>
    <xdr:sp macro="" textlink="">
      <xdr:nvSpPr>
        <xdr:cNvPr id="21505" name="Text Box 1">
          <a:extLst>
            <a:ext uri="{FF2B5EF4-FFF2-40B4-BE49-F238E27FC236}">
              <a16:creationId xmlns:a16="http://schemas.microsoft.com/office/drawing/2014/main" id="{6C864A56-F7E1-8D23-FB85-D3ABB8B062B0}"/>
            </a:ext>
          </a:extLst>
        </xdr:cNvPr>
        <xdr:cNvSpPr>
          <a:spLocks noChangeArrowheads="1"/>
        </xdr:cNvSpPr>
      </xdr:nvSpPr>
      <xdr:spPr bwMode="auto">
        <a:xfrm>
          <a:off x="11915775" y="400050"/>
          <a:ext cx="1828800" cy="0"/>
        </a:xfrm>
        <a:prstGeom prst="rect">
          <a:avLst/>
        </a:prstGeom>
        <a:solidFill>
          <a:srgbClr val="FFFFFF">
            <a:alpha val="0"/>
          </a:srgbClr>
        </a:solidFill>
        <a:ln>
          <a:noFill/>
        </a:ln>
      </xdr:spPr>
      <xdr:txBody>
        <a:bodyPr vertOverflow="clip" wrap="square" lIns="36576" tIns="22860" rIns="0" bIns="0" anchor="t" upright="1"/>
        <a:lstStyle/>
        <a:p>
          <a:pPr algn="l" rtl="0">
            <a:defRPr sz="1000"/>
          </a:pPr>
          <a:r>
            <a:rPr lang="ja-JP" altLang="en-US" sz="1600" b="1" i="0" u="none" strike="noStrike" baseline="0">
              <a:solidFill>
                <a:srgbClr val="000000"/>
              </a:solidFill>
              <a:latin typeface="ＭＳ 明朝"/>
              <a:ea typeface="ＭＳ 明朝"/>
            </a:rPr>
            <a:t>ホームページ内</a:t>
          </a:r>
        </a:p>
        <a:p>
          <a:pPr algn="l" rtl="0">
            <a:defRPr sz="1000"/>
          </a:pPr>
          <a:endParaRPr lang="ja-JP" altLang="en-US" sz="1100" b="0" i="0" u="none" strike="noStrike" baseline="0">
            <a:solidFill>
              <a:srgbClr val="000000"/>
            </a:solidFill>
            <a:latin typeface="ＭＳ 明朝"/>
            <a:ea typeface="ＭＳ 明朝"/>
          </a:endParaRPr>
        </a:p>
        <a:p>
          <a:pPr algn="l" rtl="0">
            <a:defRPr sz="1000"/>
          </a:pPr>
          <a:r>
            <a:rPr lang="ja-JP" altLang="en-US" sz="1400" b="0" i="0" u="none" strike="noStrike" baseline="0">
              <a:solidFill>
                <a:srgbClr val="000000"/>
              </a:solidFill>
              <a:latin typeface="ＭＳ 明朝"/>
              <a:ea typeface="ＭＳ 明朝"/>
            </a:rPr>
            <a:t>「 過去の金利 」</a:t>
          </a:r>
        </a:p>
        <a:p>
          <a:pPr algn="l" rtl="0">
            <a:defRPr sz="1000"/>
          </a:pPr>
          <a:r>
            <a:rPr lang="ja-JP" altLang="en-US" sz="1400" b="0" i="0" u="none" strike="noStrike" baseline="0">
              <a:solidFill>
                <a:srgbClr val="000000"/>
              </a:solidFill>
              <a:latin typeface="ＭＳ 明朝"/>
              <a:ea typeface="ＭＳ 明朝"/>
            </a:rPr>
            <a:t>（近代化資金）</a:t>
          </a: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11</xdr:col>
      <xdr:colOff>0</xdr:colOff>
      <xdr:row>2</xdr:row>
      <xdr:rowOff>0</xdr:rowOff>
    </xdr:from>
    <xdr:to>
      <xdr:col>12</xdr:col>
      <xdr:colOff>515141</xdr:colOff>
      <xdr:row>2</xdr:row>
      <xdr:rowOff>0</xdr:rowOff>
    </xdr:to>
    <xdr:sp macro="" textlink="">
      <xdr:nvSpPr>
        <xdr:cNvPr id="22529" name="Text Box 1">
          <a:extLst>
            <a:ext uri="{FF2B5EF4-FFF2-40B4-BE49-F238E27FC236}">
              <a16:creationId xmlns:a16="http://schemas.microsoft.com/office/drawing/2014/main" id="{FB9D6B33-D7A1-7952-6AFB-39A0E9789EDB}"/>
            </a:ext>
          </a:extLst>
        </xdr:cNvPr>
        <xdr:cNvSpPr>
          <a:spLocks noChangeArrowheads="1"/>
        </xdr:cNvSpPr>
      </xdr:nvSpPr>
      <xdr:spPr bwMode="auto">
        <a:xfrm>
          <a:off x="9677400" y="400050"/>
          <a:ext cx="981075" cy="0"/>
        </a:xfrm>
        <a:prstGeom prst="rect">
          <a:avLst/>
        </a:prstGeom>
        <a:solidFill>
          <a:srgbClr val="FFFFFF">
            <a:alpha val="0"/>
          </a:srgbClr>
        </a:solidFill>
        <a:ln>
          <a:noFill/>
        </a:ln>
      </xdr:spPr>
      <xdr:txBody>
        <a:bodyPr vertOverflow="clip" wrap="square" lIns="36576" tIns="22860" rIns="0" bIns="0" anchor="t" upright="1"/>
        <a:lstStyle/>
        <a:p>
          <a:pPr algn="l" rtl="0">
            <a:defRPr sz="1000"/>
          </a:pPr>
          <a:r>
            <a:rPr lang="ja-JP" altLang="en-US" sz="1600" b="1" i="0" u="none" strike="noStrike" baseline="0">
              <a:solidFill>
                <a:srgbClr val="000000"/>
              </a:solidFill>
              <a:latin typeface="ＭＳ 明朝"/>
              <a:ea typeface="ＭＳ 明朝"/>
            </a:rPr>
            <a:t>ホームページ内</a:t>
          </a:r>
        </a:p>
        <a:p>
          <a:pPr algn="l" rtl="0">
            <a:defRPr sz="1000"/>
          </a:pPr>
          <a:endParaRPr lang="ja-JP" altLang="en-US" sz="1100" b="0" i="0" u="none" strike="noStrike" baseline="0">
            <a:solidFill>
              <a:srgbClr val="000000"/>
            </a:solidFill>
            <a:latin typeface="ＭＳ 明朝"/>
            <a:ea typeface="ＭＳ 明朝"/>
          </a:endParaRPr>
        </a:p>
        <a:p>
          <a:pPr algn="l" rtl="0">
            <a:defRPr sz="1000"/>
          </a:pPr>
          <a:r>
            <a:rPr lang="ja-JP" altLang="en-US" sz="1400" b="0" i="0" u="none" strike="noStrike" baseline="0">
              <a:solidFill>
                <a:srgbClr val="000000"/>
              </a:solidFill>
              <a:latin typeface="ＭＳ 明朝"/>
              <a:ea typeface="ＭＳ 明朝"/>
            </a:rPr>
            <a:t>「 過去の金利 」</a:t>
          </a:r>
        </a:p>
        <a:p>
          <a:pPr algn="l" rtl="0">
            <a:defRPr sz="1000"/>
          </a:pPr>
          <a:r>
            <a:rPr lang="ja-JP" altLang="en-US" sz="1400" b="0" i="0" u="none" strike="noStrike" baseline="0">
              <a:solidFill>
                <a:srgbClr val="000000"/>
              </a:solidFill>
              <a:latin typeface="ＭＳ 明朝"/>
              <a:ea typeface="ＭＳ 明朝"/>
            </a:rPr>
            <a:t>（近代化資金）</a:t>
          </a:r>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11</xdr:col>
      <xdr:colOff>0</xdr:colOff>
      <xdr:row>2</xdr:row>
      <xdr:rowOff>0</xdr:rowOff>
    </xdr:from>
    <xdr:to>
      <xdr:col>12</xdr:col>
      <xdr:colOff>516929</xdr:colOff>
      <xdr:row>2</xdr:row>
      <xdr:rowOff>0</xdr:rowOff>
    </xdr:to>
    <xdr:sp macro="" textlink="">
      <xdr:nvSpPr>
        <xdr:cNvPr id="23553" name="Text Box 1">
          <a:extLst>
            <a:ext uri="{FF2B5EF4-FFF2-40B4-BE49-F238E27FC236}">
              <a16:creationId xmlns:a16="http://schemas.microsoft.com/office/drawing/2014/main" id="{166F9935-71AE-334F-5825-4FE97BD22C8A}"/>
            </a:ext>
          </a:extLst>
        </xdr:cNvPr>
        <xdr:cNvSpPr>
          <a:spLocks noChangeArrowheads="1"/>
        </xdr:cNvSpPr>
      </xdr:nvSpPr>
      <xdr:spPr bwMode="auto">
        <a:xfrm>
          <a:off x="9648825" y="400050"/>
          <a:ext cx="981075" cy="0"/>
        </a:xfrm>
        <a:prstGeom prst="rect">
          <a:avLst/>
        </a:prstGeom>
        <a:solidFill>
          <a:srgbClr val="FFFFFF">
            <a:alpha val="0"/>
          </a:srgbClr>
        </a:solidFill>
        <a:ln>
          <a:noFill/>
        </a:ln>
      </xdr:spPr>
      <xdr:txBody>
        <a:bodyPr vertOverflow="clip" wrap="square" lIns="36576" tIns="22860" rIns="0" bIns="0" anchor="t" upright="1"/>
        <a:lstStyle/>
        <a:p>
          <a:pPr algn="l" rtl="0">
            <a:defRPr sz="1000"/>
          </a:pPr>
          <a:r>
            <a:rPr lang="ja-JP" altLang="en-US" sz="1600" b="1" i="0" u="none" strike="noStrike" baseline="0">
              <a:solidFill>
                <a:srgbClr val="000000"/>
              </a:solidFill>
              <a:latin typeface="ＭＳ 明朝"/>
              <a:ea typeface="ＭＳ 明朝"/>
            </a:rPr>
            <a:t>ホームページ内</a:t>
          </a:r>
        </a:p>
        <a:p>
          <a:pPr algn="l" rtl="0">
            <a:defRPr sz="1000"/>
          </a:pPr>
          <a:endParaRPr lang="ja-JP" altLang="en-US" sz="1100" b="0" i="0" u="none" strike="noStrike" baseline="0">
            <a:solidFill>
              <a:srgbClr val="000000"/>
            </a:solidFill>
            <a:latin typeface="ＭＳ 明朝"/>
            <a:ea typeface="ＭＳ 明朝"/>
          </a:endParaRPr>
        </a:p>
        <a:p>
          <a:pPr algn="l" rtl="0">
            <a:defRPr sz="1000"/>
          </a:pPr>
          <a:r>
            <a:rPr lang="ja-JP" altLang="en-US" sz="1400" b="0" i="0" u="none" strike="noStrike" baseline="0">
              <a:solidFill>
                <a:srgbClr val="000000"/>
              </a:solidFill>
              <a:latin typeface="ＭＳ 明朝"/>
              <a:ea typeface="ＭＳ 明朝"/>
            </a:rPr>
            <a:t>「 過去の金利 」</a:t>
          </a:r>
        </a:p>
        <a:p>
          <a:pPr algn="l" rtl="0">
            <a:defRPr sz="1000"/>
          </a:pPr>
          <a:r>
            <a:rPr lang="ja-JP" altLang="en-US" sz="1400" b="0" i="0" u="none" strike="noStrike" baseline="0">
              <a:solidFill>
                <a:srgbClr val="000000"/>
              </a:solidFill>
              <a:latin typeface="ＭＳ 明朝"/>
              <a:ea typeface="ＭＳ 明朝"/>
            </a:rPr>
            <a:t>（近代化資金）</a:t>
          </a:r>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11</xdr:col>
      <xdr:colOff>0</xdr:colOff>
      <xdr:row>2</xdr:row>
      <xdr:rowOff>0</xdr:rowOff>
    </xdr:from>
    <xdr:to>
      <xdr:col>12</xdr:col>
      <xdr:colOff>512693</xdr:colOff>
      <xdr:row>2</xdr:row>
      <xdr:rowOff>0</xdr:rowOff>
    </xdr:to>
    <xdr:sp macro="" textlink="">
      <xdr:nvSpPr>
        <xdr:cNvPr id="24577" name="Text Box 1">
          <a:extLst>
            <a:ext uri="{FF2B5EF4-FFF2-40B4-BE49-F238E27FC236}">
              <a16:creationId xmlns:a16="http://schemas.microsoft.com/office/drawing/2014/main" id="{62499936-631E-7684-9D7E-B7BD9043984E}"/>
            </a:ext>
          </a:extLst>
        </xdr:cNvPr>
        <xdr:cNvSpPr>
          <a:spLocks noChangeArrowheads="1"/>
        </xdr:cNvSpPr>
      </xdr:nvSpPr>
      <xdr:spPr bwMode="auto">
        <a:xfrm>
          <a:off x="9648825" y="400050"/>
          <a:ext cx="981075" cy="0"/>
        </a:xfrm>
        <a:prstGeom prst="rect">
          <a:avLst/>
        </a:prstGeom>
        <a:solidFill>
          <a:srgbClr val="FFFFFF">
            <a:alpha val="0"/>
          </a:srgbClr>
        </a:solidFill>
        <a:ln>
          <a:noFill/>
        </a:ln>
      </xdr:spPr>
      <xdr:txBody>
        <a:bodyPr vertOverflow="clip" wrap="square" lIns="36576" tIns="22860" rIns="0" bIns="0" anchor="t" upright="1"/>
        <a:lstStyle/>
        <a:p>
          <a:pPr algn="l" rtl="0">
            <a:defRPr sz="1000"/>
          </a:pPr>
          <a:r>
            <a:rPr lang="ja-JP" altLang="en-US" sz="1600" b="1" i="0" u="none" strike="noStrike" baseline="0">
              <a:solidFill>
                <a:srgbClr val="000000"/>
              </a:solidFill>
              <a:latin typeface="ＭＳ 明朝"/>
              <a:ea typeface="ＭＳ 明朝"/>
            </a:rPr>
            <a:t>ホームページ内</a:t>
          </a:r>
        </a:p>
        <a:p>
          <a:pPr algn="l" rtl="0">
            <a:defRPr sz="1000"/>
          </a:pPr>
          <a:endParaRPr lang="ja-JP" altLang="en-US" sz="1100" b="0" i="0" u="none" strike="noStrike" baseline="0">
            <a:solidFill>
              <a:srgbClr val="000000"/>
            </a:solidFill>
            <a:latin typeface="ＭＳ 明朝"/>
            <a:ea typeface="ＭＳ 明朝"/>
          </a:endParaRPr>
        </a:p>
        <a:p>
          <a:pPr algn="l" rtl="0">
            <a:defRPr sz="1000"/>
          </a:pPr>
          <a:r>
            <a:rPr lang="ja-JP" altLang="en-US" sz="1400" b="0" i="0" u="none" strike="noStrike" baseline="0">
              <a:solidFill>
                <a:srgbClr val="000000"/>
              </a:solidFill>
              <a:latin typeface="ＭＳ 明朝"/>
              <a:ea typeface="ＭＳ 明朝"/>
            </a:rPr>
            <a:t>「 過去の金利 」</a:t>
          </a:r>
        </a:p>
        <a:p>
          <a:pPr algn="l" rtl="0">
            <a:defRPr sz="1000"/>
          </a:pPr>
          <a:r>
            <a:rPr lang="ja-JP" altLang="en-US" sz="1400" b="0" i="0" u="none" strike="noStrike" baseline="0">
              <a:solidFill>
                <a:srgbClr val="000000"/>
              </a:solidFill>
              <a:latin typeface="ＭＳ 明朝"/>
              <a:ea typeface="ＭＳ 明朝"/>
            </a:rPr>
            <a:t>（近代化資金）</a:t>
          </a:r>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11</xdr:col>
      <xdr:colOff>0</xdr:colOff>
      <xdr:row>2</xdr:row>
      <xdr:rowOff>0</xdr:rowOff>
    </xdr:from>
    <xdr:to>
      <xdr:col>12</xdr:col>
      <xdr:colOff>512693</xdr:colOff>
      <xdr:row>2</xdr:row>
      <xdr:rowOff>0</xdr:rowOff>
    </xdr:to>
    <xdr:sp macro="" textlink="">
      <xdr:nvSpPr>
        <xdr:cNvPr id="25601" name="Text Box 1">
          <a:extLst>
            <a:ext uri="{FF2B5EF4-FFF2-40B4-BE49-F238E27FC236}">
              <a16:creationId xmlns:a16="http://schemas.microsoft.com/office/drawing/2014/main" id="{1031F8E2-2321-2715-ED1B-19E3CABFA97D}"/>
            </a:ext>
          </a:extLst>
        </xdr:cNvPr>
        <xdr:cNvSpPr>
          <a:spLocks noChangeArrowheads="1"/>
        </xdr:cNvSpPr>
      </xdr:nvSpPr>
      <xdr:spPr bwMode="auto">
        <a:xfrm>
          <a:off x="9648825" y="400050"/>
          <a:ext cx="981075" cy="0"/>
        </a:xfrm>
        <a:prstGeom prst="rect">
          <a:avLst/>
        </a:prstGeom>
        <a:solidFill>
          <a:srgbClr val="FFFFFF">
            <a:alpha val="0"/>
          </a:srgbClr>
        </a:solidFill>
        <a:ln>
          <a:noFill/>
        </a:ln>
      </xdr:spPr>
      <xdr:txBody>
        <a:bodyPr vertOverflow="clip" wrap="square" lIns="36576" tIns="22860" rIns="0" bIns="0" anchor="t" upright="1"/>
        <a:lstStyle/>
        <a:p>
          <a:pPr algn="l" rtl="0">
            <a:defRPr sz="1000"/>
          </a:pPr>
          <a:r>
            <a:rPr lang="ja-JP" altLang="en-US" sz="1600" b="1" i="0" u="none" strike="noStrike" baseline="0">
              <a:solidFill>
                <a:srgbClr val="000000"/>
              </a:solidFill>
              <a:latin typeface="ＭＳ 明朝"/>
              <a:ea typeface="ＭＳ 明朝"/>
            </a:rPr>
            <a:t>ホームページ内</a:t>
          </a:r>
        </a:p>
        <a:p>
          <a:pPr algn="l" rtl="0">
            <a:defRPr sz="1000"/>
          </a:pPr>
          <a:endParaRPr lang="ja-JP" altLang="en-US" sz="1100" b="0" i="0" u="none" strike="noStrike" baseline="0">
            <a:solidFill>
              <a:srgbClr val="000000"/>
            </a:solidFill>
            <a:latin typeface="ＭＳ 明朝"/>
            <a:ea typeface="ＭＳ 明朝"/>
          </a:endParaRPr>
        </a:p>
        <a:p>
          <a:pPr algn="l" rtl="0">
            <a:defRPr sz="1000"/>
          </a:pPr>
          <a:r>
            <a:rPr lang="ja-JP" altLang="en-US" sz="1400" b="0" i="0" u="none" strike="noStrike" baseline="0">
              <a:solidFill>
                <a:srgbClr val="000000"/>
              </a:solidFill>
              <a:latin typeface="ＭＳ 明朝"/>
              <a:ea typeface="ＭＳ 明朝"/>
            </a:rPr>
            <a:t>「 過去の金利 」</a:t>
          </a:r>
        </a:p>
        <a:p>
          <a:pPr algn="l" rtl="0">
            <a:defRPr sz="1000"/>
          </a:pPr>
          <a:r>
            <a:rPr lang="ja-JP" altLang="en-US" sz="1400" b="0" i="0" u="none" strike="noStrike" baseline="0">
              <a:solidFill>
                <a:srgbClr val="000000"/>
              </a:solidFill>
              <a:latin typeface="ＭＳ 明朝"/>
              <a:ea typeface="ＭＳ 明朝"/>
            </a:rPr>
            <a:t>（近代化資金）</a:t>
          </a:r>
        </a:p>
      </xdr:txBody>
    </xdr:sp>
    <xdr:clientData/>
  </xdr:twoCellAnchor>
</xdr:wsDr>
</file>

<file path=xl/drawings/drawing26.xml><?xml version="1.0" encoding="utf-8"?>
<xdr:wsDr xmlns:xdr="http://schemas.openxmlformats.org/drawingml/2006/spreadsheetDrawing" xmlns:a="http://schemas.openxmlformats.org/drawingml/2006/main">
  <xdr:twoCellAnchor>
    <xdr:from>
      <xdr:col>11</xdr:col>
      <xdr:colOff>0</xdr:colOff>
      <xdr:row>2</xdr:row>
      <xdr:rowOff>0</xdr:rowOff>
    </xdr:from>
    <xdr:to>
      <xdr:col>12</xdr:col>
      <xdr:colOff>512693</xdr:colOff>
      <xdr:row>2</xdr:row>
      <xdr:rowOff>0</xdr:rowOff>
    </xdr:to>
    <xdr:sp macro="" textlink="">
      <xdr:nvSpPr>
        <xdr:cNvPr id="26625" name="Text Box 1">
          <a:extLst>
            <a:ext uri="{FF2B5EF4-FFF2-40B4-BE49-F238E27FC236}">
              <a16:creationId xmlns:a16="http://schemas.microsoft.com/office/drawing/2014/main" id="{92704DFE-3098-C773-784B-FBF28EDC9F38}"/>
            </a:ext>
          </a:extLst>
        </xdr:cNvPr>
        <xdr:cNvSpPr>
          <a:spLocks noChangeArrowheads="1"/>
        </xdr:cNvSpPr>
      </xdr:nvSpPr>
      <xdr:spPr bwMode="auto">
        <a:xfrm>
          <a:off x="9648825" y="400050"/>
          <a:ext cx="981075" cy="0"/>
        </a:xfrm>
        <a:prstGeom prst="rect">
          <a:avLst/>
        </a:prstGeom>
        <a:solidFill>
          <a:srgbClr val="FFFFFF">
            <a:alpha val="0"/>
          </a:srgbClr>
        </a:solidFill>
        <a:ln>
          <a:noFill/>
        </a:ln>
      </xdr:spPr>
      <xdr:txBody>
        <a:bodyPr vertOverflow="clip" wrap="square" lIns="36576" tIns="22860" rIns="0" bIns="0" anchor="t" upright="1"/>
        <a:lstStyle/>
        <a:p>
          <a:pPr algn="l" rtl="0">
            <a:defRPr sz="1000"/>
          </a:pPr>
          <a:r>
            <a:rPr lang="ja-JP" altLang="en-US" sz="1600" b="1" i="0" u="none" strike="noStrike" baseline="0">
              <a:solidFill>
                <a:srgbClr val="000000"/>
              </a:solidFill>
              <a:latin typeface="ＭＳ 明朝"/>
              <a:ea typeface="ＭＳ 明朝"/>
            </a:rPr>
            <a:t>ホームページ内</a:t>
          </a:r>
        </a:p>
        <a:p>
          <a:pPr algn="l" rtl="0">
            <a:defRPr sz="1000"/>
          </a:pPr>
          <a:endParaRPr lang="ja-JP" altLang="en-US" sz="1100" b="0" i="0" u="none" strike="noStrike" baseline="0">
            <a:solidFill>
              <a:srgbClr val="000000"/>
            </a:solidFill>
            <a:latin typeface="ＭＳ 明朝"/>
            <a:ea typeface="ＭＳ 明朝"/>
          </a:endParaRPr>
        </a:p>
        <a:p>
          <a:pPr algn="l" rtl="0">
            <a:defRPr sz="1000"/>
          </a:pPr>
          <a:r>
            <a:rPr lang="ja-JP" altLang="en-US" sz="1400" b="0" i="0" u="none" strike="noStrike" baseline="0">
              <a:solidFill>
                <a:srgbClr val="000000"/>
              </a:solidFill>
              <a:latin typeface="ＭＳ 明朝"/>
              <a:ea typeface="ＭＳ 明朝"/>
            </a:rPr>
            <a:t>「 過去の金利 」</a:t>
          </a:r>
        </a:p>
        <a:p>
          <a:pPr algn="l" rtl="0">
            <a:defRPr sz="1000"/>
          </a:pPr>
          <a:r>
            <a:rPr lang="ja-JP" altLang="en-US" sz="1400" b="0" i="0" u="none" strike="noStrike" baseline="0">
              <a:solidFill>
                <a:srgbClr val="000000"/>
              </a:solidFill>
              <a:latin typeface="ＭＳ 明朝"/>
              <a:ea typeface="ＭＳ 明朝"/>
            </a:rPr>
            <a:t>（近代化資金）</a:t>
          </a:r>
        </a:p>
      </xdr:txBody>
    </xdr:sp>
    <xdr:clientData/>
  </xdr:twoCellAnchor>
</xdr:wsDr>
</file>

<file path=xl/drawings/drawing27.xml><?xml version="1.0" encoding="utf-8"?>
<xdr:wsDr xmlns:xdr="http://schemas.openxmlformats.org/drawingml/2006/spreadsheetDrawing" xmlns:a="http://schemas.openxmlformats.org/drawingml/2006/main">
  <xdr:twoCellAnchor>
    <xdr:from>
      <xdr:col>11</xdr:col>
      <xdr:colOff>0</xdr:colOff>
      <xdr:row>2</xdr:row>
      <xdr:rowOff>0</xdr:rowOff>
    </xdr:from>
    <xdr:to>
      <xdr:col>12</xdr:col>
      <xdr:colOff>512693</xdr:colOff>
      <xdr:row>2</xdr:row>
      <xdr:rowOff>0</xdr:rowOff>
    </xdr:to>
    <xdr:sp macro="" textlink="">
      <xdr:nvSpPr>
        <xdr:cNvPr id="27649" name="Text Box 1">
          <a:extLst>
            <a:ext uri="{FF2B5EF4-FFF2-40B4-BE49-F238E27FC236}">
              <a16:creationId xmlns:a16="http://schemas.microsoft.com/office/drawing/2014/main" id="{BF084E4C-1014-6950-EA9D-81F4FD6258DF}"/>
            </a:ext>
          </a:extLst>
        </xdr:cNvPr>
        <xdr:cNvSpPr>
          <a:spLocks noChangeArrowheads="1"/>
        </xdr:cNvSpPr>
      </xdr:nvSpPr>
      <xdr:spPr bwMode="auto">
        <a:xfrm>
          <a:off x="9648825" y="400050"/>
          <a:ext cx="981075" cy="0"/>
        </a:xfrm>
        <a:prstGeom prst="rect">
          <a:avLst/>
        </a:prstGeom>
        <a:solidFill>
          <a:srgbClr val="FFFFFF">
            <a:alpha val="0"/>
          </a:srgbClr>
        </a:solidFill>
        <a:ln>
          <a:noFill/>
        </a:ln>
      </xdr:spPr>
      <xdr:txBody>
        <a:bodyPr vertOverflow="clip" wrap="square" lIns="36576" tIns="22860" rIns="0" bIns="0" anchor="t" upright="1"/>
        <a:lstStyle/>
        <a:p>
          <a:pPr algn="l" rtl="0">
            <a:defRPr sz="1000"/>
          </a:pPr>
          <a:r>
            <a:rPr lang="ja-JP" altLang="en-US" sz="1600" b="1" i="0" u="none" strike="noStrike" baseline="0">
              <a:solidFill>
                <a:srgbClr val="000000"/>
              </a:solidFill>
              <a:latin typeface="ＭＳ 明朝"/>
              <a:ea typeface="ＭＳ 明朝"/>
            </a:rPr>
            <a:t>ホームページ内</a:t>
          </a:r>
        </a:p>
        <a:p>
          <a:pPr algn="l" rtl="0">
            <a:defRPr sz="1000"/>
          </a:pPr>
          <a:endParaRPr lang="ja-JP" altLang="en-US" sz="1100" b="0" i="0" u="none" strike="noStrike" baseline="0">
            <a:solidFill>
              <a:srgbClr val="000000"/>
            </a:solidFill>
            <a:latin typeface="ＭＳ 明朝"/>
            <a:ea typeface="ＭＳ 明朝"/>
          </a:endParaRPr>
        </a:p>
        <a:p>
          <a:pPr algn="l" rtl="0">
            <a:defRPr sz="1000"/>
          </a:pPr>
          <a:r>
            <a:rPr lang="ja-JP" altLang="en-US" sz="1400" b="0" i="0" u="none" strike="noStrike" baseline="0">
              <a:solidFill>
                <a:srgbClr val="000000"/>
              </a:solidFill>
              <a:latin typeface="ＭＳ 明朝"/>
              <a:ea typeface="ＭＳ 明朝"/>
            </a:rPr>
            <a:t>「 過去の金利 」</a:t>
          </a:r>
        </a:p>
        <a:p>
          <a:pPr algn="l" rtl="0">
            <a:defRPr sz="1000"/>
          </a:pPr>
          <a:r>
            <a:rPr lang="ja-JP" altLang="en-US" sz="1400" b="0" i="0" u="none" strike="noStrike" baseline="0">
              <a:solidFill>
                <a:srgbClr val="000000"/>
              </a:solidFill>
              <a:latin typeface="ＭＳ 明朝"/>
              <a:ea typeface="ＭＳ 明朝"/>
            </a:rPr>
            <a:t>（近代化資金）</a:t>
          </a:r>
        </a:p>
      </xdr:txBody>
    </xdr:sp>
    <xdr:clientData/>
  </xdr:twoCellAnchor>
</xdr:wsDr>
</file>

<file path=xl/drawings/drawing28.xml><?xml version="1.0" encoding="utf-8"?>
<xdr:wsDr xmlns:xdr="http://schemas.openxmlformats.org/drawingml/2006/spreadsheetDrawing" xmlns:a="http://schemas.openxmlformats.org/drawingml/2006/main">
  <xdr:twoCellAnchor>
    <xdr:from>
      <xdr:col>11</xdr:col>
      <xdr:colOff>0</xdr:colOff>
      <xdr:row>2</xdr:row>
      <xdr:rowOff>0</xdr:rowOff>
    </xdr:from>
    <xdr:to>
      <xdr:col>12</xdr:col>
      <xdr:colOff>512693</xdr:colOff>
      <xdr:row>2</xdr:row>
      <xdr:rowOff>0</xdr:rowOff>
    </xdr:to>
    <xdr:sp macro="" textlink="">
      <xdr:nvSpPr>
        <xdr:cNvPr id="28673" name="Text Box 1">
          <a:extLst>
            <a:ext uri="{FF2B5EF4-FFF2-40B4-BE49-F238E27FC236}">
              <a16:creationId xmlns:a16="http://schemas.microsoft.com/office/drawing/2014/main" id="{0C717656-4461-2CE7-B566-F1A3B475D794}"/>
            </a:ext>
          </a:extLst>
        </xdr:cNvPr>
        <xdr:cNvSpPr>
          <a:spLocks noChangeArrowheads="1"/>
        </xdr:cNvSpPr>
      </xdr:nvSpPr>
      <xdr:spPr bwMode="auto">
        <a:xfrm>
          <a:off x="9648825" y="400050"/>
          <a:ext cx="981075" cy="0"/>
        </a:xfrm>
        <a:prstGeom prst="rect">
          <a:avLst/>
        </a:prstGeom>
        <a:solidFill>
          <a:srgbClr val="FFFFFF">
            <a:alpha val="0"/>
          </a:srgbClr>
        </a:solidFill>
        <a:ln>
          <a:noFill/>
        </a:ln>
      </xdr:spPr>
      <xdr:txBody>
        <a:bodyPr vertOverflow="clip" wrap="square" lIns="36576" tIns="22860" rIns="0" bIns="0" anchor="t" upright="1"/>
        <a:lstStyle/>
        <a:p>
          <a:pPr algn="l" rtl="0">
            <a:defRPr sz="1000"/>
          </a:pPr>
          <a:r>
            <a:rPr lang="ja-JP" altLang="en-US" sz="1600" b="1" i="0" u="none" strike="noStrike" baseline="0">
              <a:solidFill>
                <a:srgbClr val="000000"/>
              </a:solidFill>
              <a:latin typeface="ＭＳ 明朝"/>
              <a:ea typeface="ＭＳ 明朝"/>
            </a:rPr>
            <a:t>ホームページ内</a:t>
          </a:r>
        </a:p>
        <a:p>
          <a:pPr algn="l" rtl="0">
            <a:defRPr sz="1000"/>
          </a:pPr>
          <a:endParaRPr lang="ja-JP" altLang="en-US" sz="1100" b="0" i="0" u="none" strike="noStrike" baseline="0">
            <a:solidFill>
              <a:srgbClr val="000000"/>
            </a:solidFill>
            <a:latin typeface="ＭＳ 明朝"/>
            <a:ea typeface="ＭＳ 明朝"/>
          </a:endParaRPr>
        </a:p>
        <a:p>
          <a:pPr algn="l" rtl="0">
            <a:defRPr sz="1000"/>
          </a:pPr>
          <a:r>
            <a:rPr lang="ja-JP" altLang="en-US" sz="1400" b="0" i="0" u="none" strike="noStrike" baseline="0">
              <a:solidFill>
                <a:srgbClr val="000000"/>
              </a:solidFill>
              <a:latin typeface="ＭＳ 明朝"/>
              <a:ea typeface="ＭＳ 明朝"/>
            </a:rPr>
            <a:t>「 過去の金利 」</a:t>
          </a:r>
        </a:p>
        <a:p>
          <a:pPr algn="l" rtl="0">
            <a:defRPr sz="1000"/>
          </a:pPr>
          <a:r>
            <a:rPr lang="ja-JP" altLang="en-US" sz="1400" b="0" i="0" u="none" strike="noStrike" baseline="0">
              <a:solidFill>
                <a:srgbClr val="000000"/>
              </a:solidFill>
              <a:latin typeface="ＭＳ 明朝"/>
              <a:ea typeface="ＭＳ 明朝"/>
            </a:rPr>
            <a:t>（近代化資金）</a:t>
          </a:r>
        </a:p>
      </xdr:txBody>
    </xdr:sp>
    <xdr:clientData/>
  </xdr:twoCellAnchor>
</xdr:wsDr>
</file>

<file path=xl/drawings/drawing29.xml><?xml version="1.0" encoding="utf-8"?>
<xdr:wsDr xmlns:xdr="http://schemas.openxmlformats.org/drawingml/2006/spreadsheetDrawing" xmlns:a="http://schemas.openxmlformats.org/drawingml/2006/main">
  <xdr:twoCellAnchor>
    <xdr:from>
      <xdr:col>11</xdr:col>
      <xdr:colOff>0</xdr:colOff>
      <xdr:row>2</xdr:row>
      <xdr:rowOff>0</xdr:rowOff>
    </xdr:from>
    <xdr:to>
      <xdr:col>12</xdr:col>
      <xdr:colOff>512693</xdr:colOff>
      <xdr:row>2</xdr:row>
      <xdr:rowOff>0</xdr:rowOff>
    </xdr:to>
    <xdr:sp macro="" textlink="">
      <xdr:nvSpPr>
        <xdr:cNvPr id="29697" name="Text Box 1">
          <a:extLst>
            <a:ext uri="{FF2B5EF4-FFF2-40B4-BE49-F238E27FC236}">
              <a16:creationId xmlns:a16="http://schemas.microsoft.com/office/drawing/2014/main" id="{FF82536F-9566-BCFC-7749-12DDCF1C9DDA}"/>
            </a:ext>
          </a:extLst>
        </xdr:cNvPr>
        <xdr:cNvSpPr>
          <a:spLocks noChangeArrowheads="1"/>
        </xdr:cNvSpPr>
      </xdr:nvSpPr>
      <xdr:spPr bwMode="auto">
        <a:xfrm>
          <a:off x="9648825" y="400050"/>
          <a:ext cx="981075" cy="0"/>
        </a:xfrm>
        <a:prstGeom prst="rect">
          <a:avLst/>
        </a:prstGeom>
        <a:solidFill>
          <a:srgbClr val="FFFFFF">
            <a:alpha val="0"/>
          </a:srgbClr>
        </a:solidFill>
        <a:ln>
          <a:noFill/>
        </a:ln>
      </xdr:spPr>
      <xdr:txBody>
        <a:bodyPr vertOverflow="clip" wrap="square" lIns="36576" tIns="22860" rIns="0" bIns="0" anchor="t" upright="1"/>
        <a:lstStyle/>
        <a:p>
          <a:pPr algn="l" rtl="0">
            <a:defRPr sz="1000"/>
          </a:pPr>
          <a:r>
            <a:rPr lang="ja-JP" altLang="en-US" sz="1600" b="1" i="0" u="none" strike="noStrike" baseline="0">
              <a:solidFill>
                <a:srgbClr val="000000"/>
              </a:solidFill>
              <a:latin typeface="ＭＳ 明朝"/>
              <a:ea typeface="ＭＳ 明朝"/>
            </a:rPr>
            <a:t>ホームページ内</a:t>
          </a:r>
        </a:p>
        <a:p>
          <a:pPr algn="l" rtl="0">
            <a:defRPr sz="1000"/>
          </a:pPr>
          <a:endParaRPr lang="ja-JP" altLang="en-US" sz="1100" b="0" i="0" u="none" strike="noStrike" baseline="0">
            <a:solidFill>
              <a:srgbClr val="000000"/>
            </a:solidFill>
            <a:latin typeface="ＭＳ 明朝"/>
            <a:ea typeface="ＭＳ 明朝"/>
          </a:endParaRPr>
        </a:p>
        <a:p>
          <a:pPr algn="l" rtl="0">
            <a:defRPr sz="1000"/>
          </a:pPr>
          <a:r>
            <a:rPr lang="ja-JP" altLang="en-US" sz="1400" b="0" i="0" u="none" strike="noStrike" baseline="0">
              <a:solidFill>
                <a:srgbClr val="000000"/>
              </a:solidFill>
              <a:latin typeface="ＭＳ 明朝"/>
              <a:ea typeface="ＭＳ 明朝"/>
            </a:rPr>
            <a:t>「 過去の金利 」</a:t>
          </a:r>
        </a:p>
        <a:p>
          <a:pPr algn="l" rtl="0">
            <a:defRPr sz="1000"/>
          </a:pPr>
          <a:r>
            <a:rPr lang="ja-JP" altLang="en-US" sz="1400" b="0" i="0" u="none" strike="noStrike" baseline="0">
              <a:solidFill>
                <a:srgbClr val="000000"/>
              </a:solidFill>
              <a:latin typeface="ＭＳ 明朝"/>
              <a:ea typeface="ＭＳ 明朝"/>
            </a:rPr>
            <a:t>（近代化資金）</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882650</xdr:colOff>
      <xdr:row>50</xdr:row>
      <xdr:rowOff>114300</xdr:rowOff>
    </xdr:from>
    <xdr:to>
      <xdr:col>15</xdr:col>
      <xdr:colOff>88900</xdr:colOff>
      <xdr:row>58</xdr:row>
      <xdr:rowOff>165100</xdr:rowOff>
    </xdr:to>
    <xdr:sp macro="" textlink="">
      <xdr:nvSpPr>
        <xdr:cNvPr id="3177" name="AutoShape 1">
          <a:extLst>
            <a:ext uri="{FF2B5EF4-FFF2-40B4-BE49-F238E27FC236}">
              <a16:creationId xmlns:a16="http://schemas.microsoft.com/office/drawing/2014/main" id="{E503F429-B989-4A93-EABA-54235F966D2B}"/>
            </a:ext>
          </a:extLst>
        </xdr:cNvPr>
        <xdr:cNvSpPr>
          <a:spLocks noChangeArrowheads="1"/>
        </xdr:cNvSpPr>
      </xdr:nvSpPr>
      <xdr:spPr bwMode="auto">
        <a:xfrm>
          <a:off x="5695950" y="9410700"/>
          <a:ext cx="1841500" cy="1562100"/>
        </a:xfrm>
        <a:prstGeom prst="horizontalScroll">
          <a:avLst>
            <a:gd name="adj" fmla="val 12500"/>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10</xdr:col>
      <xdr:colOff>139700</xdr:colOff>
      <xdr:row>52</xdr:row>
      <xdr:rowOff>85725</xdr:rowOff>
    </xdr:from>
    <xdr:to>
      <xdr:col>15</xdr:col>
      <xdr:colOff>16480</xdr:colOff>
      <xdr:row>57</xdr:row>
      <xdr:rowOff>283518</xdr:rowOff>
    </xdr:to>
    <xdr:sp macro="" textlink="">
      <xdr:nvSpPr>
        <xdr:cNvPr id="3074" name="Text Box 2">
          <a:extLst>
            <a:ext uri="{FF2B5EF4-FFF2-40B4-BE49-F238E27FC236}">
              <a16:creationId xmlns:a16="http://schemas.microsoft.com/office/drawing/2014/main" id="{4916D30E-9AF1-82E4-8FA4-78791BE4C517}"/>
            </a:ext>
          </a:extLst>
        </xdr:cNvPr>
        <xdr:cNvSpPr>
          <a:spLocks noChangeArrowheads="1"/>
        </xdr:cNvSpPr>
      </xdr:nvSpPr>
      <xdr:spPr bwMode="auto">
        <a:xfrm>
          <a:off x="6315075" y="9725025"/>
          <a:ext cx="1828800" cy="1000125"/>
        </a:xfrm>
        <a:prstGeom prst="rect">
          <a:avLst/>
        </a:prstGeom>
        <a:solidFill>
          <a:srgbClr val="FFFFFF">
            <a:alpha val="0"/>
          </a:srgbClr>
        </a:solidFill>
        <a:ln>
          <a:noFill/>
        </a:ln>
      </xdr:spPr>
      <xdr:txBody>
        <a:bodyPr vertOverflow="clip" wrap="square" lIns="36576" tIns="22860" rIns="0" bIns="0" anchor="t" upright="1"/>
        <a:lstStyle/>
        <a:p>
          <a:pPr algn="l" rtl="0">
            <a:lnSpc>
              <a:spcPts val="1800"/>
            </a:lnSpc>
            <a:defRPr sz="1000"/>
          </a:pPr>
          <a:r>
            <a:rPr lang="ja-JP" altLang="en-US" sz="1600" b="1" i="0" u="none" strike="noStrike" baseline="0">
              <a:solidFill>
                <a:srgbClr val="000000"/>
              </a:solidFill>
              <a:latin typeface="ＭＳ 明朝"/>
              <a:ea typeface="ＭＳ 明朝"/>
            </a:rPr>
            <a:t>ホームページ内</a:t>
          </a:r>
        </a:p>
        <a:p>
          <a:pPr algn="l" rtl="0">
            <a:lnSpc>
              <a:spcPts val="1300"/>
            </a:lnSpc>
            <a:defRPr sz="1000"/>
          </a:pPr>
          <a:endParaRPr lang="ja-JP" altLang="en-US" sz="1100" b="0" i="0" u="none" strike="noStrike" baseline="0">
            <a:solidFill>
              <a:srgbClr val="000000"/>
            </a:solidFill>
            <a:latin typeface="ＭＳ 明朝"/>
            <a:ea typeface="ＭＳ 明朝"/>
          </a:endParaRPr>
        </a:p>
        <a:p>
          <a:pPr algn="l" rtl="0">
            <a:lnSpc>
              <a:spcPts val="1600"/>
            </a:lnSpc>
            <a:defRPr sz="1000"/>
          </a:pPr>
          <a:r>
            <a:rPr lang="ja-JP" altLang="en-US" sz="1400" b="0" i="0" u="none" strike="noStrike" baseline="0">
              <a:solidFill>
                <a:srgbClr val="000000"/>
              </a:solidFill>
              <a:latin typeface="ＭＳ 明朝"/>
              <a:ea typeface="ＭＳ 明朝"/>
            </a:rPr>
            <a:t>「 過去の金利 」</a:t>
          </a:r>
        </a:p>
        <a:p>
          <a:pPr algn="l" rtl="0">
            <a:lnSpc>
              <a:spcPts val="1700"/>
            </a:lnSpc>
            <a:defRPr sz="1000"/>
          </a:pPr>
          <a:r>
            <a:rPr lang="ja-JP" altLang="en-US" sz="1400" b="0" i="0" u="none" strike="noStrike" baseline="0">
              <a:solidFill>
                <a:srgbClr val="000000"/>
              </a:solidFill>
              <a:latin typeface="ＭＳ 明朝"/>
              <a:ea typeface="ＭＳ 明朝"/>
            </a:rPr>
            <a:t>（近代化資金）</a:t>
          </a:r>
        </a:p>
      </xdr:txBody>
    </xdr:sp>
    <xdr:clientData/>
  </xdr:twoCellAnchor>
</xdr:wsDr>
</file>

<file path=xl/drawings/drawing30.xml><?xml version="1.0" encoding="utf-8"?>
<xdr:wsDr xmlns:xdr="http://schemas.openxmlformats.org/drawingml/2006/spreadsheetDrawing" xmlns:a="http://schemas.openxmlformats.org/drawingml/2006/main">
  <xdr:twoCellAnchor>
    <xdr:from>
      <xdr:col>11</xdr:col>
      <xdr:colOff>0</xdr:colOff>
      <xdr:row>2</xdr:row>
      <xdr:rowOff>0</xdr:rowOff>
    </xdr:from>
    <xdr:to>
      <xdr:col>12</xdr:col>
      <xdr:colOff>512693</xdr:colOff>
      <xdr:row>2</xdr:row>
      <xdr:rowOff>0</xdr:rowOff>
    </xdr:to>
    <xdr:sp macro="" textlink="">
      <xdr:nvSpPr>
        <xdr:cNvPr id="30721" name="Text Box 1">
          <a:extLst>
            <a:ext uri="{FF2B5EF4-FFF2-40B4-BE49-F238E27FC236}">
              <a16:creationId xmlns:a16="http://schemas.microsoft.com/office/drawing/2014/main" id="{50619BD8-EBE0-A2E0-BEBC-0311640F1595}"/>
            </a:ext>
          </a:extLst>
        </xdr:cNvPr>
        <xdr:cNvSpPr>
          <a:spLocks noChangeArrowheads="1"/>
        </xdr:cNvSpPr>
      </xdr:nvSpPr>
      <xdr:spPr bwMode="auto">
        <a:xfrm>
          <a:off x="9648825" y="400050"/>
          <a:ext cx="981075" cy="0"/>
        </a:xfrm>
        <a:prstGeom prst="rect">
          <a:avLst/>
        </a:prstGeom>
        <a:solidFill>
          <a:srgbClr val="FFFFFF">
            <a:alpha val="0"/>
          </a:srgbClr>
        </a:solidFill>
        <a:ln>
          <a:noFill/>
        </a:ln>
      </xdr:spPr>
      <xdr:txBody>
        <a:bodyPr vertOverflow="clip" wrap="square" lIns="36576" tIns="22860" rIns="0" bIns="0" anchor="t" upright="1"/>
        <a:lstStyle/>
        <a:p>
          <a:pPr algn="l" rtl="0">
            <a:defRPr sz="1000"/>
          </a:pPr>
          <a:r>
            <a:rPr lang="ja-JP" altLang="en-US" sz="1600" b="1" i="0" u="none" strike="noStrike" baseline="0">
              <a:solidFill>
                <a:srgbClr val="000000"/>
              </a:solidFill>
              <a:latin typeface="ＭＳ 明朝"/>
              <a:ea typeface="ＭＳ 明朝"/>
            </a:rPr>
            <a:t>ホームページ内</a:t>
          </a:r>
        </a:p>
        <a:p>
          <a:pPr algn="l" rtl="0">
            <a:defRPr sz="1000"/>
          </a:pPr>
          <a:endParaRPr lang="ja-JP" altLang="en-US" sz="1100" b="0" i="0" u="none" strike="noStrike" baseline="0">
            <a:solidFill>
              <a:srgbClr val="000000"/>
            </a:solidFill>
            <a:latin typeface="ＭＳ 明朝"/>
            <a:ea typeface="ＭＳ 明朝"/>
          </a:endParaRPr>
        </a:p>
        <a:p>
          <a:pPr algn="l" rtl="0">
            <a:defRPr sz="1000"/>
          </a:pPr>
          <a:r>
            <a:rPr lang="ja-JP" altLang="en-US" sz="1400" b="0" i="0" u="none" strike="noStrike" baseline="0">
              <a:solidFill>
                <a:srgbClr val="000000"/>
              </a:solidFill>
              <a:latin typeface="ＭＳ 明朝"/>
              <a:ea typeface="ＭＳ 明朝"/>
            </a:rPr>
            <a:t>「 過去の金利 」</a:t>
          </a:r>
        </a:p>
        <a:p>
          <a:pPr algn="l" rtl="0">
            <a:defRPr sz="1000"/>
          </a:pPr>
          <a:r>
            <a:rPr lang="ja-JP" altLang="en-US" sz="1400" b="0" i="0" u="none" strike="noStrike" baseline="0">
              <a:solidFill>
                <a:srgbClr val="000000"/>
              </a:solidFill>
              <a:latin typeface="ＭＳ 明朝"/>
              <a:ea typeface="ＭＳ 明朝"/>
            </a:rPr>
            <a:t>（近代化資金）</a:t>
          </a:r>
        </a:p>
      </xdr:txBody>
    </xdr:sp>
    <xdr:clientData/>
  </xdr:twoCellAnchor>
</xdr:wsDr>
</file>

<file path=xl/drawings/drawing31.xml><?xml version="1.0" encoding="utf-8"?>
<xdr:wsDr xmlns:xdr="http://schemas.openxmlformats.org/drawingml/2006/spreadsheetDrawing" xmlns:a="http://schemas.openxmlformats.org/drawingml/2006/main">
  <xdr:twoCellAnchor>
    <xdr:from>
      <xdr:col>11</xdr:col>
      <xdr:colOff>0</xdr:colOff>
      <xdr:row>2</xdr:row>
      <xdr:rowOff>0</xdr:rowOff>
    </xdr:from>
    <xdr:to>
      <xdr:col>12</xdr:col>
      <xdr:colOff>512693</xdr:colOff>
      <xdr:row>2</xdr:row>
      <xdr:rowOff>0</xdr:rowOff>
    </xdr:to>
    <xdr:sp macro="" textlink="">
      <xdr:nvSpPr>
        <xdr:cNvPr id="31745" name="Text Box 1">
          <a:extLst>
            <a:ext uri="{FF2B5EF4-FFF2-40B4-BE49-F238E27FC236}">
              <a16:creationId xmlns:a16="http://schemas.microsoft.com/office/drawing/2014/main" id="{5C1237F3-79E0-4624-6EA9-262907227534}"/>
            </a:ext>
          </a:extLst>
        </xdr:cNvPr>
        <xdr:cNvSpPr>
          <a:spLocks noChangeArrowheads="1"/>
        </xdr:cNvSpPr>
      </xdr:nvSpPr>
      <xdr:spPr bwMode="auto">
        <a:xfrm>
          <a:off x="9648825" y="400050"/>
          <a:ext cx="981075" cy="0"/>
        </a:xfrm>
        <a:prstGeom prst="rect">
          <a:avLst/>
        </a:prstGeom>
        <a:solidFill>
          <a:srgbClr val="FFFFFF">
            <a:alpha val="0"/>
          </a:srgbClr>
        </a:solidFill>
        <a:ln>
          <a:noFill/>
        </a:ln>
      </xdr:spPr>
      <xdr:txBody>
        <a:bodyPr vertOverflow="clip" wrap="square" lIns="36576" tIns="22860" rIns="0" bIns="0" anchor="t" upright="1"/>
        <a:lstStyle/>
        <a:p>
          <a:pPr algn="l" rtl="0">
            <a:defRPr sz="1000"/>
          </a:pPr>
          <a:r>
            <a:rPr lang="ja-JP" altLang="en-US" sz="1600" b="1" i="0" u="none" strike="noStrike" baseline="0">
              <a:solidFill>
                <a:srgbClr val="000000"/>
              </a:solidFill>
              <a:latin typeface="ＭＳ 明朝"/>
              <a:ea typeface="ＭＳ 明朝"/>
            </a:rPr>
            <a:t>ホームページ内</a:t>
          </a:r>
        </a:p>
        <a:p>
          <a:pPr algn="l" rtl="0">
            <a:defRPr sz="1000"/>
          </a:pPr>
          <a:endParaRPr lang="ja-JP" altLang="en-US" sz="1100" b="0" i="0" u="none" strike="noStrike" baseline="0">
            <a:solidFill>
              <a:srgbClr val="000000"/>
            </a:solidFill>
            <a:latin typeface="ＭＳ 明朝"/>
            <a:ea typeface="ＭＳ 明朝"/>
          </a:endParaRPr>
        </a:p>
        <a:p>
          <a:pPr algn="l" rtl="0">
            <a:defRPr sz="1000"/>
          </a:pPr>
          <a:r>
            <a:rPr lang="ja-JP" altLang="en-US" sz="1400" b="0" i="0" u="none" strike="noStrike" baseline="0">
              <a:solidFill>
                <a:srgbClr val="000000"/>
              </a:solidFill>
              <a:latin typeface="ＭＳ 明朝"/>
              <a:ea typeface="ＭＳ 明朝"/>
            </a:rPr>
            <a:t>「 過去の金利 」</a:t>
          </a:r>
        </a:p>
        <a:p>
          <a:pPr algn="l" rtl="0">
            <a:defRPr sz="1000"/>
          </a:pPr>
          <a:r>
            <a:rPr lang="ja-JP" altLang="en-US" sz="1400" b="0" i="0" u="none" strike="noStrike" baseline="0">
              <a:solidFill>
                <a:srgbClr val="000000"/>
              </a:solidFill>
              <a:latin typeface="ＭＳ 明朝"/>
              <a:ea typeface="ＭＳ 明朝"/>
            </a:rPr>
            <a:t>（近代化資金）</a:t>
          </a:r>
        </a:p>
      </xdr:txBody>
    </xdr:sp>
    <xdr:clientData/>
  </xdr:twoCellAnchor>
</xdr:wsDr>
</file>

<file path=xl/drawings/drawing32.xml><?xml version="1.0" encoding="utf-8"?>
<xdr:wsDr xmlns:xdr="http://schemas.openxmlformats.org/drawingml/2006/spreadsheetDrawing" xmlns:a="http://schemas.openxmlformats.org/drawingml/2006/main">
  <xdr:twoCellAnchor>
    <xdr:from>
      <xdr:col>11</xdr:col>
      <xdr:colOff>0</xdr:colOff>
      <xdr:row>2</xdr:row>
      <xdr:rowOff>0</xdr:rowOff>
    </xdr:from>
    <xdr:to>
      <xdr:col>12</xdr:col>
      <xdr:colOff>512693</xdr:colOff>
      <xdr:row>2</xdr:row>
      <xdr:rowOff>0</xdr:rowOff>
    </xdr:to>
    <xdr:sp macro="" textlink="">
      <xdr:nvSpPr>
        <xdr:cNvPr id="32769" name="Text Box 1">
          <a:extLst>
            <a:ext uri="{FF2B5EF4-FFF2-40B4-BE49-F238E27FC236}">
              <a16:creationId xmlns:a16="http://schemas.microsoft.com/office/drawing/2014/main" id="{1B97072A-5D79-FE35-73A5-C527A98FB488}"/>
            </a:ext>
          </a:extLst>
        </xdr:cNvPr>
        <xdr:cNvSpPr>
          <a:spLocks noChangeArrowheads="1"/>
        </xdr:cNvSpPr>
      </xdr:nvSpPr>
      <xdr:spPr bwMode="auto">
        <a:xfrm>
          <a:off x="9648825" y="400050"/>
          <a:ext cx="981075" cy="0"/>
        </a:xfrm>
        <a:prstGeom prst="rect">
          <a:avLst/>
        </a:prstGeom>
        <a:solidFill>
          <a:srgbClr val="FFFFFF">
            <a:alpha val="0"/>
          </a:srgbClr>
        </a:solidFill>
        <a:ln>
          <a:noFill/>
        </a:ln>
      </xdr:spPr>
      <xdr:txBody>
        <a:bodyPr vertOverflow="clip" wrap="square" lIns="36576" tIns="22860" rIns="0" bIns="0" anchor="t" upright="1"/>
        <a:lstStyle/>
        <a:p>
          <a:pPr algn="l" rtl="0">
            <a:defRPr sz="1000"/>
          </a:pPr>
          <a:r>
            <a:rPr lang="ja-JP" altLang="en-US" sz="1600" b="1" i="0" u="none" strike="noStrike" baseline="0">
              <a:solidFill>
                <a:srgbClr val="000000"/>
              </a:solidFill>
              <a:latin typeface="ＭＳ 明朝"/>
              <a:ea typeface="ＭＳ 明朝"/>
            </a:rPr>
            <a:t>ホームページ内</a:t>
          </a:r>
        </a:p>
        <a:p>
          <a:pPr algn="l" rtl="0">
            <a:defRPr sz="1000"/>
          </a:pPr>
          <a:endParaRPr lang="ja-JP" altLang="en-US" sz="1100" b="0" i="0" u="none" strike="noStrike" baseline="0">
            <a:solidFill>
              <a:srgbClr val="000000"/>
            </a:solidFill>
            <a:latin typeface="ＭＳ 明朝"/>
            <a:ea typeface="ＭＳ 明朝"/>
          </a:endParaRPr>
        </a:p>
        <a:p>
          <a:pPr algn="l" rtl="0">
            <a:defRPr sz="1000"/>
          </a:pPr>
          <a:r>
            <a:rPr lang="ja-JP" altLang="en-US" sz="1400" b="0" i="0" u="none" strike="noStrike" baseline="0">
              <a:solidFill>
                <a:srgbClr val="000000"/>
              </a:solidFill>
              <a:latin typeface="ＭＳ 明朝"/>
              <a:ea typeface="ＭＳ 明朝"/>
            </a:rPr>
            <a:t>「 過去の金利 」</a:t>
          </a:r>
        </a:p>
        <a:p>
          <a:pPr algn="l" rtl="0">
            <a:defRPr sz="1000"/>
          </a:pPr>
          <a:r>
            <a:rPr lang="ja-JP" altLang="en-US" sz="1400" b="0" i="0" u="none" strike="noStrike" baseline="0">
              <a:solidFill>
                <a:srgbClr val="000000"/>
              </a:solidFill>
              <a:latin typeface="ＭＳ 明朝"/>
              <a:ea typeface="ＭＳ 明朝"/>
            </a:rPr>
            <a:t>（近代化資金）</a:t>
          </a:r>
        </a:p>
      </xdr:txBody>
    </xdr:sp>
    <xdr:clientData/>
  </xdr:twoCellAnchor>
</xdr:wsDr>
</file>

<file path=xl/drawings/drawing33.xml><?xml version="1.0" encoding="utf-8"?>
<xdr:wsDr xmlns:xdr="http://schemas.openxmlformats.org/drawingml/2006/spreadsheetDrawing" xmlns:a="http://schemas.openxmlformats.org/drawingml/2006/main">
  <xdr:twoCellAnchor>
    <xdr:from>
      <xdr:col>11</xdr:col>
      <xdr:colOff>0</xdr:colOff>
      <xdr:row>2</xdr:row>
      <xdr:rowOff>0</xdr:rowOff>
    </xdr:from>
    <xdr:to>
      <xdr:col>12</xdr:col>
      <xdr:colOff>512693</xdr:colOff>
      <xdr:row>2</xdr:row>
      <xdr:rowOff>0</xdr:rowOff>
    </xdr:to>
    <xdr:sp macro="" textlink="">
      <xdr:nvSpPr>
        <xdr:cNvPr id="33793" name="Text Box 1">
          <a:extLst>
            <a:ext uri="{FF2B5EF4-FFF2-40B4-BE49-F238E27FC236}">
              <a16:creationId xmlns:a16="http://schemas.microsoft.com/office/drawing/2014/main" id="{0581F356-F80C-50F8-787A-466E2BA8660F}"/>
            </a:ext>
          </a:extLst>
        </xdr:cNvPr>
        <xdr:cNvSpPr>
          <a:spLocks noChangeArrowheads="1"/>
        </xdr:cNvSpPr>
      </xdr:nvSpPr>
      <xdr:spPr bwMode="auto">
        <a:xfrm>
          <a:off x="9648825" y="400050"/>
          <a:ext cx="981075" cy="0"/>
        </a:xfrm>
        <a:prstGeom prst="rect">
          <a:avLst/>
        </a:prstGeom>
        <a:solidFill>
          <a:srgbClr val="FFFFFF">
            <a:alpha val="0"/>
          </a:srgbClr>
        </a:solidFill>
        <a:ln>
          <a:noFill/>
        </a:ln>
      </xdr:spPr>
      <xdr:txBody>
        <a:bodyPr vertOverflow="clip" wrap="square" lIns="36576" tIns="22860" rIns="0" bIns="0" anchor="t" upright="1"/>
        <a:lstStyle/>
        <a:p>
          <a:pPr algn="l" rtl="0">
            <a:defRPr sz="1000"/>
          </a:pPr>
          <a:r>
            <a:rPr lang="ja-JP" altLang="en-US" sz="1600" b="1" i="0" u="none" strike="noStrike" baseline="0">
              <a:solidFill>
                <a:srgbClr val="000000"/>
              </a:solidFill>
              <a:latin typeface="ＭＳ 明朝"/>
              <a:ea typeface="ＭＳ 明朝"/>
            </a:rPr>
            <a:t>ホームページ内</a:t>
          </a:r>
        </a:p>
        <a:p>
          <a:pPr algn="l" rtl="0">
            <a:defRPr sz="1000"/>
          </a:pPr>
          <a:endParaRPr lang="ja-JP" altLang="en-US" sz="1100" b="0" i="0" u="none" strike="noStrike" baseline="0">
            <a:solidFill>
              <a:srgbClr val="000000"/>
            </a:solidFill>
            <a:latin typeface="ＭＳ 明朝"/>
            <a:ea typeface="ＭＳ 明朝"/>
          </a:endParaRPr>
        </a:p>
        <a:p>
          <a:pPr algn="l" rtl="0">
            <a:defRPr sz="1000"/>
          </a:pPr>
          <a:r>
            <a:rPr lang="ja-JP" altLang="en-US" sz="1400" b="0" i="0" u="none" strike="noStrike" baseline="0">
              <a:solidFill>
                <a:srgbClr val="000000"/>
              </a:solidFill>
              <a:latin typeface="ＭＳ 明朝"/>
              <a:ea typeface="ＭＳ 明朝"/>
            </a:rPr>
            <a:t>「 過去の金利 」</a:t>
          </a:r>
        </a:p>
        <a:p>
          <a:pPr algn="l" rtl="0">
            <a:defRPr sz="1000"/>
          </a:pPr>
          <a:r>
            <a:rPr lang="ja-JP" altLang="en-US" sz="1400" b="0" i="0" u="none" strike="noStrike" baseline="0">
              <a:solidFill>
                <a:srgbClr val="000000"/>
              </a:solidFill>
              <a:latin typeface="ＭＳ 明朝"/>
              <a:ea typeface="ＭＳ 明朝"/>
            </a:rPr>
            <a:t>（近代化資金）</a:t>
          </a:r>
        </a:p>
      </xdr:txBody>
    </xdr:sp>
    <xdr:clientData/>
  </xdr:twoCellAnchor>
</xdr:wsDr>
</file>

<file path=xl/drawings/drawing34.xml><?xml version="1.0" encoding="utf-8"?>
<xdr:wsDr xmlns:xdr="http://schemas.openxmlformats.org/drawingml/2006/spreadsheetDrawing" xmlns:a="http://schemas.openxmlformats.org/drawingml/2006/main">
  <xdr:twoCellAnchor>
    <xdr:from>
      <xdr:col>11</xdr:col>
      <xdr:colOff>0</xdr:colOff>
      <xdr:row>2</xdr:row>
      <xdr:rowOff>0</xdr:rowOff>
    </xdr:from>
    <xdr:to>
      <xdr:col>12</xdr:col>
      <xdr:colOff>512693</xdr:colOff>
      <xdr:row>2</xdr:row>
      <xdr:rowOff>0</xdr:rowOff>
    </xdr:to>
    <xdr:sp macro="" textlink="">
      <xdr:nvSpPr>
        <xdr:cNvPr id="34817" name="Text Box 1">
          <a:extLst>
            <a:ext uri="{FF2B5EF4-FFF2-40B4-BE49-F238E27FC236}">
              <a16:creationId xmlns:a16="http://schemas.microsoft.com/office/drawing/2014/main" id="{7BCEE9FB-6CA8-A1D8-42E4-DE9265A64AF9}"/>
            </a:ext>
          </a:extLst>
        </xdr:cNvPr>
        <xdr:cNvSpPr>
          <a:spLocks noChangeArrowheads="1"/>
        </xdr:cNvSpPr>
      </xdr:nvSpPr>
      <xdr:spPr bwMode="auto">
        <a:xfrm>
          <a:off x="9648825" y="400050"/>
          <a:ext cx="981075" cy="0"/>
        </a:xfrm>
        <a:prstGeom prst="rect">
          <a:avLst/>
        </a:prstGeom>
        <a:solidFill>
          <a:srgbClr val="FFFFFF">
            <a:alpha val="0"/>
          </a:srgbClr>
        </a:solidFill>
        <a:ln>
          <a:noFill/>
        </a:ln>
      </xdr:spPr>
      <xdr:txBody>
        <a:bodyPr vertOverflow="clip" wrap="square" lIns="36576" tIns="22860" rIns="0" bIns="0" anchor="t" upright="1"/>
        <a:lstStyle/>
        <a:p>
          <a:pPr algn="l" rtl="0">
            <a:defRPr sz="1000"/>
          </a:pPr>
          <a:r>
            <a:rPr lang="ja-JP" altLang="en-US" sz="1600" b="1" i="0" u="none" strike="noStrike" baseline="0">
              <a:solidFill>
                <a:srgbClr val="000000"/>
              </a:solidFill>
              <a:latin typeface="ＭＳ 明朝"/>
              <a:ea typeface="ＭＳ 明朝"/>
            </a:rPr>
            <a:t>ホームページ内</a:t>
          </a:r>
        </a:p>
        <a:p>
          <a:pPr algn="l" rtl="0">
            <a:defRPr sz="1000"/>
          </a:pPr>
          <a:endParaRPr lang="ja-JP" altLang="en-US" sz="1100" b="0" i="0" u="none" strike="noStrike" baseline="0">
            <a:solidFill>
              <a:srgbClr val="000000"/>
            </a:solidFill>
            <a:latin typeface="ＭＳ 明朝"/>
            <a:ea typeface="ＭＳ 明朝"/>
          </a:endParaRPr>
        </a:p>
        <a:p>
          <a:pPr algn="l" rtl="0">
            <a:defRPr sz="1000"/>
          </a:pPr>
          <a:r>
            <a:rPr lang="ja-JP" altLang="en-US" sz="1400" b="0" i="0" u="none" strike="noStrike" baseline="0">
              <a:solidFill>
                <a:srgbClr val="000000"/>
              </a:solidFill>
              <a:latin typeface="ＭＳ 明朝"/>
              <a:ea typeface="ＭＳ 明朝"/>
            </a:rPr>
            <a:t>「 過去の金利 」</a:t>
          </a:r>
        </a:p>
        <a:p>
          <a:pPr algn="l" rtl="0">
            <a:defRPr sz="1000"/>
          </a:pPr>
          <a:r>
            <a:rPr lang="ja-JP" altLang="en-US" sz="1400" b="0" i="0" u="none" strike="noStrike" baseline="0">
              <a:solidFill>
                <a:srgbClr val="000000"/>
              </a:solidFill>
              <a:latin typeface="ＭＳ 明朝"/>
              <a:ea typeface="ＭＳ 明朝"/>
            </a:rPr>
            <a:t>（近代化資金）</a:t>
          </a:r>
        </a:p>
      </xdr:txBody>
    </xdr:sp>
    <xdr:clientData/>
  </xdr:twoCellAnchor>
</xdr:wsDr>
</file>

<file path=xl/drawings/drawing35.xml><?xml version="1.0" encoding="utf-8"?>
<xdr:wsDr xmlns:xdr="http://schemas.openxmlformats.org/drawingml/2006/spreadsheetDrawing" xmlns:a="http://schemas.openxmlformats.org/drawingml/2006/main">
  <xdr:twoCellAnchor>
    <xdr:from>
      <xdr:col>11</xdr:col>
      <xdr:colOff>0</xdr:colOff>
      <xdr:row>2</xdr:row>
      <xdr:rowOff>0</xdr:rowOff>
    </xdr:from>
    <xdr:to>
      <xdr:col>12</xdr:col>
      <xdr:colOff>512693</xdr:colOff>
      <xdr:row>2</xdr:row>
      <xdr:rowOff>0</xdr:rowOff>
    </xdr:to>
    <xdr:sp macro="" textlink="">
      <xdr:nvSpPr>
        <xdr:cNvPr id="35841" name="Text Box 1">
          <a:extLst>
            <a:ext uri="{FF2B5EF4-FFF2-40B4-BE49-F238E27FC236}">
              <a16:creationId xmlns:a16="http://schemas.microsoft.com/office/drawing/2014/main" id="{B46394BA-44BF-FA67-42B8-E67F779F48C9}"/>
            </a:ext>
          </a:extLst>
        </xdr:cNvPr>
        <xdr:cNvSpPr>
          <a:spLocks noChangeArrowheads="1"/>
        </xdr:cNvSpPr>
      </xdr:nvSpPr>
      <xdr:spPr bwMode="auto">
        <a:xfrm>
          <a:off x="9648825" y="400050"/>
          <a:ext cx="981075" cy="0"/>
        </a:xfrm>
        <a:prstGeom prst="rect">
          <a:avLst/>
        </a:prstGeom>
        <a:solidFill>
          <a:srgbClr val="FFFFFF">
            <a:alpha val="0"/>
          </a:srgbClr>
        </a:solidFill>
        <a:ln>
          <a:noFill/>
        </a:ln>
      </xdr:spPr>
      <xdr:txBody>
        <a:bodyPr vertOverflow="clip" wrap="square" lIns="36576" tIns="22860" rIns="0" bIns="0" anchor="t" upright="1"/>
        <a:lstStyle/>
        <a:p>
          <a:pPr algn="l" rtl="0">
            <a:defRPr sz="1000"/>
          </a:pPr>
          <a:r>
            <a:rPr lang="ja-JP" altLang="en-US" sz="1600" b="1" i="0" u="none" strike="noStrike" baseline="0">
              <a:solidFill>
                <a:srgbClr val="000000"/>
              </a:solidFill>
              <a:latin typeface="ＭＳ 明朝"/>
              <a:ea typeface="ＭＳ 明朝"/>
            </a:rPr>
            <a:t>ホームページ内</a:t>
          </a:r>
        </a:p>
        <a:p>
          <a:pPr algn="l" rtl="0">
            <a:defRPr sz="1000"/>
          </a:pPr>
          <a:endParaRPr lang="ja-JP" altLang="en-US" sz="1100" b="0" i="0" u="none" strike="noStrike" baseline="0">
            <a:solidFill>
              <a:srgbClr val="000000"/>
            </a:solidFill>
            <a:latin typeface="ＭＳ 明朝"/>
            <a:ea typeface="ＭＳ 明朝"/>
          </a:endParaRPr>
        </a:p>
        <a:p>
          <a:pPr algn="l" rtl="0">
            <a:defRPr sz="1000"/>
          </a:pPr>
          <a:r>
            <a:rPr lang="ja-JP" altLang="en-US" sz="1400" b="0" i="0" u="none" strike="noStrike" baseline="0">
              <a:solidFill>
                <a:srgbClr val="000000"/>
              </a:solidFill>
              <a:latin typeface="ＭＳ 明朝"/>
              <a:ea typeface="ＭＳ 明朝"/>
            </a:rPr>
            <a:t>「 過去の金利 」</a:t>
          </a:r>
        </a:p>
        <a:p>
          <a:pPr algn="l" rtl="0">
            <a:defRPr sz="1000"/>
          </a:pPr>
          <a:r>
            <a:rPr lang="ja-JP" altLang="en-US" sz="1400" b="0" i="0" u="none" strike="noStrike" baseline="0">
              <a:solidFill>
                <a:srgbClr val="000000"/>
              </a:solidFill>
              <a:latin typeface="ＭＳ 明朝"/>
              <a:ea typeface="ＭＳ 明朝"/>
            </a:rPr>
            <a:t>（近代化資金）</a:t>
          </a:r>
        </a:p>
      </xdr:txBody>
    </xdr:sp>
    <xdr:clientData/>
  </xdr:twoCellAnchor>
</xdr:wsDr>
</file>

<file path=xl/drawings/drawing36.xml><?xml version="1.0" encoding="utf-8"?>
<xdr:wsDr xmlns:xdr="http://schemas.openxmlformats.org/drawingml/2006/spreadsheetDrawing" xmlns:a="http://schemas.openxmlformats.org/drawingml/2006/main">
  <xdr:twoCellAnchor>
    <xdr:from>
      <xdr:col>11</xdr:col>
      <xdr:colOff>0</xdr:colOff>
      <xdr:row>2</xdr:row>
      <xdr:rowOff>0</xdr:rowOff>
    </xdr:from>
    <xdr:to>
      <xdr:col>12</xdr:col>
      <xdr:colOff>512693</xdr:colOff>
      <xdr:row>2</xdr:row>
      <xdr:rowOff>0</xdr:rowOff>
    </xdr:to>
    <xdr:sp macro="" textlink="">
      <xdr:nvSpPr>
        <xdr:cNvPr id="36865" name="Text Box 1">
          <a:extLst>
            <a:ext uri="{FF2B5EF4-FFF2-40B4-BE49-F238E27FC236}">
              <a16:creationId xmlns:a16="http://schemas.microsoft.com/office/drawing/2014/main" id="{FE1384E0-04B0-D809-7180-F66AF80BE509}"/>
            </a:ext>
          </a:extLst>
        </xdr:cNvPr>
        <xdr:cNvSpPr>
          <a:spLocks noChangeArrowheads="1"/>
        </xdr:cNvSpPr>
      </xdr:nvSpPr>
      <xdr:spPr bwMode="auto">
        <a:xfrm>
          <a:off x="9648825" y="400050"/>
          <a:ext cx="981075" cy="0"/>
        </a:xfrm>
        <a:prstGeom prst="rect">
          <a:avLst/>
        </a:prstGeom>
        <a:solidFill>
          <a:srgbClr val="FFFFFF">
            <a:alpha val="0"/>
          </a:srgbClr>
        </a:solidFill>
        <a:ln>
          <a:noFill/>
        </a:ln>
      </xdr:spPr>
      <xdr:txBody>
        <a:bodyPr vertOverflow="clip" wrap="square" lIns="36576" tIns="22860" rIns="0" bIns="0" anchor="t" upright="1"/>
        <a:lstStyle/>
        <a:p>
          <a:pPr algn="l" rtl="0">
            <a:defRPr sz="1000"/>
          </a:pPr>
          <a:r>
            <a:rPr lang="ja-JP" altLang="en-US" sz="1600" b="1" i="0" u="none" strike="noStrike" baseline="0">
              <a:solidFill>
                <a:srgbClr val="000000"/>
              </a:solidFill>
              <a:latin typeface="ＭＳ 明朝"/>
              <a:ea typeface="ＭＳ 明朝"/>
            </a:rPr>
            <a:t>ホームページ内</a:t>
          </a:r>
        </a:p>
        <a:p>
          <a:pPr algn="l" rtl="0">
            <a:defRPr sz="1000"/>
          </a:pPr>
          <a:endParaRPr lang="ja-JP" altLang="en-US" sz="1100" b="0" i="0" u="none" strike="noStrike" baseline="0">
            <a:solidFill>
              <a:srgbClr val="000000"/>
            </a:solidFill>
            <a:latin typeface="ＭＳ 明朝"/>
            <a:ea typeface="ＭＳ 明朝"/>
          </a:endParaRPr>
        </a:p>
        <a:p>
          <a:pPr algn="l" rtl="0">
            <a:defRPr sz="1000"/>
          </a:pPr>
          <a:r>
            <a:rPr lang="ja-JP" altLang="en-US" sz="1400" b="0" i="0" u="none" strike="noStrike" baseline="0">
              <a:solidFill>
                <a:srgbClr val="000000"/>
              </a:solidFill>
              <a:latin typeface="ＭＳ 明朝"/>
              <a:ea typeface="ＭＳ 明朝"/>
            </a:rPr>
            <a:t>「 過去の金利 」</a:t>
          </a:r>
        </a:p>
        <a:p>
          <a:pPr algn="l" rtl="0">
            <a:defRPr sz="1000"/>
          </a:pPr>
          <a:r>
            <a:rPr lang="ja-JP" altLang="en-US" sz="1400" b="0" i="0" u="none" strike="noStrike" baseline="0">
              <a:solidFill>
                <a:srgbClr val="000000"/>
              </a:solidFill>
              <a:latin typeface="ＭＳ 明朝"/>
              <a:ea typeface="ＭＳ 明朝"/>
            </a:rPr>
            <a:t>（近代化資金）</a:t>
          </a:r>
        </a:p>
      </xdr:txBody>
    </xdr:sp>
    <xdr:clientData/>
  </xdr:twoCellAnchor>
</xdr:wsDr>
</file>

<file path=xl/drawings/drawing37.xml><?xml version="1.0" encoding="utf-8"?>
<xdr:wsDr xmlns:xdr="http://schemas.openxmlformats.org/drawingml/2006/spreadsheetDrawing" xmlns:a="http://schemas.openxmlformats.org/drawingml/2006/main">
  <xdr:twoCellAnchor>
    <xdr:from>
      <xdr:col>11</xdr:col>
      <xdr:colOff>0</xdr:colOff>
      <xdr:row>2</xdr:row>
      <xdr:rowOff>0</xdr:rowOff>
    </xdr:from>
    <xdr:to>
      <xdr:col>12</xdr:col>
      <xdr:colOff>512693</xdr:colOff>
      <xdr:row>2</xdr:row>
      <xdr:rowOff>0</xdr:rowOff>
    </xdr:to>
    <xdr:sp macro="" textlink="">
      <xdr:nvSpPr>
        <xdr:cNvPr id="2" name="Text Box 1">
          <a:extLst>
            <a:ext uri="{FF2B5EF4-FFF2-40B4-BE49-F238E27FC236}">
              <a16:creationId xmlns:a16="http://schemas.microsoft.com/office/drawing/2014/main" id="{D0B1FD9B-8D69-35E8-4F38-D8F151B81628}"/>
            </a:ext>
          </a:extLst>
        </xdr:cNvPr>
        <xdr:cNvSpPr>
          <a:spLocks noChangeArrowheads="1"/>
        </xdr:cNvSpPr>
      </xdr:nvSpPr>
      <xdr:spPr bwMode="auto">
        <a:xfrm>
          <a:off x="9648825" y="400050"/>
          <a:ext cx="981075" cy="0"/>
        </a:xfrm>
        <a:prstGeom prst="rect">
          <a:avLst/>
        </a:prstGeom>
        <a:solidFill>
          <a:srgbClr val="FFFFFF">
            <a:alpha val="0"/>
          </a:srgbClr>
        </a:solidFill>
        <a:ln>
          <a:noFill/>
        </a:ln>
      </xdr:spPr>
      <xdr:txBody>
        <a:bodyPr vertOverflow="clip" wrap="square" lIns="36576" tIns="22860" rIns="0" bIns="0" anchor="t" upright="1"/>
        <a:lstStyle/>
        <a:p>
          <a:pPr algn="l" rtl="0">
            <a:defRPr sz="1000"/>
          </a:pPr>
          <a:r>
            <a:rPr lang="ja-JP" altLang="en-US" sz="1600" b="1" i="0" u="none" strike="noStrike" baseline="0">
              <a:solidFill>
                <a:srgbClr val="000000"/>
              </a:solidFill>
              <a:latin typeface="ＭＳ 明朝"/>
              <a:ea typeface="ＭＳ 明朝"/>
            </a:rPr>
            <a:t>ホームページ内</a:t>
          </a:r>
        </a:p>
        <a:p>
          <a:pPr algn="l" rtl="0">
            <a:defRPr sz="1000"/>
          </a:pPr>
          <a:endParaRPr lang="ja-JP" altLang="en-US" sz="1100" b="0" i="0" u="none" strike="noStrike" baseline="0">
            <a:solidFill>
              <a:srgbClr val="000000"/>
            </a:solidFill>
            <a:latin typeface="ＭＳ 明朝"/>
            <a:ea typeface="ＭＳ 明朝"/>
          </a:endParaRPr>
        </a:p>
        <a:p>
          <a:pPr algn="l" rtl="0">
            <a:defRPr sz="1000"/>
          </a:pPr>
          <a:r>
            <a:rPr lang="ja-JP" altLang="en-US" sz="1400" b="0" i="0" u="none" strike="noStrike" baseline="0">
              <a:solidFill>
                <a:srgbClr val="000000"/>
              </a:solidFill>
              <a:latin typeface="ＭＳ 明朝"/>
              <a:ea typeface="ＭＳ 明朝"/>
            </a:rPr>
            <a:t>「 過去の金利 」</a:t>
          </a:r>
        </a:p>
        <a:p>
          <a:pPr algn="l" rtl="0">
            <a:defRPr sz="1000"/>
          </a:pPr>
          <a:r>
            <a:rPr lang="ja-JP" altLang="en-US" sz="1400" b="0" i="0" u="none" strike="noStrike" baseline="0">
              <a:solidFill>
                <a:srgbClr val="000000"/>
              </a:solidFill>
              <a:latin typeface="ＭＳ 明朝"/>
              <a:ea typeface="ＭＳ 明朝"/>
            </a:rPr>
            <a:t>（近代化資金）</a:t>
          </a:r>
        </a:p>
      </xdr:txBody>
    </xdr:sp>
    <xdr:clientData/>
  </xdr:twoCellAnchor>
</xdr:wsDr>
</file>

<file path=xl/drawings/drawing38.xml><?xml version="1.0" encoding="utf-8"?>
<xdr:wsDr xmlns:xdr="http://schemas.openxmlformats.org/drawingml/2006/spreadsheetDrawing" xmlns:a="http://schemas.openxmlformats.org/drawingml/2006/main">
  <xdr:twoCellAnchor>
    <xdr:from>
      <xdr:col>11</xdr:col>
      <xdr:colOff>0</xdr:colOff>
      <xdr:row>2</xdr:row>
      <xdr:rowOff>0</xdr:rowOff>
    </xdr:from>
    <xdr:to>
      <xdr:col>12</xdr:col>
      <xdr:colOff>512693</xdr:colOff>
      <xdr:row>2</xdr:row>
      <xdr:rowOff>0</xdr:rowOff>
    </xdr:to>
    <xdr:sp macro="" textlink="">
      <xdr:nvSpPr>
        <xdr:cNvPr id="2" name="Text Box 1">
          <a:extLst>
            <a:ext uri="{FF2B5EF4-FFF2-40B4-BE49-F238E27FC236}">
              <a16:creationId xmlns:a16="http://schemas.microsoft.com/office/drawing/2014/main" id="{644753A2-4A44-BB81-4633-7E642227053B}"/>
            </a:ext>
          </a:extLst>
        </xdr:cNvPr>
        <xdr:cNvSpPr>
          <a:spLocks noChangeArrowheads="1"/>
        </xdr:cNvSpPr>
      </xdr:nvSpPr>
      <xdr:spPr bwMode="auto">
        <a:xfrm>
          <a:off x="9648825" y="400050"/>
          <a:ext cx="982362" cy="0"/>
        </a:xfrm>
        <a:prstGeom prst="rect">
          <a:avLst/>
        </a:prstGeom>
        <a:solidFill>
          <a:srgbClr val="FFFFFF">
            <a:alpha val="0"/>
          </a:srgbClr>
        </a:solidFill>
        <a:ln>
          <a:noFill/>
        </a:ln>
      </xdr:spPr>
      <xdr:txBody>
        <a:bodyPr vertOverflow="clip" wrap="square" lIns="36576" tIns="22860" rIns="0" bIns="0" anchor="t" upright="1"/>
        <a:lstStyle/>
        <a:p>
          <a:pPr algn="l" rtl="0">
            <a:defRPr sz="1000"/>
          </a:pPr>
          <a:r>
            <a:rPr lang="ja-JP" altLang="en-US" sz="1600" b="1" i="0" u="none" strike="noStrike" baseline="0">
              <a:solidFill>
                <a:srgbClr val="000000"/>
              </a:solidFill>
              <a:latin typeface="ＭＳ 明朝"/>
              <a:ea typeface="ＭＳ 明朝"/>
            </a:rPr>
            <a:t>ホームページ内</a:t>
          </a:r>
        </a:p>
        <a:p>
          <a:pPr algn="l" rtl="0">
            <a:defRPr sz="1000"/>
          </a:pPr>
          <a:endParaRPr lang="ja-JP" altLang="en-US" sz="1100" b="0" i="0" u="none" strike="noStrike" baseline="0">
            <a:solidFill>
              <a:srgbClr val="000000"/>
            </a:solidFill>
            <a:latin typeface="ＭＳ 明朝"/>
            <a:ea typeface="ＭＳ 明朝"/>
          </a:endParaRPr>
        </a:p>
        <a:p>
          <a:pPr algn="l" rtl="0">
            <a:defRPr sz="1000"/>
          </a:pPr>
          <a:r>
            <a:rPr lang="ja-JP" altLang="en-US" sz="1400" b="0" i="0" u="none" strike="noStrike" baseline="0">
              <a:solidFill>
                <a:srgbClr val="000000"/>
              </a:solidFill>
              <a:latin typeface="ＭＳ 明朝"/>
              <a:ea typeface="ＭＳ 明朝"/>
            </a:rPr>
            <a:t>「 過去の金利 」</a:t>
          </a:r>
        </a:p>
        <a:p>
          <a:pPr algn="l" rtl="0">
            <a:defRPr sz="1000"/>
          </a:pPr>
          <a:r>
            <a:rPr lang="ja-JP" altLang="en-US" sz="1400" b="0" i="0" u="none" strike="noStrike" baseline="0">
              <a:solidFill>
                <a:srgbClr val="000000"/>
              </a:solidFill>
              <a:latin typeface="ＭＳ 明朝"/>
              <a:ea typeface="ＭＳ 明朝"/>
            </a:rPr>
            <a:t>（近代化資金）</a:t>
          </a:r>
        </a:p>
      </xdr:txBody>
    </xdr:sp>
    <xdr:clientData/>
  </xdr:twoCellAnchor>
</xdr:wsDr>
</file>

<file path=xl/drawings/drawing39.xml><?xml version="1.0" encoding="utf-8"?>
<xdr:wsDr xmlns:xdr="http://schemas.openxmlformats.org/drawingml/2006/spreadsheetDrawing" xmlns:a="http://schemas.openxmlformats.org/drawingml/2006/main">
  <xdr:twoCellAnchor>
    <xdr:from>
      <xdr:col>11</xdr:col>
      <xdr:colOff>0</xdr:colOff>
      <xdr:row>2</xdr:row>
      <xdr:rowOff>0</xdr:rowOff>
    </xdr:from>
    <xdr:to>
      <xdr:col>12</xdr:col>
      <xdr:colOff>512693</xdr:colOff>
      <xdr:row>2</xdr:row>
      <xdr:rowOff>0</xdr:rowOff>
    </xdr:to>
    <xdr:sp macro="" textlink="">
      <xdr:nvSpPr>
        <xdr:cNvPr id="2" name="Text Box 1">
          <a:extLst>
            <a:ext uri="{FF2B5EF4-FFF2-40B4-BE49-F238E27FC236}">
              <a16:creationId xmlns:a16="http://schemas.microsoft.com/office/drawing/2014/main" id="{064E7A0D-1653-412D-649B-D46141758AEF}"/>
            </a:ext>
          </a:extLst>
        </xdr:cNvPr>
        <xdr:cNvSpPr>
          <a:spLocks noChangeArrowheads="1"/>
        </xdr:cNvSpPr>
      </xdr:nvSpPr>
      <xdr:spPr bwMode="auto">
        <a:xfrm>
          <a:off x="8829675" y="400050"/>
          <a:ext cx="791443" cy="0"/>
        </a:xfrm>
        <a:prstGeom prst="rect">
          <a:avLst/>
        </a:prstGeom>
        <a:solidFill>
          <a:srgbClr val="FFFFFF">
            <a:alpha val="0"/>
          </a:srgbClr>
        </a:solidFill>
        <a:ln>
          <a:noFill/>
        </a:ln>
      </xdr:spPr>
      <xdr:txBody>
        <a:bodyPr vertOverflow="clip" wrap="square" lIns="36576" tIns="22860" rIns="0" bIns="0" anchor="t" upright="1"/>
        <a:lstStyle/>
        <a:p>
          <a:pPr algn="l" rtl="0">
            <a:defRPr sz="1000"/>
          </a:pPr>
          <a:r>
            <a:rPr lang="ja-JP" altLang="en-US" sz="1600" b="1" i="0" u="none" strike="noStrike" baseline="0">
              <a:solidFill>
                <a:srgbClr val="000000"/>
              </a:solidFill>
              <a:latin typeface="ＭＳ 明朝"/>
              <a:ea typeface="ＭＳ 明朝"/>
            </a:rPr>
            <a:t>ホームページ内</a:t>
          </a:r>
        </a:p>
        <a:p>
          <a:pPr algn="l" rtl="0">
            <a:defRPr sz="1000"/>
          </a:pPr>
          <a:endParaRPr lang="ja-JP" altLang="en-US" sz="1100" b="0" i="0" u="none" strike="noStrike" baseline="0">
            <a:solidFill>
              <a:srgbClr val="000000"/>
            </a:solidFill>
            <a:latin typeface="ＭＳ 明朝"/>
            <a:ea typeface="ＭＳ 明朝"/>
          </a:endParaRPr>
        </a:p>
        <a:p>
          <a:pPr algn="l" rtl="0">
            <a:defRPr sz="1000"/>
          </a:pPr>
          <a:r>
            <a:rPr lang="ja-JP" altLang="en-US" sz="1400" b="0" i="0" u="none" strike="noStrike" baseline="0">
              <a:solidFill>
                <a:srgbClr val="000000"/>
              </a:solidFill>
              <a:latin typeface="ＭＳ 明朝"/>
              <a:ea typeface="ＭＳ 明朝"/>
            </a:rPr>
            <a:t>「 過去の金利 」</a:t>
          </a:r>
        </a:p>
        <a:p>
          <a:pPr algn="l" rtl="0">
            <a:defRPr sz="1000"/>
          </a:pPr>
          <a:r>
            <a:rPr lang="ja-JP" altLang="en-US" sz="1400" b="0" i="0" u="none" strike="noStrike" baseline="0">
              <a:solidFill>
                <a:srgbClr val="000000"/>
              </a:solidFill>
              <a:latin typeface="ＭＳ 明朝"/>
              <a:ea typeface="ＭＳ 明朝"/>
            </a:rPr>
            <a:t>（近代化資金）</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882650</xdr:colOff>
      <xdr:row>48</xdr:row>
      <xdr:rowOff>114300</xdr:rowOff>
    </xdr:from>
    <xdr:to>
      <xdr:col>15</xdr:col>
      <xdr:colOff>88900</xdr:colOff>
      <xdr:row>56</xdr:row>
      <xdr:rowOff>165100</xdr:rowOff>
    </xdr:to>
    <xdr:sp macro="" textlink="">
      <xdr:nvSpPr>
        <xdr:cNvPr id="4201" name="AutoShape 1">
          <a:extLst>
            <a:ext uri="{FF2B5EF4-FFF2-40B4-BE49-F238E27FC236}">
              <a16:creationId xmlns:a16="http://schemas.microsoft.com/office/drawing/2014/main" id="{ABB5F731-684D-AB2D-EAB9-7CF88DC14DAC}"/>
            </a:ext>
          </a:extLst>
        </xdr:cNvPr>
        <xdr:cNvSpPr>
          <a:spLocks noChangeArrowheads="1"/>
        </xdr:cNvSpPr>
      </xdr:nvSpPr>
      <xdr:spPr bwMode="auto">
        <a:xfrm>
          <a:off x="5695950" y="9067800"/>
          <a:ext cx="1841500" cy="1562100"/>
        </a:xfrm>
        <a:prstGeom prst="horizontalScroll">
          <a:avLst>
            <a:gd name="adj" fmla="val 12500"/>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10</xdr:col>
      <xdr:colOff>139700</xdr:colOff>
      <xdr:row>50</xdr:row>
      <xdr:rowOff>85725</xdr:rowOff>
    </xdr:from>
    <xdr:to>
      <xdr:col>15</xdr:col>
      <xdr:colOff>16480</xdr:colOff>
      <xdr:row>55</xdr:row>
      <xdr:rowOff>286438</xdr:rowOff>
    </xdr:to>
    <xdr:sp macro="" textlink="">
      <xdr:nvSpPr>
        <xdr:cNvPr id="4098" name="Text Box 2">
          <a:extLst>
            <a:ext uri="{FF2B5EF4-FFF2-40B4-BE49-F238E27FC236}">
              <a16:creationId xmlns:a16="http://schemas.microsoft.com/office/drawing/2014/main" id="{67B90ED4-C6A2-4DCB-0227-9BA1AF5F8043}"/>
            </a:ext>
          </a:extLst>
        </xdr:cNvPr>
        <xdr:cNvSpPr>
          <a:spLocks noChangeArrowheads="1"/>
        </xdr:cNvSpPr>
      </xdr:nvSpPr>
      <xdr:spPr bwMode="auto">
        <a:xfrm>
          <a:off x="6315075" y="9382125"/>
          <a:ext cx="1828800" cy="1000125"/>
        </a:xfrm>
        <a:prstGeom prst="rect">
          <a:avLst/>
        </a:prstGeom>
        <a:solidFill>
          <a:srgbClr val="FFFFFF">
            <a:alpha val="0"/>
          </a:srgbClr>
        </a:solidFill>
        <a:ln>
          <a:noFill/>
        </a:ln>
      </xdr:spPr>
      <xdr:txBody>
        <a:bodyPr vertOverflow="clip" wrap="square" lIns="36576" tIns="22860" rIns="0" bIns="0" anchor="t" upright="1"/>
        <a:lstStyle/>
        <a:p>
          <a:pPr algn="l" rtl="0">
            <a:lnSpc>
              <a:spcPts val="1800"/>
            </a:lnSpc>
            <a:defRPr sz="1000"/>
          </a:pPr>
          <a:r>
            <a:rPr lang="ja-JP" altLang="en-US" sz="1600" b="1" i="0" u="none" strike="noStrike" baseline="0">
              <a:solidFill>
                <a:srgbClr val="000000"/>
              </a:solidFill>
              <a:latin typeface="ＭＳ 明朝"/>
              <a:ea typeface="ＭＳ 明朝"/>
            </a:rPr>
            <a:t>ホームページ内</a:t>
          </a:r>
        </a:p>
        <a:p>
          <a:pPr algn="l" rtl="0">
            <a:lnSpc>
              <a:spcPts val="1300"/>
            </a:lnSpc>
            <a:defRPr sz="1000"/>
          </a:pPr>
          <a:endParaRPr lang="ja-JP" altLang="en-US" sz="1100" b="0" i="0" u="none" strike="noStrike" baseline="0">
            <a:solidFill>
              <a:srgbClr val="000000"/>
            </a:solidFill>
            <a:latin typeface="ＭＳ 明朝"/>
            <a:ea typeface="ＭＳ 明朝"/>
          </a:endParaRPr>
        </a:p>
        <a:p>
          <a:pPr algn="l" rtl="0">
            <a:lnSpc>
              <a:spcPts val="1600"/>
            </a:lnSpc>
            <a:defRPr sz="1000"/>
          </a:pPr>
          <a:r>
            <a:rPr lang="ja-JP" altLang="en-US" sz="1400" b="0" i="0" u="none" strike="noStrike" baseline="0">
              <a:solidFill>
                <a:srgbClr val="000000"/>
              </a:solidFill>
              <a:latin typeface="ＭＳ 明朝"/>
              <a:ea typeface="ＭＳ 明朝"/>
            </a:rPr>
            <a:t>「 過去の金利 」</a:t>
          </a:r>
        </a:p>
        <a:p>
          <a:pPr algn="l" rtl="0">
            <a:lnSpc>
              <a:spcPts val="1700"/>
            </a:lnSpc>
            <a:defRPr sz="1000"/>
          </a:pPr>
          <a:r>
            <a:rPr lang="ja-JP" altLang="en-US" sz="1400" b="0" i="0" u="none" strike="noStrike" baseline="0">
              <a:solidFill>
                <a:srgbClr val="000000"/>
              </a:solidFill>
              <a:latin typeface="ＭＳ 明朝"/>
              <a:ea typeface="ＭＳ 明朝"/>
            </a:rPr>
            <a:t>（近代化資金）</a:t>
          </a:r>
        </a:p>
      </xdr:txBody>
    </xdr:sp>
    <xdr:clientData/>
  </xdr:twoCellAnchor>
</xdr:wsDr>
</file>

<file path=xl/drawings/drawing40.xml><?xml version="1.0" encoding="utf-8"?>
<xdr:wsDr xmlns:xdr="http://schemas.openxmlformats.org/drawingml/2006/spreadsheetDrawing" xmlns:a="http://schemas.openxmlformats.org/drawingml/2006/main">
  <xdr:twoCellAnchor>
    <xdr:from>
      <xdr:col>11</xdr:col>
      <xdr:colOff>0</xdr:colOff>
      <xdr:row>2</xdr:row>
      <xdr:rowOff>0</xdr:rowOff>
    </xdr:from>
    <xdr:to>
      <xdr:col>12</xdr:col>
      <xdr:colOff>512693</xdr:colOff>
      <xdr:row>2</xdr:row>
      <xdr:rowOff>0</xdr:rowOff>
    </xdr:to>
    <xdr:sp macro="" textlink="">
      <xdr:nvSpPr>
        <xdr:cNvPr id="2" name="Text Box 1">
          <a:extLst>
            <a:ext uri="{FF2B5EF4-FFF2-40B4-BE49-F238E27FC236}">
              <a16:creationId xmlns:a16="http://schemas.microsoft.com/office/drawing/2014/main" id="{ADF39FC2-83B6-96B4-803F-858EB9EA00E9}"/>
            </a:ext>
          </a:extLst>
        </xdr:cNvPr>
        <xdr:cNvSpPr>
          <a:spLocks noChangeArrowheads="1"/>
        </xdr:cNvSpPr>
      </xdr:nvSpPr>
      <xdr:spPr bwMode="auto">
        <a:xfrm>
          <a:off x="8829675" y="400050"/>
          <a:ext cx="790642" cy="0"/>
        </a:xfrm>
        <a:prstGeom prst="rect">
          <a:avLst/>
        </a:prstGeom>
        <a:solidFill>
          <a:srgbClr val="FFFFFF">
            <a:alpha val="0"/>
          </a:srgbClr>
        </a:solidFill>
        <a:ln>
          <a:noFill/>
        </a:ln>
      </xdr:spPr>
      <xdr:txBody>
        <a:bodyPr vertOverflow="clip" wrap="square" lIns="36576" tIns="22860" rIns="0" bIns="0" anchor="t" upright="1"/>
        <a:lstStyle/>
        <a:p>
          <a:pPr algn="l" rtl="0">
            <a:defRPr sz="1000"/>
          </a:pPr>
          <a:r>
            <a:rPr lang="ja-JP" altLang="en-US" sz="1600" b="1" i="0" u="none" strike="noStrike" baseline="0">
              <a:solidFill>
                <a:srgbClr val="000000"/>
              </a:solidFill>
              <a:latin typeface="ＭＳ 明朝"/>
              <a:ea typeface="ＭＳ 明朝"/>
            </a:rPr>
            <a:t>ホームページ内</a:t>
          </a:r>
        </a:p>
        <a:p>
          <a:pPr algn="l" rtl="0">
            <a:defRPr sz="1000"/>
          </a:pPr>
          <a:endParaRPr lang="ja-JP" altLang="en-US" sz="1100" b="0" i="0" u="none" strike="noStrike" baseline="0">
            <a:solidFill>
              <a:srgbClr val="000000"/>
            </a:solidFill>
            <a:latin typeface="ＭＳ 明朝"/>
            <a:ea typeface="ＭＳ 明朝"/>
          </a:endParaRPr>
        </a:p>
        <a:p>
          <a:pPr algn="l" rtl="0">
            <a:defRPr sz="1000"/>
          </a:pPr>
          <a:r>
            <a:rPr lang="ja-JP" altLang="en-US" sz="1400" b="0" i="0" u="none" strike="noStrike" baseline="0">
              <a:solidFill>
                <a:srgbClr val="000000"/>
              </a:solidFill>
              <a:latin typeface="ＭＳ 明朝"/>
              <a:ea typeface="ＭＳ 明朝"/>
            </a:rPr>
            <a:t>「 過去の金利 」</a:t>
          </a:r>
        </a:p>
        <a:p>
          <a:pPr algn="l" rtl="0">
            <a:defRPr sz="1000"/>
          </a:pPr>
          <a:r>
            <a:rPr lang="ja-JP" altLang="en-US" sz="1400" b="0" i="0" u="none" strike="noStrike" baseline="0">
              <a:solidFill>
                <a:srgbClr val="000000"/>
              </a:solidFill>
              <a:latin typeface="ＭＳ 明朝"/>
              <a:ea typeface="ＭＳ 明朝"/>
            </a:rPr>
            <a:t>（近代化資金）</a:t>
          </a:r>
        </a:p>
      </xdr:txBody>
    </xdr:sp>
    <xdr:clientData/>
  </xdr:twoCellAnchor>
</xdr:wsDr>
</file>

<file path=xl/drawings/drawing41.xml><?xml version="1.0" encoding="utf-8"?>
<xdr:wsDr xmlns:xdr="http://schemas.openxmlformats.org/drawingml/2006/spreadsheetDrawing" xmlns:a="http://schemas.openxmlformats.org/drawingml/2006/main">
  <xdr:twoCellAnchor>
    <xdr:from>
      <xdr:col>11</xdr:col>
      <xdr:colOff>0</xdr:colOff>
      <xdr:row>2</xdr:row>
      <xdr:rowOff>0</xdr:rowOff>
    </xdr:from>
    <xdr:to>
      <xdr:col>12</xdr:col>
      <xdr:colOff>512693</xdr:colOff>
      <xdr:row>2</xdr:row>
      <xdr:rowOff>0</xdr:rowOff>
    </xdr:to>
    <xdr:sp macro="" textlink="">
      <xdr:nvSpPr>
        <xdr:cNvPr id="2" name="Text Box 1">
          <a:extLst>
            <a:ext uri="{FF2B5EF4-FFF2-40B4-BE49-F238E27FC236}">
              <a16:creationId xmlns:a16="http://schemas.microsoft.com/office/drawing/2014/main" id="{37D4252F-349D-2FC3-CD23-1742595FFCC9}"/>
            </a:ext>
          </a:extLst>
        </xdr:cNvPr>
        <xdr:cNvSpPr>
          <a:spLocks noChangeArrowheads="1"/>
        </xdr:cNvSpPr>
      </xdr:nvSpPr>
      <xdr:spPr bwMode="auto">
        <a:xfrm>
          <a:off x="8829675" y="400050"/>
          <a:ext cx="790642" cy="0"/>
        </a:xfrm>
        <a:prstGeom prst="rect">
          <a:avLst/>
        </a:prstGeom>
        <a:solidFill>
          <a:srgbClr val="FFFFFF">
            <a:alpha val="0"/>
          </a:srgbClr>
        </a:solidFill>
        <a:ln>
          <a:noFill/>
        </a:ln>
      </xdr:spPr>
      <xdr:txBody>
        <a:bodyPr vertOverflow="clip" wrap="square" lIns="36576" tIns="22860" rIns="0" bIns="0" anchor="t" upright="1"/>
        <a:lstStyle/>
        <a:p>
          <a:pPr algn="l" rtl="0">
            <a:defRPr sz="1000"/>
          </a:pPr>
          <a:r>
            <a:rPr lang="ja-JP" altLang="en-US" sz="1600" b="1" i="0" u="none" strike="noStrike" baseline="0">
              <a:solidFill>
                <a:srgbClr val="000000"/>
              </a:solidFill>
              <a:latin typeface="ＭＳ 明朝"/>
              <a:ea typeface="ＭＳ 明朝"/>
            </a:rPr>
            <a:t>ホームページ内</a:t>
          </a:r>
        </a:p>
        <a:p>
          <a:pPr algn="l" rtl="0">
            <a:defRPr sz="1000"/>
          </a:pPr>
          <a:endParaRPr lang="ja-JP" altLang="en-US" sz="1100" b="0" i="0" u="none" strike="noStrike" baseline="0">
            <a:solidFill>
              <a:srgbClr val="000000"/>
            </a:solidFill>
            <a:latin typeface="ＭＳ 明朝"/>
            <a:ea typeface="ＭＳ 明朝"/>
          </a:endParaRPr>
        </a:p>
        <a:p>
          <a:pPr algn="l" rtl="0">
            <a:defRPr sz="1000"/>
          </a:pPr>
          <a:r>
            <a:rPr lang="ja-JP" altLang="en-US" sz="1400" b="0" i="0" u="none" strike="noStrike" baseline="0">
              <a:solidFill>
                <a:srgbClr val="000000"/>
              </a:solidFill>
              <a:latin typeface="ＭＳ 明朝"/>
              <a:ea typeface="ＭＳ 明朝"/>
            </a:rPr>
            <a:t>「 過去の金利 」</a:t>
          </a:r>
        </a:p>
        <a:p>
          <a:pPr algn="l" rtl="0">
            <a:defRPr sz="1000"/>
          </a:pPr>
          <a:r>
            <a:rPr lang="ja-JP" altLang="en-US" sz="1400" b="0" i="0" u="none" strike="noStrike" baseline="0">
              <a:solidFill>
                <a:srgbClr val="000000"/>
              </a:solidFill>
              <a:latin typeface="ＭＳ 明朝"/>
              <a:ea typeface="ＭＳ 明朝"/>
            </a:rPr>
            <a:t>（近代化資金）</a:t>
          </a:r>
        </a:p>
      </xdr:txBody>
    </xdr:sp>
    <xdr:clientData/>
  </xdr:twoCellAnchor>
</xdr:wsDr>
</file>

<file path=xl/drawings/drawing42.xml><?xml version="1.0" encoding="utf-8"?>
<xdr:wsDr xmlns:xdr="http://schemas.openxmlformats.org/drawingml/2006/spreadsheetDrawing" xmlns:a="http://schemas.openxmlformats.org/drawingml/2006/main">
  <xdr:twoCellAnchor>
    <xdr:from>
      <xdr:col>11</xdr:col>
      <xdr:colOff>0</xdr:colOff>
      <xdr:row>2</xdr:row>
      <xdr:rowOff>0</xdr:rowOff>
    </xdr:from>
    <xdr:to>
      <xdr:col>12</xdr:col>
      <xdr:colOff>512693</xdr:colOff>
      <xdr:row>2</xdr:row>
      <xdr:rowOff>0</xdr:rowOff>
    </xdr:to>
    <xdr:sp macro="" textlink="">
      <xdr:nvSpPr>
        <xdr:cNvPr id="2" name="Text Box 1">
          <a:extLst>
            <a:ext uri="{FF2B5EF4-FFF2-40B4-BE49-F238E27FC236}">
              <a16:creationId xmlns:a16="http://schemas.microsoft.com/office/drawing/2014/main" id="{70B95BCA-FF53-0118-CD9F-15468DEF2B69}"/>
            </a:ext>
          </a:extLst>
        </xdr:cNvPr>
        <xdr:cNvSpPr>
          <a:spLocks noChangeArrowheads="1"/>
        </xdr:cNvSpPr>
      </xdr:nvSpPr>
      <xdr:spPr bwMode="auto">
        <a:xfrm>
          <a:off x="8832850" y="393700"/>
          <a:ext cx="1071493" cy="0"/>
        </a:xfrm>
        <a:prstGeom prst="rect">
          <a:avLst/>
        </a:prstGeom>
        <a:solidFill>
          <a:srgbClr val="FFFFFF">
            <a:alpha val="0"/>
          </a:srgbClr>
        </a:solidFill>
        <a:ln>
          <a:noFill/>
        </a:ln>
      </xdr:spPr>
      <xdr:txBody>
        <a:bodyPr vertOverflow="clip" wrap="square" lIns="36576" tIns="22860" rIns="0" bIns="0" anchor="t" upright="1"/>
        <a:lstStyle/>
        <a:p>
          <a:pPr algn="l" rtl="0">
            <a:defRPr sz="1000"/>
          </a:pPr>
          <a:r>
            <a:rPr lang="ja-JP" altLang="en-US" sz="1600" b="1" i="0" u="none" strike="noStrike" baseline="0">
              <a:solidFill>
                <a:srgbClr val="000000"/>
              </a:solidFill>
              <a:latin typeface="ＭＳ 明朝"/>
              <a:ea typeface="ＭＳ 明朝"/>
            </a:rPr>
            <a:t>ホームページ内</a:t>
          </a:r>
        </a:p>
        <a:p>
          <a:pPr algn="l" rtl="0">
            <a:defRPr sz="1000"/>
          </a:pPr>
          <a:endParaRPr lang="ja-JP" altLang="en-US" sz="1100" b="0" i="0" u="none" strike="noStrike" baseline="0">
            <a:solidFill>
              <a:srgbClr val="000000"/>
            </a:solidFill>
            <a:latin typeface="ＭＳ 明朝"/>
            <a:ea typeface="ＭＳ 明朝"/>
          </a:endParaRPr>
        </a:p>
        <a:p>
          <a:pPr algn="l" rtl="0">
            <a:defRPr sz="1000"/>
          </a:pPr>
          <a:r>
            <a:rPr lang="ja-JP" altLang="en-US" sz="1400" b="0" i="0" u="none" strike="noStrike" baseline="0">
              <a:solidFill>
                <a:srgbClr val="000000"/>
              </a:solidFill>
              <a:latin typeface="ＭＳ 明朝"/>
              <a:ea typeface="ＭＳ 明朝"/>
            </a:rPr>
            <a:t>「 過去の金利 」</a:t>
          </a:r>
        </a:p>
        <a:p>
          <a:pPr algn="l" rtl="0">
            <a:defRPr sz="1000"/>
          </a:pPr>
          <a:r>
            <a:rPr lang="ja-JP" altLang="en-US" sz="1400" b="0" i="0" u="none" strike="noStrike" baseline="0">
              <a:solidFill>
                <a:srgbClr val="000000"/>
              </a:solidFill>
              <a:latin typeface="ＭＳ 明朝"/>
              <a:ea typeface="ＭＳ 明朝"/>
            </a:rPr>
            <a:t>（近代化資金）</a:t>
          </a:r>
        </a:p>
      </xdr:txBody>
    </xdr:sp>
    <xdr:clientData/>
  </xdr:twoCellAnchor>
</xdr:wsDr>
</file>

<file path=xl/drawings/drawing43.xml><?xml version="1.0" encoding="utf-8"?>
<xdr:wsDr xmlns:xdr="http://schemas.openxmlformats.org/drawingml/2006/spreadsheetDrawing" xmlns:a="http://schemas.openxmlformats.org/drawingml/2006/main">
  <xdr:twoCellAnchor>
    <xdr:from>
      <xdr:col>11</xdr:col>
      <xdr:colOff>0</xdr:colOff>
      <xdr:row>2</xdr:row>
      <xdr:rowOff>0</xdr:rowOff>
    </xdr:from>
    <xdr:to>
      <xdr:col>12</xdr:col>
      <xdr:colOff>512693</xdr:colOff>
      <xdr:row>2</xdr:row>
      <xdr:rowOff>0</xdr:rowOff>
    </xdr:to>
    <xdr:sp macro="" textlink="">
      <xdr:nvSpPr>
        <xdr:cNvPr id="2" name="Text Box 1">
          <a:extLst>
            <a:ext uri="{FF2B5EF4-FFF2-40B4-BE49-F238E27FC236}">
              <a16:creationId xmlns:a16="http://schemas.microsoft.com/office/drawing/2014/main" id="{0C3449E3-1AD4-42FB-45FF-951EA2D70F53}"/>
            </a:ext>
          </a:extLst>
        </xdr:cNvPr>
        <xdr:cNvSpPr>
          <a:spLocks noChangeArrowheads="1"/>
        </xdr:cNvSpPr>
      </xdr:nvSpPr>
      <xdr:spPr bwMode="auto">
        <a:xfrm>
          <a:off x="8832850" y="393700"/>
          <a:ext cx="1071493" cy="0"/>
        </a:xfrm>
        <a:prstGeom prst="rect">
          <a:avLst/>
        </a:prstGeom>
        <a:solidFill>
          <a:srgbClr val="FFFFFF">
            <a:alpha val="0"/>
          </a:srgbClr>
        </a:solidFill>
        <a:ln>
          <a:noFill/>
        </a:ln>
      </xdr:spPr>
      <xdr:txBody>
        <a:bodyPr vertOverflow="clip" wrap="square" lIns="36576" tIns="22860" rIns="0" bIns="0" anchor="t" upright="1"/>
        <a:lstStyle/>
        <a:p>
          <a:pPr algn="l" rtl="0">
            <a:defRPr sz="1000"/>
          </a:pPr>
          <a:r>
            <a:rPr lang="ja-JP" altLang="en-US" sz="1600" b="1" i="0" u="none" strike="noStrike" baseline="0">
              <a:solidFill>
                <a:srgbClr val="000000"/>
              </a:solidFill>
              <a:latin typeface="ＭＳ 明朝"/>
              <a:ea typeface="ＭＳ 明朝"/>
            </a:rPr>
            <a:t>ホームページ内</a:t>
          </a:r>
        </a:p>
        <a:p>
          <a:pPr algn="l" rtl="0">
            <a:defRPr sz="1000"/>
          </a:pPr>
          <a:endParaRPr lang="ja-JP" altLang="en-US" sz="1100" b="0" i="0" u="none" strike="noStrike" baseline="0">
            <a:solidFill>
              <a:srgbClr val="000000"/>
            </a:solidFill>
            <a:latin typeface="ＭＳ 明朝"/>
            <a:ea typeface="ＭＳ 明朝"/>
          </a:endParaRPr>
        </a:p>
        <a:p>
          <a:pPr algn="l" rtl="0">
            <a:defRPr sz="1000"/>
          </a:pPr>
          <a:r>
            <a:rPr lang="ja-JP" altLang="en-US" sz="1400" b="0" i="0" u="none" strike="noStrike" baseline="0">
              <a:solidFill>
                <a:srgbClr val="000000"/>
              </a:solidFill>
              <a:latin typeface="ＭＳ 明朝"/>
              <a:ea typeface="ＭＳ 明朝"/>
            </a:rPr>
            <a:t>「 過去の金利 」</a:t>
          </a:r>
        </a:p>
        <a:p>
          <a:pPr algn="l" rtl="0">
            <a:defRPr sz="1000"/>
          </a:pPr>
          <a:r>
            <a:rPr lang="ja-JP" altLang="en-US" sz="1400" b="0" i="0" u="none" strike="noStrike" baseline="0">
              <a:solidFill>
                <a:srgbClr val="000000"/>
              </a:solidFill>
              <a:latin typeface="ＭＳ 明朝"/>
              <a:ea typeface="ＭＳ 明朝"/>
            </a:rPr>
            <a:t>（近代化資金）</a:t>
          </a:r>
        </a:p>
      </xdr:txBody>
    </xdr:sp>
    <xdr:clientData/>
  </xdr:twoCellAnchor>
</xdr:wsDr>
</file>

<file path=xl/drawings/drawing44.xml><?xml version="1.0" encoding="utf-8"?>
<xdr:wsDr xmlns:xdr="http://schemas.openxmlformats.org/drawingml/2006/spreadsheetDrawing" xmlns:a="http://schemas.openxmlformats.org/drawingml/2006/main">
  <xdr:twoCellAnchor>
    <xdr:from>
      <xdr:col>11</xdr:col>
      <xdr:colOff>0</xdr:colOff>
      <xdr:row>2</xdr:row>
      <xdr:rowOff>0</xdr:rowOff>
    </xdr:from>
    <xdr:to>
      <xdr:col>12</xdr:col>
      <xdr:colOff>512693</xdr:colOff>
      <xdr:row>2</xdr:row>
      <xdr:rowOff>0</xdr:rowOff>
    </xdr:to>
    <xdr:sp macro="" textlink="">
      <xdr:nvSpPr>
        <xdr:cNvPr id="2" name="Text Box 1">
          <a:extLst>
            <a:ext uri="{FF2B5EF4-FFF2-40B4-BE49-F238E27FC236}">
              <a16:creationId xmlns:a16="http://schemas.microsoft.com/office/drawing/2014/main" id="{A2314F26-3C55-3216-175E-8724C67AF0C3}"/>
            </a:ext>
          </a:extLst>
        </xdr:cNvPr>
        <xdr:cNvSpPr>
          <a:spLocks noChangeArrowheads="1"/>
        </xdr:cNvSpPr>
      </xdr:nvSpPr>
      <xdr:spPr bwMode="auto">
        <a:xfrm>
          <a:off x="8832850" y="393700"/>
          <a:ext cx="1071493" cy="0"/>
        </a:xfrm>
        <a:prstGeom prst="rect">
          <a:avLst/>
        </a:prstGeom>
        <a:solidFill>
          <a:srgbClr val="FFFFFF">
            <a:alpha val="0"/>
          </a:srgbClr>
        </a:solidFill>
        <a:ln>
          <a:noFill/>
        </a:ln>
      </xdr:spPr>
      <xdr:txBody>
        <a:bodyPr vertOverflow="clip" wrap="square" lIns="36576" tIns="22860" rIns="0" bIns="0" anchor="t" upright="1"/>
        <a:lstStyle/>
        <a:p>
          <a:pPr algn="l" rtl="0">
            <a:defRPr sz="1000"/>
          </a:pPr>
          <a:r>
            <a:rPr lang="ja-JP" altLang="en-US" sz="1600" b="1" i="0" u="none" strike="noStrike" baseline="0">
              <a:solidFill>
                <a:srgbClr val="000000"/>
              </a:solidFill>
              <a:latin typeface="ＭＳ 明朝"/>
              <a:ea typeface="ＭＳ 明朝"/>
            </a:rPr>
            <a:t>ホームページ内</a:t>
          </a:r>
        </a:p>
        <a:p>
          <a:pPr algn="l" rtl="0">
            <a:defRPr sz="1000"/>
          </a:pPr>
          <a:endParaRPr lang="ja-JP" altLang="en-US" sz="1100" b="0" i="0" u="none" strike="noStrike" baseline="0">
            <a:solidFill>
              <a:srgbClr val="000000"/>
            </a:solidFill>
            <a:latin typeface="ＭＳ 明朝"/>
            <a:ea typeface="ＭＳ 明朝"/>
          </a:endParaRPr>
        </a:p>
        <a:p>
          <a:pPr algn="l" rtl="0">
            <a:defRPr sz="1000"/>
          </a:pPr>
          <a:r>
            <a:rPr lang="ja-JP" altLang="en-US" sz="1400" b="0" i="0" u="none" strike="noStrike" baseline="0">
              <a:solidFill>
                <a:srgbClr val="000000"/>
              </a:solidFill>
              <a:latin typeface="ＭＳ 明朝"/>
              <a:ea typeface="ＭＳ 明朝"/>
            </a:rPr>
            <a:t>「 過去の金利 」</a:t>
          </a:r>
        </a:p>
        <a:p>
          <a:pPr algn="l" rtl="0">
            <a:defRPr sz="1000"/>
          </a:pPr>
          <a:r>
            <a:rPr lang="ja-JP" altLang="en-US" sz="1400" b="0" i="0" u="none" strike="noStrike" baseline="0">
              <a:solidFill>
                <a:srgbClr val="000000"/>
              </a:solidFill>
              <a:latin typeface="ＭＳ 明朝"/>
              <a:ea typeface="ＭＳ 明朝"/>
            </a:rPr>
            <a:t>（近代化資金）</a:t>
          </a:r>
        </a:p>
      </xdr:txBody>
    </xdr:sp>
    <xdr:clientData/>
  </xdr:twoCellAnchor>
  <xdr:twoCellAnchor>
    <xdr:from>
      <xdr:col>1</xdr:col>
      <xdr:colOff>266700</xdr:colOff>
      <xdr:row>38</xdr:row>
      <xdr:rowOff>115233</xdr:rowOff>
    </xdr:from>
    <xdr:to>
      <xdr:col>9</xdr:col>
      <xdr:colOff>0</xdr:colOff>
      <xdr:row>48</xdr:row>
      <xdr:rowOff>136703</xdr:rowOff>
    </xdr:to>
    <xdr:sp macro="" textlink="" fLocksText="0">
      <xdr:nvSpPr>
        <xdr:cNvPr id="3" name="AutoShape 1">
          <a:extLst>
            <a:ext uri="{FF2B5EF4-FFF2-40B4-BE49-F238E27FC236}">
              <a16:creationId xmlns:a16="http://schemas.microsoft.com/office/drawing/2014/main" id="{09F73BB1-5A53-4EB9-8A1B-E06EAFDA7652}"/>
            </a:ext>
          </a:extLst>
        </xdr:cNvPr>
        <xdr:cNvSpPr>
          <a:spLocks noChangeArrowheads="1"/>
        </xdr:cNvSpPr>
      </xdr:nvSpPr>
      <xdr:spPr bwMode="auto">
        <a:xfrm>
          <a:off x="387350" y="10662583"/>
          <a:ext cx="7645400" cy="1545470"/>
        </a:xfrm>
        <a:prstGeom prst="horizontalScroll">
          <a:avLst>
            <a:gd name="adj" fmla="val 12500"/>
          </a:avLst>
        </a:prstGeom>
        <a:solidFill>
          <a:srgbClr val="FFFFFF"/>
        </a:solidFill>
        <a:ln w="9525">
          <a:solidFill>
            <a:srgbClr val="000000"/>
          </a:solidFill>
          <a:round/>
          <a:headEnd/>
          <a:tailEnd/>
        </a:ln>
      </xdr:spPr>
      <xdr:txBody>
        <a:bodyPr vertOverflow="clip" wrap="square" lIns="45720" tIns="22860" rIns="45720" bIns="0" anchor="ctr" upright="1"/>
        <a:lstStyle/>
        <a:p>
          <a:pPr algn="l" rtl="0">
            <a:lnSpc>
              <a:spcPts val="1300"/>
            </a:lnSpc>
            <a:defRPr sz="1000"/>
          </a:pPr>
          <a:r>
            <a:rPr lang="ja-JP" altLang="en-US" sz="1200" b="0" i="0" u="none" strike="noStrike" baseline="0">
              <a:solidFill>
                <a:srgbClr val="000000"/>
              </a:solidFill>
              <a:latin typeface="ＭＳ Ｐゴシック"/>
              <a:ea typeface="ＭＳ Ｐゴシック"/>
            </a:rPr>
            <a:t>＜貸付当初</a:t>
          </a:r>
          <a:r>
            <a:rPr lang="en-US" altLang="ja-JP" sz="1200" b="0" i="0" u="none" strike="noStrike" baseline="0">
              <a:solidFill>
                <a:srgbClr val="000000"/>
              </a:solidFill>
              <a:latin typeface="ＭＳ Ｐゴシック"/>
              <a:ea typeface="ＭＳ Ｐゴシック"/>
            </a:rPr>
            <a:t>5</a:t>
          </a:r>
          <a:r>
            <a:rPr lang="ja-JP" altLang="en-US" sz="1200" b="0" i="0" u="none" strike="noStrike" baseline="0">
              <a:solidFill>
                <a:srgbClr val="000000"/>
              </a:solidFill>
              <a:latin typeface="ＭＳ Ｐゴシック"/>
              <a:ea typeface="ＭＳ Ｐゴシック"/>
            </a:rPr>
            <a:t>年間の金利負担軽減措置について＞</a:t>
          </a:r>
        </a:p>
        <a:p>
          <a:pPr algn="l" rtl="0">
            <a:lnSpc>
              <a:spcPts val="1400"/>
            </a:lnSpc>
            <a:defRPr sz="1000"/>
          </a:pPr>
          <a:r>
            <a:rPr lang="ja-JP" altLang="en-US" sz="1200" b="0" i="0" u="none" strike="noStrike" baseline="0">
              <a:solidFill>
                <a:srgbClr val="000000"/>
              </a:solidFill>
              <a:latin typeface="ＭＳ Ｐゴシック"/>
              <a:ea typeface="ＭＳ Ｐゴシック"/>
            </a:rPr>
            <a:t> 「認定農業者等（貸付利率の特例）」とは、担い手経営発展支援金融対策事業の利子助成により認定農業者等が貸付</a:t>
          </a:r>
          <a:r>
            <a:rPr lang="en-US" altLang="ja-JP" sz="1200" b="0" i="0" u="none" strike="noStrike" baseline="0">
              <a:solidFill>
                <a:srgbClr val="000000"/>
              </a:solidFill>
              <a:latin typeface="ＭＳ Ｐゴシック"/>
              <a:ea typeface="ＭＳ Ｐゴシック"/>
            </a:rPr>
            <a:t>6</a:t>
          </a:r>
          <a:r>
            <a:rPr lang="ja-JP" altLang="en-US" sz="1200" b="0" i="0" u="none" strike="noStrike" baseline="0">
              <a:solidFill>
                <a:srgbClr val="000000"/>
              </a:solidFill>
              <a:latin typeface="ＭＳ Ｐゴシック"/>
              <a:ea typeface="ＭＳ Ｐゴシック"/>
            </a:rPr>
            <a:t>年目以降に実際に負担する利率をいい、農業経営基盤強化資金（スーパー</a:t>
          </a:r>
          <a:r>
            <a:rPr lang="en-US" altLang="ja-JP" sz="1200" b="0" i="0" u="none" strike="noStrike" baseline="0">
              <a:solidFill>
                <a:srgbClr val="000000"/>
              </a:solidFill>
              <a:latin typeface="ＭＳ Ｐゴシック"/>
              <a:ea typeface="ＭＳ Ｐゴシック"/>
            </a:rPr>
            <a:t>L</a:t>
          </a:r>
          <a:r>
            <a:rPr lang="ja-JP" altLang="en-US" sz="1200" b="0" i="0" u="none" strike="noStrike" baseline="0">
              <a:solidFill>
                <a:srgbClr val="000000"/>
              </a:solidFill>
              <a:latin typeface="ＭＳ Ｐゴシック"/>
              <a:ea typeface="ＭＳ Ｐゴシック"/>
            </a:rPr>
            <a:t>資金）の貸付利率と同水準になる。なお、同事業の利子助成により貸付当初</a:t>
          </a:r>
          <a:r>
            <a:rPr lang="en-US" altLang="ja-JP" sz="1200" b="0" i="0" u="none" strike="noStrike" baseline="0">
              <a:solidFill>
                <a:srgbClr val="000000"/>
              </a:solidFill>
              <a:latin typeface="ＭＳ Ｐゴシック"/>
              <a:ea typeface="ＭＳ Ｐゴシック"/>
            </a:rPr>
            <a:t>5</a:t>
          </a:r>
          <a:r>
            <a:rPr lang="ja-JP" altLang="en-US" sz="1200" b="0" i="0" u="none" strike="noStrike" baseline="0">
              <a:solidFill>
                <a:srgbClr val="000000"/>
              </a:solidFill>
              <a:latin typeface="ＭＳ Ｐゴシック"/>
              <a:ea typeface="ＭＳ Ｐゴシック"/>
            </a:rPr>
            <a:t>年間最大</a:t>
          </a:r>
          <a:r>
            <a:rPr lang="en-US" altLang="ja-JP" sz="1200" b="0" i="0" u="none" strike="noStrike" baseline="0">
              <a:solidFill>
                <a:srgbClr val="000000"/>
              </a:solidFill>
              <a:latin typeface="ＭＳ Ｐゴシック"/>
              <a:ea typeface="ＭＳ Ｐゴシック"/>
            </a:rPr>
            <a:t>2%</a:t>
          </a:r>
          <a:r>
            <a:rPr lang="ja-JP" altLang="en-US" sz="1200" b="0" i="0" u="none" strike="noStrike" baseline="0">
              <a:solidFill>
                <a:srgbClr val="000000"/>
              </a:solidFill>
              <a:latin typeface="ＭＳ Ｐゴシック"/>
              <a:ea typeface="ＭＳ Ｐゴシック"/>
            </a:rPr>
            <a:t>の利子助成を受けられることから、償還期限が</a:t>
          </a:r>
          <a:r>
            <a:rPr lang="en-US" altLang="ja-JP" sz="1200" b="0" i="0" u="none" strike="noStrike" baseline="0">
              <a:solidFill>
                <a:srgbClr val="000000"/>
              </a:solidFill>
              <a:latin typeface="ＭＳ Ｐゴシック"/>
              <a:ea typeface="ＭＳ Ｐゴシック"/>
            </a:rPr>
            <a:t>5</a:t>
          </a:r>
          <a:r>
            <a:rPr lang="ja-JP" altLang="en-US" sz="1200" b="0" i="0" u="none" strike="noStrike" baseline="0">
              <a:solidFill>
                <a:srgbClr val="000000"/>
              </a:solidFill>
              <a:latin typeface="ＭＳ Ｐゴシック"/>
              <a:ea typeface="ＭＳ Ｐゴシック"/>
            </a:rPr>
            <a:t>年以下となる場合、「農業を営む者」の貸付金利から</a:t>
          </a:r>
          <a:r>
            <a:rPr lang="en-US" altLang="ja-JP" sz="1200" b="0" i="0" u="none" strike="noStrike" baseline="0">
              <a:solidFill>
                <a:srgbClr val="000000"/>
              </a:solidFill>
              <a:latin typeface="ＭＳ Ｐゴシック"/>
              <a:ea typeface="ＭＳ Ｐゴシック"/>
            </a:rPr>
            <a:t>2%</a:t>
          </a:r>
          <a:r>
            <a:rPr lang="ja-JP" altLang="en-US" sz="1200" b="0" i="0" u="none" strike="noStrike" baseline="0">
              <a:solidFill>
                <a:srgbClr val="000000"/>
              </a:solidFill>
              <a:latin typeface="ＭＳ Ｐゴシック"/>
              <a:ea typeface="ＭＳ Ｐゴシック"/>
            </a:rPr>
            <a:t>を差し引いた率（下限</a:t>
          </a:r>
          <a:r>
            <a:rPr lang="en-US" altLang="ja-JP" sz="1200" b="0" i="0" u="none" strike="noStrike" baseline="0">
              <a:solidFill>
                <a:srgbClr val="000000"/>
              </a:solidFill>
              <a:latin typeface="ＭＳ Ｐゴシック"/>
              <a:ea typeface="ＭＳ Ｐゴシック"/>
            </a:rPr>
            <a:t>0%</a:t>
          </a:r>
          <a:r>
            <a:rPr lang="ja-JP" altLang="en-US" sz="1200" b="0" i="0" u="none" strike="noStrike" baseline="0">
              <a:solidFill>
                <a:srgbClr val="000000"/>
              </a:solidFill>
              <a:latin typeface="ＭＳ Ｐゴシック"/>
              <a:ea typeface="ＭＳ Ｐゴシック"/>
            </a:rPr>
            <a:t>）が実質負担利率となります。</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882650</xdr:colOff>
      <xdr:row>50</xdr:row>
      <xdr:rowOff>114300</xdr:rowOff>
    </xdr:from>
    <xdr:to>
      <xdr:col>15</xdr:col>
      <xdr:colOff>88900</xdr:colOff>
      <xdr:row>58</xdr:row>
      <xdr:rowOff>165100</xdr:rowOff>
    </xdr:to>
    <xdr:sp macro="" textlink="">
      <xdr:nvSpPr>
        <xdr:cNvPr id="5225" name="AutoShape 1">
          <a:extLst>
            <a:ext uri="{FF2B5EF4-FFF2-40B4-BE49-F238E27FC236}">
              <a16:creationId xmlns:a16="http://schemas.microsoft.com/office/drawing/2014/main" id="{5A382252-5C16-15B9-9BCE-35E58ACDE20D}"/>
            </a:ext>
          </a:extLst>
        </xdr:cNvPr>
        <xdr:cNvSpPr>
          <a:spLocks noChangeArrowheads="1"/>
        </xdr:cNvSpPr>
      </xdr:nvSpPr>
      <xdr:spPr bwMode="auto">
        <a:xfrm>
          <a:off x="5695950" y="9410700"/>
          <a:ext cx="1841500" cy="1562100"/>
        </a:xfrm>
        <a:prstGeom prst="horizontalScroll">
          <a:avLst>
            <a:gd name="adj" fmla="val 12500"/>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10</xdr:col>
      <xdr:colOff>139700</xdr:colOff>
      <xdr:row>52</xdr:row>
      <xdr:rowOff>85725</xdr:rowOff>
    </xdr:from>
    <xdr:to>
      <xdr:col>15</xdr:col>
      <xdr:colOff>16480</xdr:colOff>
      <xdr:row>57</xdr:row>
      <xdr:rowOff>283518</xdr:rowOff>
    </xdr:to>
    <xdr:sp macro="" textlink="">
      <xdr:nvSpPr>
        <xdr:cNvPr id="5122" name="Text Box 2">
          <a:extLst>
            <a:ext uri="{FF2B5EF4-FFF2-40B4-BE49-F238E27FC236}">
              <a16:creationId xmlns:a16="http://schemas.microsoft.com/office/drawing/2014/main" id="{8A4456FC-B1D5-FCEF-49E4-88B674C3169E}"/>
            </a:ext>
          </a:extLst>
        </xdr:cNvPr>
        <xdr:cNvSpPr>
          <a:spLocks noChangeArrowheads="1"/>
        </xdr:cNvSpPr>
      </xdr:nvSpPr>
      <xdr:spPr bwMode="auto">
        <a:xfrm>
          <a:off x="6315075" y="9725025"/>
          <a:ext cx="1828800" cy="1000125"/>
        </a:xfrm>
        <a:prstGeom prst="rect">
          <a:avLst/>
        </a:prstGeom>
        <a:solidFill>
          <a:srgbClr val="FFFFFF">
            <a:alpha val="0"/>
          </a:srgbClr>
        </a:solidFill>
        <a:ln>
          <a:noFill/>
        </a:ln>
      </xdr:spPr>
      <xdr:txBody>
        <a:bodyPr vertOverflow="clip" wrap="square" lIns="36576" tIns="22860" rIns="0" bIns="0" anchor="t" upright="1"/>
        <a:lstStyle/>
        <a:p>
          <a:pPr algn="l" rtl="0">
            <a:lnSpc>
              <a:spcPts val="1800"/>
            </a:lnSpc>
            <a:defRPr sz="1000"/>
          </a:pPr>
          <a:r>
            <a:rPr lang="ja-JP" altLang="en-US" sz="1600" b="1" i="0" u="none" strike="noStrike" baseline="0">
              <a:solidFill>
                <a:srgbClr val="000000"/>
              </a:solidFill>
              <a:latin typeface="ＭＳ 明朝"/>
              <a:ea typeface="ＭＳ 明朝"/>
            </a:rPr>
            <a:t>ホームページ内</a:t>
          </a:r>
        </a:p>
        <a:p>
          <a:pPr algn="l" rtl="0">
            <a:lnSpc>
              <a:spcPts val="1300"/>
            </a:lnSpc>
            <a:defRPr sz="1000"/>
          </a:pPr>
          <a:endParaRPr lang="ja-JP" altLang="en-US" sz="1100" b="0" i="0" u="none" strike="noStrike" baseline="0">
            <a:solidFill>
              <a:srgbClr val="000000"/>
            </a:solidFill>
            <a:latin typeface="ＭＳ 明朝"/>
            <a:ea typeface="ＭＳ 明朝"/>
          </a:endParaRPr>
        </a:p>
        <a:p>
          <a:pPr algn="l" rtl="0">
            <a:lnSpc>
              <a:spcPts val="1600"/>
            </a:lnSpc>
            <a:defRPr sz="1000"/>
          </a:pPr>
          <a:r>
            <a:rPr lang="ja-JP" altLang="en-US" sz="1400" b="0" i="0" u="none" strike="noStrike" baseline="0">
              <a:solidFill>
                <a:srgbClr val="000000"/>
              </a:solidFill>
              <a:latin typeface="ＭＳ 明朝"/>
              <a:ea typeface="ＭＳ 明朝"/>
            </a:rPr>
            <a:t>「 過去の金利 」</a:t>
          </a:r>
        </a:p>
        <a:p>
          <a:pPr algn="l" rtl="0">
            <a:lnSpc>
              <a:spcPts val="1700"/>
            </a:lnSpc>
            <a:defRPr sz="1000"/>
          </a:pPr>
          <a:r>
            <a:rPr lang="ja-JP" altLang="en-US" sz="1400" b="0" i="0" u="none" strike="noStrike" baseline="0">
              <a:solidFill>
                <a:srgbClr val="000000"/>
              </a:solidFill>
              <a:latin typeface="ＭＳ 明朝"/>
              <a:ea typeface="ＭＳ 明朝"/>
            </a:rPr>
            <a:t>（近代化資金）</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857250</xdr:colOff>
      <xdr:row>54</xdr:row>
      <xdr:rowOff>57150</xdr:rowOff>
    </xdr:from>
    <xdr:to>
      <xdr:col>15</xdr:col>
      <xdr:colOff>57150</xdr:colOff>
      <xdr:row>62</xdr:row>
      <xdr:rowOff>114300</xdr:rowOff>
    </xdr:to>
    <xdr:sp macro="" textlink="">
      <xdr:nvSpPr>
        <xdr:cNvPr id="6249" name="AutoShape 1">
          <a:extLst>
            <a:ext uri="{FF2B5EF4-FFF2-40B4-BE49-F238E27FC236}">
              <a16:creationId xmlns:a16="http://schemas.microsoft.com/office/drawing/2014/main" id="{286E527F-FF50-B8C9-367A-C37983121BD6}"/>
            </a:ext>
          </a:extLst>
        </xdr:cNvPr>
        <xdr:cNvSpPr>
          <a:spLocks noChangeArrowheads="1"/>
        </xdr:cNvSpPr>
      </xdr:nvSpPr>
      <xdr:spPr bwMode="auto">
        <a:xfrm>
          <a:off x="5695950" y="10033000"/>
          <a:ext cx="1809750" cy="1568450"/>
        </a:xfrm>
        <a:prstGeom prst="horizontalScroll">
          <a:avLst>
            <a:gd name="adj" fmla="val 12500"/>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10</xdr:col>
      <xdr:colOff>111125</xdr:colOff>
      <xdr:row>56</xdr:row>
      <xdr:rowOff>25400</xdr:rowOff>
    </xdr:from>
    <xdr:to>
      <xdr:col>14</xdr:col>
      <xdr:colOff>346145</xdr:colOff>
      <xdr:row>61</xdr:row>
      <xdr:rowOff>15894</xdr:rowOff>
    </xdr:to>
    <xdr:sp macro="" textlink="">
      <xdr:nvSpPr>
        <xdr:cNvPr id="6146" name="Text Box 2">
          <a:extLst>
            <a:ext uri="{FF2B5EF4-FFF2-40B4-BE49-F238E27FC236}">
              <a16:creationId xmlns:a16="http://schemas.microsoft.com/office/drawing/2014/main" id="{C967D19C-1547-A54A-3461-7468D4B093AF}"/>
            </a:ext>
          </a:extLst>
        </xdr:cNvPr>
        <xdr:cNvSpPr>
          <a:spLocks noChangeArrowheads="1"/>
        </xdr:cNvSpPr>
      </xdr:nvSpPr>
      <xdr:spPr bwMode="auto">
        <a:xfrm>
          <a:off x="6296025" y="10363200"/>
          <a:ext cx="1828800" cy="1000125"/>
        </a:xfrm>
        <a:prstGeom prst="rect">
          <a:avLst/>
        </a:prstGeom>
        <a:solidFill>
          <a:srgbClr val="FFFFFF">
            <a:alpha val="0"/>
          </a:srgbClr>
        </a:solidFill>
        <a:ln>
          <a:noFill/>
        </a:ln>
      </xdr:spPr>
      <xdr:txBody>
        <a:bodyPr vertOverflow="clip" wrap="square" lIns="36576" tIns="22860" rIns="0" bIns="0" anchor="t" upright="1"/>
        <a:lstStyle/>
        <a:p>
          <a:pPr algn="l" rtl="0">
            <a:lnSpc>
              <a:spcPts val="1900"/>
            </a:lnSpc>
            <a:defRPr sz="1000"/>
          </a:pPr>
          <a:r>
            <a:rPr lang="ja-JP" altLang="en-US" sz="1600" b="1" i="0" u="none" strike="noStrike" baseline="0">
              <a:solidFill>
                <a:srgbClr val="000000"/>
              </a:solidFill>
              <a:latin typeface="ＭＳ 明朝"/>
              <a:ea typeface="ＭＳ 明朝"/>
            </a:rPr>
            <a:t>ホームページ内</a:t>
          </a:r>
        </a:p>
        <a:p>
          <a:pPr algn="l" rtl="0">
            <a:lnSpc>
              <a:spcPts val="1300"/>
            </a:lnSpc>
            <a:defRPr sz="1000"/>
          </a:pPr>
          <a:endParaRPr lang="ja-JP" altLang="en-US" sz="1100" b="0" i="0" u="none" strike="noStrike" baseline="0">
            <a:solidFill>
              <a:srgbClr val="000000"/>
            </a:solidFill>
            <a:latin typeface="ＭＳ 明朝"/>
            <a:ea typeface="ＭＳ 明朝"/>
          </a:endParaRPr>
        </a:p>
        <a:p>
          <a:pPr algn="l" rtl="0">
            <a:lnSpc>
              <a:spcPts val="1700"/>
            </a:lnSpc>
            <a:defRPr sz="1000"/>
          </a:pPr>
          <a:r>
            <a:rPr lang="ja-JP" altLang="en-US" sz="1400" b="0" i="0" u="none" strike="noStrike" baseline="0">
              <a:solidFill>
                <a:srgbClr val="000000"/>
              </a:solidFill>
              <a:latin typeface="ＭＳ 明朝"/>
              <a:ea typeface="ＭＳ 明朝"/>
            </a:rPr>
            <a:t>「 過去の金利 」</a:t>
          </a:r>
        </a:p>
        <a:p>
          <a:pPr algn="l" rtl="0">
            <a:lnSpc>
              <a:spcPts val="1500"/>
            </a:lnSpc>
            <a:defRPr sz="1000"/>
          </a:pPr>
          <a:r>
            <a:rPr lang="ja-JP" altLang="en-US" sz="1400" b="0" i="0" u="none" strike="noStrike" baseline="0">
              <a:solidFill>
                <a:srgbClr val="000000"/>
              </a:solidFill>
              <a:latin typeface="ＭＳ 明朝"/>
              <a:ea typeface="ＭＳ 明朝"/>
            </a:rPr>
            <a:t>（近代化資金）</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857250</xdr:colOff>
      <xdr:row>52</xdr:row>
      <xdr:rowOff>57150</xdr:rowOff>
    </xdr:from>
    <xdr:to>
      <xdr:col>15</xdr:col>
      <xdr:colOff>57150</xdr:colOff>
      <xdr:row>60</xdr:row>
      <xdr:rowOff>114300</xdr:rowOff>
    </xdr:to>
    <xdr:sp macro="" textlink="">
      <xdr:nvSpPr>
        <xdr:cNvPr id="7273" name="AutoShape 1">
          <a:extLst>
            <a:ext uri="{FF2B5EF4-FFF2-40B4-BE49-F238E27FC236}">
              <a16:creationId xmlns:a16="http://schemas.microsoft.com/office/drawing/2014/main" id="{0CF2AA68-9F4B-4336-5CE6-3064096519E0}"/>
            </a:ext>
          </a:extLst>
        </xdr:cNvPr>
        <xdr:cNvSpPr>
          <a:spLocks noChangeArrowheads="1"/>
        </xdr:cNvSpPr>
      </xdr:nvSpPr>
      <xdr:spPr bwMode="auto">
        <a:xfrm>
          <a:off x="5695950" y="9690100"/>
          <a:ext cx="1809750" cy="1568450"/>
        </a:xfrm>
        <a:prstGeom prst="horizontalScroll">
          <a:avLst>
            <a:gd name="adj" fmla="val 12500"/>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10</xdr:col>
      <xdr:colOff>111125</xdr:colOff>
      <xdr:row>54</xdr:row>
      <xdr:rowOff>3175</xdr:rowOff>
    </xdr:from>
    <xdr:to>
      <xdr:col>14</xdr:col>
      <xdr:colOff>346145</xdr:colOff>
      <xdr:row>59</xdr:row>
      <xdr:rowOff>25423</xdr:rowOff>
    </xdr:to>
    <xdr:sp macro="" textlink="">
      <xdr:nvSpPr>
        <xdr:cNvPr id="7170" name="Text Box 2">
          <a:extLst>
            <a:ext uri="{FF2B5EF4-FFF2-40B4-BE49-F238E27FC236}">
              <a16:creationId xmlns:a16="http://schemas.microsoft.com/office/drawing/2014/main" id="{DD66B2A9-B2A6-C989-45BB-FEAAC9B707C9}"/>
            </a:ext>
          </a:extLst>
        </xdr:cNvPr>
        <xdr:cNvSpPr>
          <a:spLocks noChangeArrowheads="1"/>
        </xdr:cNvSpPr>
      </xdr:nvSpPr>
      <xdr:spPr bwMode="auto">
        <a:xfrm>
          <a:off x="6296025" y="10020300"/>
          <a:ext cx="1828800" cy="1000125"/>
        </a:xfrm>
        <a:prstGeom prst="rect">
          <a:avLst/>
        </a:prstGeom>
        <a:solidFill>
          <a:srgbClr val="FFFFFF">
            <a:alpha val="0"/>
          </a:srgbClr>
        </a:solidFill>
        <a:ln>
          <a:noFill/>
        </a:ln>
      </xdr:spPr>
      <xdr:txBody>
        <a:bodyPr vertOverflow="clip" wrap="square" lIns="36576" tIns="22860" rIns="0" bIns="0" anchor="t" upright="1"/>
        <a:lstStyle/>
        <a:p>
          <a:pPr algn="l" rtl="0">
            <a:lnSpc>
              <a:spcPts val="1900"/>
            </a:lnSpc>
            <a:defRPr sz="1000"/>
          </a:pPr>
          <a:r>
            <a:rPr lang="ja-JP" altLang="en-US" sz="1600" b="1" i="0" u="none" strike="noStrike" baseline="0">
              <a:solidFill>
                <a:srgbClr val="000000"/>
              </a:solidFill>
              <a:latin typeface="ＭＳ 明朝"/>
              <a:ea typeface="ＭＳ 明朝"/>
            </a:rPr>
            <a:t>ホームページ内</a:t>
          </a:r>
        </a:p>
        <a:p>
          <a:pPr algn="l" rtl="0">
            <a:lnSpc>
              <a:spcPts val="1300"/>
            </a:lnSpc>
            <a:defRPr sz="1000"/>
          </a:pPr>
          <a:endParaRPr lang="ja-JP" altLang="en-US" sz="1100" b="0" i="0" u="none" strike="noStrike" baseline="0">
            <a:solidFill>
              <a:srgbClr val="000000"/>
            </a:solidFill>
            <a:latin typeface="ＭＳ 明朝"/>
            <a:ea typeface="ＭＳ 明朝"/>
          </a:endParaRPr>
        </a:p>
        <a:p>
          <a:pPr algn="l" rtl="0">
            <a:lnSpc>
              <a:spcPts val="1600"/>
            </a:lnSpc>
            <a:defRPr sz="1000"/>
          </a:pPr>
          <a:r>
            <a:rPr lang="ja-JP" altLang="en-US" sz="1400" b="0" i="0" u="none" strike="noStrike" baseline="0">
              <a:solidFill>
                <a:srgbClr val="000000"/>
              </a:solidFill>
              <a:latin typeface="ＭＳ 明朝"/>
              <a:ea typeface="ＭＳ 明朝"/>
            </a:rPr>
            <a:t>「 過去の金利 」</a:t>
          </a:r>
        </a:p>
        <a:p>
          <a:pPr algn="l" rtl="0">
            <a:lnSpc>
              <a:spcPts val="1700"/>
            </a:lnSpc>
            <a:defRPr sz="1000"/>
          </a:pPr>
          <a:r>
            <a:rPr lang="ja-JP" altLang="en-US" sz="1400" b="0" i="0" u="none" strike="noStrike" baseline="0">
              <a:solidFill>
                <a:srgbClr val="000000"/>
              </a:solidFill>
              <a:latin typeface="ＭＳ 明朝"/>
              <a:ea typeface="ＭＳ 明朝"/>
            </a:rPr>
            <a:t>（近代化資金）</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9</xdr:col>
      <xdr:colOff>387350</xdr:colOff>
      <xdr:row>52</xdr:row>
      <xdr:rowOff>88900</xdr:rowOff>
    </xdr:from>
    <xdr:to>
      <xdr:col>14</xdr:col>
      <xdr:colOff>95250</xdr:colOff>
      <xdr:row>58</xdr:row>
      <xdr:rowOff>133350</xdr:rowOff>
    </xdr:to>
    <xdr:sp macro="" textlink="">
      <xdr:nvSpPr>
        <xdr:cNvPr id="8297" name="AutoShape 1">
          <a:extLst>
            <a:ext uri="{FF2B5EF4-FFF2-40B4-BE49-F238E27FC236}">
              <a16:creationId xmlns:a16="http://schemas.microsoft.com/office/drawing/2014/main" id="{D22264E8-4EB8-E2A5-B6FE-C0EFB17911A9}"/>
            </a:ext>
          </a:extLst>
        </xdr:cNvPr>
        <xdr:cNvSpPr>
          <a:spLocks noChangeArrowheads="1"/>
        </xdr:cNvSpPr>
      </xdr:nvSpPr>
      <xdr:spPr bwMode="auto">
        <a:xfrm>
          <a:off x="5359400" y="9721850"/>
          <a:ext cx="1835150" cy="1250950"/>
        </a:xfrm>
        <a:prstGeom prst="horizontalScroll">
          <a:avLst>
            <a:gd name="adj" fmla="val 12500"/>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9</xdr:col>
      <xdr:colOff>682625</xdr:colOff>
      <xdr:row>53</xdr:row>
      <xdr:rowOff>114300</xdr:rowOff>
    </xdr:from>
    <xdr:to>
      <xdr:col>13</xdr:col>
      <xdr:colOff>346818</xdr:colOff>
      <xdr:row>58</xdr:row>
      <xdr:rowOff>307</xdr:rowOff>
    </xdr:to>
    <xdr:sp macro="" textlink="">
      <xdr:nvSpPr>
        <xdr:cNvPr id="8194" name="Text Box 2">
          <a:extLst>
            <a:ext uri="{FF2B5EF4-FFF2-40B4-BE49-F238E27FC236}">
              <a16:creationId xmlns:a16="http://schemas.microsoft.com/office/drawing/2014/main" id="{143A6711-E565-4D48-47BF-FF74A31EBC6D}"/>
            </a:ext>
          </a:extLst>
        </xdr:cNvPr>
        <xdr:cNvSpPr>
          <a:spLocks noChangeArrowheads="1"/>
        </xdr:cNvSpPr>
      </xdr:nvSpPr>
      <xdr:spPr bwMode="auto">
        <a:xfrm>
          <a:off x="5915025" y="9896475"/>
          <a:ext cx="1828800" cy="990600"/>
        </a:xfrm>
        <a:prstGeom prst="rect">
          <a:avLst/>
        </a:prstGeom>
        <a:solidFill>
          <a:srgbClr val="FFFFFF">
            <a:alpha val="0"/>
          </a:srgbClr>
        </a:solidFill>
        <a:ln>
          <a:noFill/>
        </a:ln>
      </xdr:spPr>
      <xdr:txBody>
        <a:bodyPr vertOverflow="clip" wrap="square" lIns="36576" tIns="22860" rIns="0" bIns="0" anchor="t" upright="1"/>
        <a:lstStyle/>
        <a:p>
          <a:pPr algn="l" rtl="0">
            <a:lnSpc>
              <a:spcPts val="1600"/>
            </a:lnSpc>
            <a:defRPr sz="1000"/>
          </a:pPr>
          <a:r>
            <a:rPr lang="ja-JP" altLang="en-US" sz="1600" b="1" i="0" u="none" strike="noStrike" baseline="0">
              <a:solidFill>
                <a:srgbClr val="000000"/>
              </a:solidFill>
              <a:latin typeface="ＭＳ 明朝"/>
              <a:ea typeface="ＭＳ 明朝"/>
            </a:rPr>
            <a:t>ホームページ内</a:t>
          </a:r>
        </a:p>
        <a:p>
          <a:pPr algn="l" rtl="0">
            <a:lnSpc>
              <a:spcPts val="1100"/>
            </a:lnSpc>
            <a:defRPr sz="1000"/>
          </a:pPr>
          <a:endParaRPr lang="ja-JP" altLang="en-US" sz="1100" b="0" i="0" u="none" strike="noStrike" baseline="0">
            <a:solidFill>
              <a:srgbClr val="000000"/>
            </a:solidFill>
            <a:latin typeface="ＭＳ 明朝"/>
            <a:ea typeface="ＭＳ 明朝"/>
          </a:endParaRPr>
        </a:p>
        <a:p>
          <a:pPr algn="l" rtl="0">
            <a:lnSpc>
              <a:spcPts val="1400"/>
            </a:lnSpc>
            <a:defRPr sz="1000"/>
          </a:pPr>
          <a:r>
            <a:rPr lang="ja-JP" altLang="en-US" sz="1400" b="0" i="0" u="none" strike="noStrike" baseline="0">
              <a:solidFill>
                <a:srgbClr val="000000"/>
              </a:solidFill>
              <a:latin typeface="ＭＳ 明朝"/>
              <a:ea typeface="ＭＳ 明朝"/>
            </a:rPr>
            <a:t>「 過去の金利 」</a:t>
          </a:r>
        </a:p>
        <a:p>
          <a:pPr algn="l" rtl="0">
            <a:lnSpc>
              <a:spcPts val="1300"/>
            </a:lnSpc>
            <a:defRPr sz="1000"/>
          </a:pPr>
          <a:r>
            <a:rPr lang="ja-JP" altLang="en-US" sz="1400" b="0" i="0" u="none" strike="noStrike" baseline="0">
              <a:solidFill>
                <a:srgbClr val="000000"/>
              </a:solidFill>
              <a:latin typeface="ＭＳ 明朝"/>
              <a:ea typeface="ＭＳ 明朝"/>
            </a:rPr>
            <a:t>（近代化資金）</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16</xdr:col>
      <xdr:colOff>174625</xdr:colOff>
      <xdr:row>2</xdr:row>
      <xdr:rowOff>0</xdr:rowOff>
    </xdr:from>
    <xdr:to>
      <xdr:col>19</xdr:col>
      <xdr:colOff>521198</xdr:colOff>
      <xdr:row>2</xdr:row>
      <xdr:rowOff>0</xdr:rowOff>
    </xdr:to>
    <xdr:sp macro="" textlink="">
      <xdr:nvSpPr>
        <xdr:cNvPr id="9217" name="Text Box 2">
          <a:extLst>
            <a:ext uri="{FF2B5EF4-FFF2-40B4-BE49-F238E27FC236}">
              <a16:creationId xmlns:a16="http://schemas.microsoft.com/office/drawing/2014/main" id="{471A2BF1-10F6-F067-A8DB-B3E8DE0238BA}"/>
            </a:ext>
          </a:extLst>
        </xdr:cNvPr>
        <xdr:cNvSpPr>
          <a:spLocks noChangeArrowheads="1"/>
        </xdr:cNvSpPr>
      </xdr:nvSpPr>
      <xdr:spPr bwMode="auto">
        <a:xfrm>
          <a:off x="11525250" y="428625"/>
          <a:ext cx="1828800" cy="0"/>
        </a:xfrm>
        <a:prstGeom prst="rect">
          <a:avLst/>
        </a:prstGeom>
        <a:solidFill>
          <a:srgbClr val="FFFFFF">
            <a:alpha val="0"/>
          </a:srgbClr>
        </a:solidFill>
        <a:ln>
          <a:noFill/>
        </a:ln>
      </xdr:spPr>
      <xdr:txBody>
        <a:bodyPr vertOverflow="clip" wrap="square" lIns="36576" tIns="22860" rIns="0" bIns="0" anchor="t" upright="1"/>
        <a:lstStyle/>
        <a:p>
          <a:pPr algn="l" rtl="0">
            <a:defRPr sz="1000"/>
          </a:pPr>
          <a:r>
            <a:rPr lang="ja-JP" altLang="en-US" sz="1600" b="1" i="0" u="none" strike="noStrike" baseline="0">
              <a:solidFill>
                <a:srgbClr val="000000"/>
              </a:solidFill>
              <a:latin typeface="ＭＳ 明朝"/>
              <a:ea typeface="ＭＳ 明朝"/>
            </a:rPr>
            <a:t>ホームページ内</a:t>
          </a:r>
        </a:p>
        <a:p>
          <a:pPr algn="l" rtl="0">
            <a:defRPr sz="1000"/>
          </a:pPr>
          <a:endParaRPr lang="ja-JP" altLang="en-US" sz="1100" b="0" i="0" u="none" strike="noStrike" baseline="0">
            <a:solidFill>
              <a:srgbClr val="000000"/>
            </a:solidFill>
            <a:latin typeface="ＭＳ 明朝"/>
            <a:ea typeface="ＭＳ 明朝"/>
          </a:endParaRPr>
        </a:p>
        <a:p>
          <a:pPr algn="l" rtl="0">
            <a:defRPr sz="1000"/>
          </a:pPr>
          <a:r>
            <a:rPr lang="ja-JP" altLang="en-US" sz="1400" b="0" i="0" u="none" strike="noStrike" baseline="0">
              <a:solidFill>
                <a:srgbClr val="000000"/>
              </a:solidFill>
              <a:latin typeface="ＭＳ 明朝"/>
              <a:ea typeface="ＭＳ 明朝"/>
            </a:rPr>
            <a:t>「 過去の金利 」</a:t>
          </a:r>
        </a:p>
        <a:p>
          <a:pPr algn="l" rtl="0">
            <a:defRPr sz="1000"/>
          </a:pPr>
          <a:r>
            <a:rPr lang="ja-JP" altLang="en-US" sz="1400" b="0" i="0" u="none" strike="noStrike" baseline="0">
              <a:solidFill>
                <a:srgbClr val="000000"/>
              </a:solidFill>
              <a:latin typeface="ＭＳ 明朝"/>
              <a:ea typeface="ＭＳ 明朝"/>
            </a:rPr>
            <a:t>（近代化資金）</a:t>
          </a:r>
        </a:p>
      </xdr:txBody>
    </xdr:sp>
    <xdr:clientData/>
  </xdr:twoCellAnchor>
  <xdr:twoCellAnchor>
    <xdr:from>
      <xdr:col>6</xdr:col>
      <xdr:colOff>228600</xdr:colOff>
      <xdr:row>43</xdr:row>
      <xdr:rowOff>285750</xdr:rowOff>
    </xdr:from>
    <xdr:to>
      <xdr:col>8</xdr:col>
      <xdr:colOff>0</xdr:colOff>
      <xdr:row>51</xdr:row>
      <xdr:rowOff>203200</xdr:rowOff>
    </xdr:to>
    <xdr:sp macro="" textlink="">
      <xdr:nvSpPr>
        <xdr:cNvPr id="9374" name="AutoShape 3">
          <a:extLst>
            <a:ext uri="{FF2B5EF4-FFF2-40B4-BE49-F238E27FC236}">
              <a16:creationId xmlns:a16="http://schemas.microsoft.com/office/drawing/2014/main" id="{E9034AFF-1958-5268-CFB0-CBADA4A9D332}"/>
            </a:ext>
          </a:extLst>
        </xdr:cNvPr>
        <xdr:cNvSpPr>
          <a:spLocks noChangeArrowheads="1"/>
        </xdr:cNvSpPr>
      </xdr:nvSpPr>
      <xdr:spPr bwMode="auto">
        <a:xfrm>
          <a:off x="5753100" y="10299700"/>
          <a:ext cx="1866900" cy="1219200"/>
        </a:xfrm>
        <a:prstGeom prst="horizontalScroll">
          <a:avLst>
            <a:gd name="adj" fmla="val 12500"/>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6</xdr:col>
      <xdr:colOff>488950</xdr:colOff>
      <xdr:row>45</xdr:row>
      <xdr:rowOff>28575</xdr:rowOff>
    </xdr:from>
    <xdr:to>
      <xdr:col>8</xdr:col>
      <xdr:colOff>22870</xdr:colOff>
      <xdr:row>50</xdr:row>
      <xdr:rowOff>54079</xdr:rowOff>
    </xdr:to>
    <xdr:sp macro="" textlink="">
      <xdr:nvSpPr>
        <xdr:cNvPr id="9219" name="Text Box 4">
          <a:extLst>
            <a:ext uri="{FF2B5EF4-FFF2-40B4-BE49-F238E27FC236}">
              <a16:creationId xmlns:a16="http://schemas.microsoft.com/office/drawing/2014/main" id="{DACDD7DB-E772-D272-71AB-41235A94A74F}"/>
            </a:ext>
          </a:extLst>
        </xdr:cNvPr>
        <xdr:cNvSpPr>
          <a:spLocks noChangeArrowheads="1"/>
        </xdr:cNvSpPr>
      </xdr:nvSpPr>
      <xdr:spPr bwMode="auto">
        <a:xfrm>
          <a:off x="6391275" y="10601325"/>
          <a:ext cx="1828800" cy="771525"/>
        </a:xfrm>
        <a:prstGeom prst="rect">
          <a:avLst/>
        </a:prstGeom>
        <a:solidFill>
          <a:srgbClr val="FFFFFF">
            <a:alpha val="0"/>
          </a:srgbClr>
        </a:solidFill>
        <a:ln>
          <a:noFill/>
        </a:ln>
      </xdr:spPr>
      <xdr:txBody>
        <a:bodyPr vertOverflow="clip" wrap="square" lIns="36576" tIns="22860" rIns="0" bIns="0" anchor="t" upright="1"/>
        <a:lstStyle/>
        <a:p>
          <a:pPr algn="l" rtl="0">
            <a:lnSpc>
              <a:spcPts val="1900"/>
            </a:lnSpc>
            <a:defRPr sz="1000"/>
          </a:pPr>
          <a:r>
            <a:rPr lang="ja-JP" altLang="en-US" sz="1600" b="1" i="0" u="none" strike="noStrike" baseline="0">
              <a:solidFill>
                <a:srgbClr val="000000"/>
              </a:solidFill>
              <a:latin typeface="ＭＳ 明朝"/>
              <a:ea typeface="ＭＳ 明朝"/>
            </a:rPr>
            <a:t>ホームページ内</a:t>
          </a:r>
        </a:p>
        <a:p>
          <a:pPr algn="l" rtl="0">
            <a:lnSpc>
              <a:spcPts val="1600"/>
            </a:lnSpc>
            <a:defRPr sz="1000"/>
          </a:pPr>
          <a:r>
            <a:rPr lang="ja-JP" altLang="en-US" sz="1400" b="0" i="0" u="none" strike="noStrike" baseline="0">
              <a:solidFill>
                <a:srgbClr val="000000"/>
              </a:solidFill>
              <a:latin typeface="ＭＳ 明朝"/>
              <a:ea typeface="ＭＳ 明朝"/>
            </a:rPr>
            <a:t>「 過去の金利 」</a:t>
          </a:r>
        </a:p>
        <a:p>
          <a:pPr algn="l" rtl="0">
            <a:lnSpc>
              <a:spcPts val="1600"/>
            </a:lnSpc>
            <a:defRPr sz="1000"/>
          </a:pPr>
          <a:r>
            <a:rPr lang="ja-JP" altLang="en-US" sz="1400" b="0" i="0" u="none" strike="noStrike" baseline="0">
              <a:solidFill>
                <a:srgbClr val="000000"/>
              </a:solidFill>
              <a:latin typeface="ＭＳ 明朝"/>
              <a:ea typeface="ＭＳ 明朝"/>
            </a:rPr>
            <a:t>（近代化資金）</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printerSettings" Target="../printerSettings/printerSettings48.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U391"/>
  <sheetViews>
    <sheetView showOutlineSymbols="0" view="pageBreakPreview" zoomScale="85" zoomScaleNormal="87" zoomScaleSheetLayoutView="85" workbookViewId="0">
      <pane ySplit="2" topLeftCell="A13" activePane="bottomLeft" state="frozen"/>
      <selection pane="bottomLeft"/>
    </sheetView>
  </sheetViews>
  <sheetFormatPr defaultColWidth="13.90625" defaultRowHeight="16.5" x14ac:dyDescent="0.25"/>
  <cols>
    <col min="1" max="1" width="2.26953125" style="1" customWidth="1"/>
    <col min="2" max="2" width="18.08984375" style="1" customWidth="1"/>
    <col min="3" max="3" width="19" style="1" customWidth="1"/>
    <col min="4" max="5" width="8.36328125" style="2" customWidth="1"/>
    <col min="6" max="6" width="9.26953125" style="2" customWidth="1"/>
    <col min="7" max="9" width="8.36328125" style="1" hidden="1" customWidth="1"/>
    <col min="10" max="10" width="10.36328125" style="1" customWidth="1"/>
    <col min="11" max="11" width="11.453125" style="3" customWidth="1"/>
    <col min="12" max="12" width="9.6328125" style="1" customWidth="1"/>
    <col min="13" max="15" width="8.36328125" style="1" hidden="1" customWidth="1"/>
    <col min="16" max="16" width="8.36328125" style="1" customWidth="1"/>
    <col min="17" max="17" width="8.36328125" style="3" customWidth="1"/>
    <col min="18" max="18" width="8.36328125" style="1" customWidth="1"/>
    <col min="19" max="19" width="8.36328125" style="1" hidden="1" customWidth="1"/>
    <col min="20" max="20" width="8.08984375" style="1" hidden="1" customWidth="1"/>
    <col min="21" max="21" width="8.36328125" style="1" hidden="1" customWidth="1"/>
    <col min="22" max="22" width="2.08984375" style="1" customWidth="1"/>
    <col min="23" max="23" width="13.90625" style="1" bestFit="1"/>
    <col min="24" max="16384" width="13.90625" style="1"/>
  </cols>
  <sheetData>
    <row r="1" spans="2:21" ht="50.25" customHeight="1" thickTop="1" thickBot="1" x14ac:dyDescent="0.3">
      <c r="B1" s="436" t="s">
        <v>233</v>
      </c>
      <c r="C1" s="437"/>
      <c r="D1" s="437"/>
      <c r="E1" s="437"/>
      <c r="F1" s="437"/>
      <c r="G1" s="437"/>
      <c r="H1" s="437"/>
      <c r="I1" s="437"/>
      <c r="J1" s="437"/>
      <c r="K1" s="437"/>
      <c r="L1" s="437"/>
      <c r="M1" s="437"/>
      <c r="N1" s="437"/>
      <c r="O1" s="437"/>
      <c r="P1" s="437"/>
      <c r="Q1" s="437"/>
      <c r="R1" s="438"/>
      <c r="S1" s="4"/>
      <c r="T1" s="5"/>
      <c r="U1" s="6"/>
    </row>
    <row r="2" spans="2:21" ht="72" customHeight="1" thickTop="1" thickBot="1" x14ac:dyDescent="0.3">
      <c r="B2" s="7" t="s">
        <v>188</v>
      </c>
      <c r="C2" s="8" t="s">
        <v>250</v>
      </c>
      <c r="D2" s="439" t="s">
        <v>251</v>
      </c>
      <c r="E2" s="440"/>
      <c r="F2" s="441"/>
      <c r="G2" s="9"/>
      <c r="H2" s="9"/>
      <c r="I2" s="9"/>
      <c r="J2" s="442" t="s">
        <v>148</v>
      </c>
      <c r="K2" s="443"/>
      <c r="L2" s="444"/>
      <c r="M2" s="10"/>
      <c r="N2" s="10"/>
      <c r="O2" s="10"/>
      <c r="P2" s="445" t="s">
        <v>222</v>
      </c>
      <c r="Q2" s="445"/>
      <c r="R2" s="446"/>
      <c r="S2" s="4"/>
      <c r="T2" s="5"/>
      <c r="U2" s="6"/>
    </row>
    <row r="3" spans="2:21" ht="19.5" customHeight="1" thickTop="1" thickBot="1" x14ac:dyDescent="0.3">
      <c r="B3" s="11" t="s">
        <v>80</v>
      </c>
      <c r="C3" s="12" t="s">
        <v>24</v>
      </c>
      <c r="D3" s="447">
        <v>1.7</v>
      </c>
      <c r="E3" s="448"/>
      <c r="F3" s="449"/>
      <c r="G3" s="13"/>
      <c r="H3" s="14"/>
      <c r="I3" s="15"/>
      <c r="J3" s="450">
        <v>1.25</v>
      </c>
      <c r="K3" s="451"/>
      <c r="L3" s="452"/>
      <c r="M3" s="16"/>
      <c r="N3" s="17"/>
      <c r="O3" s="18"/>
      <c r="P3" s="453">
        <f t="shared" ref="P3:P12" si="0">SUM(D3-J3)</f>
        <v>0.44999999999999996</v>
      </c>
      <c r="Q3" s="454"/>
      <c r="R3" s="455"/>
      <c r="S3" s="4"/>
      <c r="T3" s="5"/>
      <c r="U3" s="6"/>
    </row>
    <row r="4" spans="2:21" ht="19.5" customHeight="1" thickTop="1" thickBot="1" x14ac:dyDescent="0.3">
      <c r="B4" s="11" t="s">
        <v>31</v>
      </c>
      <c r="C4" s="12" t="s">
        <v>1</v>
      </c>
      <c r="D4" s="447">
        <v>1.7</v>
      </c>
      <c r="E4" s="448"/>
      <c r="F4" s="449"/>
      <c r="G4" s="13"/>
      <c r="H4" s="14"/>
      <c r="I4" s="15"/>
      <c r="J4" s="450">
        <v>1.35</v>
      </c>
      <c r="K4" s="451"/>
      <c r="L4" s="452"/>
      <c r="M4" s="16"/>
      <c r="N4" s="17"/>
      <c r="O4" s="18"/>
      <c r="P4" s="453">
        <f t="shared" si="0"/>
        <v>0.34999999999999987</v>
      </c>
      <c r="Q4" s="454"/>
      <c r="R4" s="455"/>
      <c r="S4" s="4"/>
      <c r="T4" s="5"/>
      <c r="U4" s="6"/>
    </row>
    <row r="5" spans="2:21" ht="19.5" customHeight="1" thickTop="1" thickBot="1" x14ac:dyDescent="0.3">
      <c r="B5" s="11" t="s">
        <v>31</v>
      </c>
      <c r="C5" s="12" t="s">
        <v>12</v>
      </c>
      <c r="D5" s="447">
        <v>1.7</v>
      </c>
      <c r="E5" s="448"/>
      <c r="F5" s="449"/>
      <c r="G5" s="13"/>
      <c r="H5" s="14"/>
      <c r="I5" s="15"/>
      <c r="J5" s="450">
        <v>1.45</v>
      </c>
      <c r="K5" s="451"/>
      <c r="L5" s="452"/>
      <c r="M5" s="16"/>
      <c r="N5" s="17"/>
      <c r="O5" s="18"/>
      <c r="P5" s="453">
        <f t="shared" si="0"/>
        <v>0.25</v>
      </c>
      <c r="Q5" s="454"/>
      <c r="R5" s="455"/>
      <c r="S5" s="4"/>
      <c r="T5" s="5"/>
      <c r="U5" s="6"/>
    </row>
    <row r="6" spans="2:21" ht="19.5" customHeight="1" thickTop="1" thickBot="1" x14ac:dyDescent="0.3">
      <c r="B6" s="11" t="s">
        <v>270</v>
      </c>
      <c r="C6" s="12" t="s">
        <v>168</v>
      </c>
      <c r="D6" s="447">
        <v>1.5</v>
      </c>
      <c r="E6" s="448"/>
      <c r="F6" s="449"/>
      <c r="G6" s="13"/>
      <c r="H6" s="14"/>
      <c r="I6" s="15"/>
      <c r="J6" s="450">
        <v>1.25</v>
      </c>
      <c r="K6" s="451"/>
      <c r="L6" s="452"/>
      <c r="M6" s="16"/>
      <c r="N6" s="17"/>
      <c r="O6" s="18"/>
      <c r="P6" s="453">
        <f t="shared" si="0"/>
        <v>0.25</v>
      </c>
      <c r="Q6" s="454"/>
      <c r="R6" s="455"/>
      <c r="S6" s="4"/>
      <c r="T6" s="5"/>
      <c r="U6" s="6"/>
    </row>
    <row r="7" spans="2:21" ht="19.5" customHeight="1" thickTop="1" thickBot="1" x14ac:dyDescent="0.3">
      <c r="B7" s="11" t="s">
        <v>31</v>
      </c>
      <c r="C7" s="12" t="s">
        <v>12</v>
      </c>
      <c r="D7" s="447">
        <v>1.5</v>
      </c>
      <c r="E7" s="448"/>
      <c r="F7" s="449"/>
      <c r="G7" s="13"/>
      <c r="H7" s="14"/>
      <c r="I7" s="15"/>
      <c r="J7" s="450">
        <v>1.35</v>
      </c>
      <c r="K7" s="451"/>
      <c r="L7" s="452"/>
      <c r="M7" s="16"/>
      <c r="N7" s="17"/>
      <c r="O7" s="18"/>
      <c r="P7" s="453">
        <f t="shared" si="0"/>
        <v>0.14999999999999991</v>
      </c>
      <c r="Q7" s="454"/>
      <c r="R7" s="455"/>
      <c r="S7" s="4"/>
      <c r="T7" s="5"/>
      <c r="U7" s="6"/>
    </row>
    <row r="8" spans="2:21" ht="19.5" customHeight="1" thickTop="1" thickBot="1" x14ac:dyDescent="0.3">
      <c r="B8" s="11" t="s">
        <v>156</v>
      </c>
      <c r="C8" s="12" t="s">
        <v>24</v>
      </c>
      <c r="D8" s="447">
        <v>1.5</v>
      </c>
      <c r="E8" s="448"/>
      <c r="F8" s="449"/>
      <c r="G8" s="13"/>
      <c r="H8" s="14"/>
      <c r="I8" s="15"/>
      <c r="J8" s="450">
        <v>1.2</v>
      </c>
      <c r="K8" s="451"/>
      <c r="L8" s="452"/>
      <c r="M8" s="16"/>
      <c r="N8" s="17"/>
      <c r="O8" s="18"/>
      <c r="P8" s="453">
        <f t="shared" si="0"/>
        <v>0.30000000000000004</v>
      </c>
      <c r="Q8" s="454"/>
      <c r="R8" s="455"/>
      <c r="S8" s="4"/>
      <c r="T8" s="5"/>
      <c r="U8" s="6"/>
    </row>
    <row r="9" spans="2:21" ht="19.5" customHeight="1" thickTop="1" thickBot="1" x14ac:dyDescent="0.3">
      <c r="B9" s="19" t="s">
        <v>31</v>
      </c>
      <c r="C9" s="12" t="s">
        <v>58</v>
      </c>
      <c r="D9" s="447">
        <v>1.5</v>
      </c>
      <c r="E9" s="448"/>
      <c r="F9" s="449"/>
      <c r="G9" s="13"/>
      <c r="H9" s="14"/>
      <c r="I9" s="15"/>
      <c r="J9" s="450">
        <v>1.25</v>
      </c>
      <c r="K9" s="451"/>
      <c r="L9" s="452"/>
      <c r="M9" s="16"/>
      <c r="N9" s="17"/>
      <c r="O9" s="18"/>
      <c r="P9" s="453">
        <f t="shared" si="0"/>
        <v>0.25</v>
      </c>
      <c r="Q9" s="454"/>
      <c r="R9" s="455"/>
      <c r="S9" s="4"/>
      <c r="T9" s="5"/>
      <c r="U9" s="6"/>
    </row>
    <row r="10" spans="2:21" ht="19.5" customHeight="1" thickTop="1" thickBot="1" x14ac:dyDescent="0.3">
      <c r="B10" s="19" t="s">
        <v>31</v>
      </c>
      <c r="C10" s="12" t="s">
        <v>12</v>
      </c>
      <c r="D10" s="447">
        <v>1.5</v>
      </c>
      <c r="E10" s="448"/>
      <c r="F10" s="449"/>
      <c r="G10" s="456">
        <v>2.5</v>
      </c>
      <c r="H10" s="457"/>
      <c r="I10" s="458"/>
      <c r="J10" s="459">
        <v>1.35</v>
      </c>
      <c r="K10" s="451"/>
      <c r="L10" s="452"/>
      <c r="M10" s="16"/>
      <c r="N10" s="17"/>
      <c r="O10" s="18"/>
      <c r="P10" s="453">
        <f t="shared" si="0"/>
        <v>0.14999999999999991</v>
      </c>
      <c r="Q10" s="454"/>
      <c r="R10" s="455"/>
      <c r="S10" s="4"/>
      <c r="T10" s="5"/>
      <c r="U10" s="6"/>
    </row>
    <row r="11" spans="2:21" ht="19.5" customHeight="1" thickTop="1" thickBot="1" x14ac:dyDescent="0.3">
      <c r="B11" s="11" t="s">
        <v>178</v>
      </c>
      <c r="C11" s="12" t="s">
        <v>168</v>
      </c>
      <c r="D11" s="447">
        <v>1.5</v>
      </c>
      <c r="E11" s="448"/>
      <c r="F11" s="449"/>
      <c r="G11" s="13"/>
      <c r="H11" s="14"/>
      <c r="I11" s="15"/>
      <c r="J11" s="450">
        <v>1.2</v>
      </c>
      <c r="K11" s="451"/>
      <c r="L11" s="452"/>
      <c r="M11" s="16"/>
      <c r="N11" s="17"/>
      <c r="O11" s="18"/>
      <c r="P11" s="453">
        <f t="shared" si="0"/>
        <v>0.30000000000000004</v>
      </c>
      <c r="Q11" s="454"/>
      <c r="R11" s="455"/>
      <c r="S11" s="4"/>
      <c r="T11" s="5"/>
      <c r="U11" s="6"/>
    </row>
    <row r="12" spans="2:21" ht="19.5" customHeight="1" thickTop="1" thickBot="1" x14ac:dyDescent="0.3">
      <c r="B12" s="19" t="s">
        <v>31</v>
      </c>
      <c r="C12" s="12" t="s">
        <v>237</v>
      </c>
      <c r="D12" s="447">
        <v>1.5</v>
      </c>
      <c r="E12" s="448"/>
      <c r="F12" s="449"/>
      <c r="G12" s="13"/>
      <c r="H12" s="14"/>
      <c r="I12" s="15"/>
      <c r="J12" s="450">
        <v>1.25</v>
      </c>
      <c r="K12" s="451"/>
      <c r="L12" s="452"/>
      <c r="M12" s="16"/>
      <c r="N12" s="17"/>
      <c r="O12" s="18"/>
      <c r="P12" s="453">
        <f t="shared" si="0"/>
        <v>0.25</v>
      </c>
      <c r="Q12" s="454"/>
      <c r="R12" s="455"/>
      <c r="S12" s="4"/>
      <c r="T12" s="5"/>
      <c r="U12" s="6"/>
    </row>
    <row r="13" spans="2:21" ht="19.5" customHeight="1" thickTop="1" thickBot="1" x14ac:dyDescent="0.3">
      <c r="B13" s="19" t="s">
        <v>31</v>
      </c>
      <c r="C13" s="12" t="s">
        <v>46</v>
      </c>
      <c r="D13" s="447">
        <v>1.5</v>
      </c>
      <c r="E13" s="448"/>
      <c r="F13" s="449"/>
      <c r="G13" s="13"/>
      <c r="H13" s="14"/>
      <c r="I13" s="15"/>
      <c r="J13" s="450">
        <v>1.35</v>
      </c>
      <c r="K13" s="451"/>
      <c r="L13" s="452"/>
      <c r="M13" s="16"/>
      <c r="N13" s="17"/>
      <c r="O13" s="18"/>
      <c r="P13" s="453">
        <f t="shared" ref="P13:P22" si="1">SUM(D13-J13)</f>
        <v>0.14999999999999991</v>
      </c>
      <c r="Q13" s="454"/>
      <c r="R13" s="455"/>
      <c r="S13" s="4"/>
      <c r="T13" s="5"/>
      <c r="U13" s="6"/>
    </row>
    <row r="14" spans="2:21" ht="19.5" customHeight="1" thickTop="1" thickBot="1" x14ac:dyDescent="0.3">
      <c r="B14" s="11" t="s">
        <v>82</v>
      </c>
      <c r="C14" s="12" t="s">
        <v>28</v>
      </c>
      <c r="D14" s="447">
        <v>1.5</v>
      </c>
      <c r="E14" s="448"/>
      <c r="F14" s="449"/>
      <c r="G14" s="13"/>
      <c r="H14" s="14"/>
      <c r="I14" s="15"/>
      <c r="J14" s="450">
        <v>1</v>
      </c>
      <c r="K14" s="451"/>
      <c r="L14" s="452"/>
      <c r="M14" s="16"/>
      <c r="N14" s="17"/>
      <c r="O14" s="18"/>
      <c r="P14" s="453">
        <f t="shared" si="1"/>
        <v>0.5</v>
      </c>
      <c r="Q14" s="454"/>
      <c r="R14" s="455"/>
      <c r="S14" s="20"/>
      <c r="T14" s="20"/>
      <c r="U14" s="20"/>
    </row>
    <row r="15" spans="2:21" ht="19.5" customHeight="1" thickTop="1" thickBot="1" x14ac:dyDescent="0.3">
      <c r="B15" s="19" t="s">
        <v>31</v>
      </c>
      <c r="C15" s="12" t="s">
        <v>32</v>
      </c>
      <c r="D15" s="447">
        <v>1.5</v>
      </c>
      <c r="E15" s="448"/>
      <c r="F15" s="449"/>
      <c r="G15" s="13"/>
      <c r="H15" s="14"/>
      <c r="I15" s="15"/>
      <c r="J15" s="450">
        <v>1.05</v>
      </c>
      <c r="K15" s="451"/>
      <c r="L15" s="452"/>
      <c r="M15" s="16"/>
      <c r="N15" s="17"/>
      <c r="O15" s="18"/>
      <c r="P15" s="453">
        <f t="shared" si="1"/>
        <v>0.44999999999999996</v>
      </c>
      <c r="Q15" s="454"/>
      <c r="R15" s="455"/>
    </row>
    <row r="16" spans="2:21" ht="19.5" customHeight="1" thickTop="1" thickBot="1" x14ac:dyDescent="0.3">
      <c r="B16" s="19" t="s">
        <v>31</v>
      </c>
      <c r="C16" s="12" t="s">
        <v>1</v>
      </c>
      <c r="D16" s="447">
        <v>1.5</v>
      </c>
      <c r="E16" s="448"/>
      <c r="F16" s="449"/>
      <c r="G16" s="13"/>
      <c r="H16" s="14"/>
      <c r="I16" s="15"/>
      <c r="J16" s="450">
        <v>1.1499999999999999</v>
      </c>
      <c r="K16" s="451"/>
      <c r="L16" s="452"/>
      <c r="M16" s="16"/>
      <c r="N16" s="17"/>
      <c r="O16" s="18"/>
      <c r="P16" s="453">
        <f t="shared" si="1"/>
        <v>0.35000000000000009</v>
      </c>
      <c r="Q16" s="454"/>
      <c r="R16" s="455"/>
    </row>
    <row r="17" spans="2:21" ht="19.5" customHeight="1" thickTop="1" thickBot="1" x14ac:dyDescent="0.3">
      <c r="B17" s="19" t="s">
        <v>31</v>
      </c>
      <c r="C17" s="12" t="s">
        <v>237</v>
      </c>
      <c r="D17" s="447">
        <v>1.5</v>
      </c>
      <c r="E17" s="448"/>
      <c r="F17" s="449"/>
      <c r="G17" s="13"/>
      <c r="H17" s="14"/>
      <c r="I17" s="15"/>
      <c r="J17" s="450">
        <v>1.25</v>
      </c>
      <c r="K17" s="451"/>
      <c r="L17" s="452"/>
      <c r="M17" s="16"/>
      <c r="N17" s="17"/>
      <c r="O17" s="18"/>
      <c r="P17" s="453">
        <f t="shared" si="1"/>
        <v>0.25</v>
      </c>
      <c r="Q17" s="454"/>
      <c r="R17" s="455"/>
    </row>
    <row r="18" spans="2:21" ht="19.5" customHeight="1" thickTop="1" thickBot="1" x14ac:dyDescent="0.3">
      <c r="B18" s="19" t="s">
        <v>31</v>
      </c>
      <c r="C18" s="12" t="s">
        <v>121</v>
      </c>
      <c r="D18" s="447">
        <v>1.5</v>
      </c>
      <c r="E18" s="448"/>
      <c r="F18" s="449"/>
      <c r="G18" s="13"/>
      <c r="H18" s="14"/>
      <c r="I18" s="15"/>
      <c r="J18" s="450">
        <v>1.35</v>
      </c>
      <c r="K18" s="451"/>
      <c r="L18" s="452"/>
      <c r="M18" s="16"/>
      <c r="N18" s="17"/>
      <c r="O18" s="18"/>
      <c r="P18" s="453">
        <f t="shared" si="1"/>
        <v>0.14999999999999991</v>
      </c>
      <c r="Q18" s="454"/>
      <c r="R18" s="455"/>
    </row>
    <row r="19" spans="2:21" ht="19.5" customHeight="1" thickTop="1" thickBot="1" x14ac:dyDescent="0.3">
      <c r="B19" s="11" t="s">
        <v>247</v>
      </c>
      <c r="C19" s="12" t="s">
        <v>73</v>
      </c>
      <c r="D19" s="447">
        <v>1.5</v>
      </c>
      <c r="E19" s="448"/>
      <c r="F19" s="449"/>
      <c r="G19" s="13"/>
      <c r="H19" s="14"/>
      <c r="I19" s="15"/>
      <c r="J19" s="450">
        <v>1</v>
      </c>
      <c r="K19" s="451"/>
      <c r="L19" s="452"/>
      <c r="M19" s="16"/>
      <c r="N19" s="17"/>
      <c r="O19" s="18"/>
      <c r="P19" s="453">
        <f t="shared" si="1"/>
        <v>0.5</v>
      </c>
      <c r="Q19" s="454"/>
      <c r="R19" s="455"/>
      <c r="S19" s="20"/>
      <c r="T19" s="20"/>
      <c r="U19" s="20"/>
    </row>
    <row r="20" spans="2:21" ht="19.5" customHeight="1" thickTop="1" thickBot="1" x14ac:dyDescent="0.3">
      <c r="B20" s="19" t="s">
        <v>31</v>
      </c>
      <c r="C20" s="12" t="s">
        <v>211</v>
      </c>
      <c r="D20" s="447">
        <v>1.5</v>
      </c>
      <c r="E20" s="448"/>
      <c r="F20" s="449"/>
      <c r="G20" s="13"/>
      <c r="H20" s="14"/>
      <c r="I20" s="15"/>
      <c r="J20" s="450">
        <v>1.05</v>
      </c>
      <c r="K20" s="451"/>
      <c r="L20" s="452"/>
      <c r="M20" s="16"/>
      <c r="N20" s="17"/>
      <c r="O20" s="18"/>
      <c r="P20" s="453">
        <f t="shared" si="1"/>
        <v>0.44999999999999996</v>
      </c>
      <c r="Q20" s="454"/>
      <c r="R20" s="455"/>
    </row>
    <row r="21" spans="2:21" ht="19.5" customHeight="1" thickTop="1" thickBot="1" x14ac:dyDescent="0.3">
      <c r="B21" s="19" t="s">
        <v>31</v>
      </c>
      <c r="C21" s="12" t="s">
        <v>240</v>
      </c>
      <c r="D21" s="447">
        <v>1.5</v>
      </c>
      <c r="E21" s="448"/>
      <c r="F21" s="449"/>
      <c r="G21" s="13"/>
      <c r="H21" s="14"/>
      <c r="I21" s="15"/>
      <c r="J21" s="450">
        <v>1.1499999999999999</v>
      </c>
      <c r="K21" s="451"/>
      <c r="L21" s="452"/>
      <c r="M21" s="16"/>
      <c r="N21" s="17"/>
      <c r="O21" s="18"/>
      <c r="P21" s="453">
        <f t="shared" si="1"/>
        <v>0.35000000000000009</v>
      </c>
      <c r="Q21" s="454"/>
      <c r="R21" s="455"/>
    </row>
    <row r="22" spans="2:21" ht="19.5" customHeight="1" thickTop="1" thickBot="1" x14ac:dyDescent="0.3">
      <c r="B22" s="19" t="s">
        <v>31</v>
      </c>
      <c r="C22" s="12" t="s">
        <v>237</v>
      </c>
      <c r="D22" s="447">
        <v>1.5</v>
      </c>
      <c r="E22" s="448"/>
      <c r="F22" s="449"/>
      <c r="G22" s="13"/>
      <c r="H22" s="14"/>
      <c r="I22" s="15"/>
      <c r="J22" s="450">
        <v>1.25</v>
      </c>
      <c r="K22" s="451"/>
      <c r="L22" s="452"/>
      <c r="M22" s="16"/>
      <c r="N22" s="17"/>
      <c r="O22" s="18"/>
      <c r="P22" s="453">
        <f t="shared" si="1"/>
        <v>0.25</v>
      </c>
      <c r="Q22" s="454"/>
      <c r="R22" s="455"/>
    </row>
    <row r="23" spans="2:21" ht="19.5" customHeight="1" thickTop="1" thickBot="1" x14ac:dyDescent="0.3">
      <c r="B23" s="19" t="s">
        <v>31</v>
      </c>
      <c r="C23" s="12" t="s">
        <v>121</v>
      </c>
      <c r="D23" s="447">
        <v>1.5</v>
      </c>
      <c r="E23" s="448"/>
      <c r="F23" s="449"/>
      <c r="G23" s="13"/>
      <c r="H23" s="14"/>
      <c r="I23" s="15"/>
      <c r="J23" s="450">
        <v>1.35</v>
      </c>
      <c r="K23" s="451"/>
      <c r="L23" s="452"/>
      <c r="M23" s="16"/>
      <c r="N23" s="17"/>
      <c r="O23" s="18"/>
      <c r="P23" s="453">
        <f t="shared" ref="P23:P32" si="2">SUM(D23-J23)</f>
        <v>0.14999999999999991</v>
      </c>
      <c r="Q23" s="454"/>
      <c r="R23" s="455"/>
    </row>
    <row r="24" spans="2:21" ht="19.5" customHeight="1" thickTop="1" thickBot="1" x14ac:dyDescent="0.3">
      <c r="B24" s="11" t="s">
        <v>227</v>
      </c>
      <c r="C24" s="12" t="s">
        <v>73</v>
      </c>
      <c r="D24" s="447">
        <v>1.5</v>
      </c>
      <c r="E24" s="448"/>
      <c r="F24" s="449"/>
      <c r="G24" s="13"/>
      <c r="H24" s="14"/>
      <c r="I24" s="15"/>
      <c r="J24" s="450">
        <v>0.95</v>
      </c>
      <c r="K24" s="451"/>
      <c r="L24" s="452"/>
      <c r="M24" s="16"/>
      <c r="N24" s="17"/>
      <c r="O24" s="18"/>
      <c r="P24" s="453">
        <f t="shared" si="2"/>
        <v>0.55000000000000004</v>
      </c>
      <c r="Q24" s="454"/>
      <c r="R24" s="455"/>
      <c r="S24" s="20"/>
      <c r="T24" s="20"/>
      <c r="U24" s="20"/>
    </row>
    <row r="25" spans="2:21" ht="19.5" customHeight="1" thickTop="1" thickBot="1" x14ac:dyDescent="0.3">
      <c r="B25" s="19" t="s">
        <v>31</v>
      </c>
      <c r="C25" s="12" t="s">
        <v>211</v>
      </c>
      <c r="D25" s="447">
        <v>1.5</v>
      </c>
      <c r="E25" s="448"/>
      <c r="F25" s="449"/>
      <c r="G25" s="13"/>
      <c r="H25" s="14"/>
      <c r="I25" s="15"/>
      <c r="J25" s="450">
        <v>1.05</v>
      </c>
      <c r="K25" s="451"/>
      <c r="L25" s="452"/>
      <c r="M25" s="16"/>
      <c r="N25" s="17"/>
      <c r="O25" s="18"/>
      <c r="P25" s="453">
        <f t="shared" si="2"/>
        <v>0.44999999999999996</v>
      </c>
      <c r="Q25" s="454"/>
      <c r="R25" s="455"/>
    </row>
    <row r="26" spans="2:21" ht="19.5" customHeight="1" thickTop="1" thickBot="1" x14ac:dyDescent="0.3">
      <c r="B26" s="19" t="s">
        <v>31</v>
      </c>
      <c r="C26" s="12" t="s">
        <v>240</v>
      </c>
      <c r="D26" s="447">
        <v>1.5</v>
      </c>
      <c r="E26" s="448"/>
      <c r="F26" s="449"/>
      <c r="G26" s="13"/>
      <c r="H26" s="14"/>
      <c r="I26" s="15"/>
      <c r="J26" s="450">
        <v>1.1499999999999999</v>
      </c>
      <c r="K26" s="451"/>
      <c r="L26" s="452"/>
      <c r="M26" s="16"/>
      <c r="N26" s="17"/>
      <c r="O26" s="18"/>
      <c r="P26" s="453">
        <f t="shared" si="2"/>
        <v>0.35000000000000009</v>
      </c>
      <c r="Q26" s="454"/>
      <c r="R26" s="455"/>
    </row>
    <row r="27" spans="2:21" ht="19.5" customHeight="1" thickTop="1" thickBot="1" x14ac:dyDescent="0.3">
      <c r="B27" s="19" t="s">
        <v>31</v>
      </c>
      <c r="C27" s="12" t="s">
        <v>237</v>
      </c>
      <c r="D27" s="447">
        <v>1.5</v>
      </c>
      <c r="E27" s="448"/>
      <c r="F27" s="449"/>
      <c r="G27" s="13"/>
      <c r="H27" s="14"/>
      <c r="I27" s="15"/>
      <c r="J27" s="450">
        <v>1.25</v>
      </c>
      <c r="K27" s="451"/>
      <c r="L27" s="452"/>
      <c r="M27" s="16"/>
      <c r="N27" s="17"/>
      <c r="O27" s="18"/>
      <c r="P27" s="453">
        <f t="shared" si="2"/>
        <v>0.25</v>
      </c>
      <c r="Q27" s="454"/>
      <c r="R27" s="455"/>
    </row>
    <row r="28" spans="2:21" ht="19.5" customHeight="1" thickTop="1" thickBot="1" x14ac:dyDescent="0.3">
      <c r="B28" s="19" t="s">
        <v>31</v>
      </c>
      <c r="C28" s="12" t="s">
        <v>121</v>
      </c>
      <c r="D28" s="447">
        <v>1.5</v>
      </c>
      <c r="E28" s="448"/>
      <c r="F28" s="449"/>
      <c r="G28" s="13"/>
      <c r="H28" s="14"/>
      <c r="I28" s="15"/>
      <c r="J28" s="450">
        <v>1.35</v>
      </c>
      <c r="K28" s="451"/>
      <c r="L28" s="452"/>
      <c r="M28" s="16"/>
      <c r="N28" s="17"/>
      <c r="O28" s="18"/>
      <c r="P28" s="453">
        <f t="shared" si="2"/>
        <v>0.14999999999999991</v>
      </c>
      <c r="Q28" s="454"/>
      <c r="R28" s="455"/>
    </row>
    <row r="29" spans="2:21" ht="19.5" customHeight="1" thickTop="1" thickBot="1" x14ac:dyDescent="0.3">
      <c r="B29" s="19" t="s">
        <v>99</v>
      </c>
      <c r="C29" s="12" t="s">
        <v>24</v>
      </c>
      <c r="D29" s="447">
        <v>1.3</v>
      </c>
      <c r="E29" s="448"/>
      <c r="F29" s="449"/>
      <c r="G29" s="13"/>
      <c r="H29" s="14"/>
      <c r="I29" s="15"/>
      <c r="J29" s="450">
        <v>0.95</v>
      </c>
      <c r="K29" s="451"/>
      <c r="L29" s="452"/>
      <c r="M29" s="16"/>
      <c r="N29" s="17"/>
      <c r="O29" s="18"/>
      <c r="P29" s="453">
        <f t="shared" si="2"/>
        <v>0.35000000000000009</v>
      </c>
      <c r="Q29" s="454"/>
      <c r="R29" s="455"/>
    </row>
    <row r="30" spans="2:21" ht="19.5" customHeight="1" thickTop="1" thickBot="1" x14ac:dyDescent="0.3">
      <c r="B30" s="19" t="s">
        <v>31</v>
      </c>
      <c r="C30" s="12" t="s">
        <v>225</v>
      </c>
      <c r="D30" s="447">
        <v>1.3</v>
      </c>
      <c r="E30" s="448"/>
      <c r="F30" s="449"/>
      <c r="G30" s="13"/>
      <c r="H30" s="14"/>
      <c r="I30" s="15"/>
      <c r="J30" s="450">
        <v>1.05</v>
      </c>
      <c r="K30" s="451"/>
      <c r="L30" s="452"/>
      <c r="M30" s="16"/>
      <c r="N30" s="17"/>
      <c r="O30" s="18"/>
      <c r="P30" s="453">
        <f t="shared" si="2"/>
        <v>0.25</v>
      </c>
      <c r="Q30" s="454"/>
      <c r="R30" s="455"/>
    </row>
    <row r="31" spans="2:21" ht="19.5" customHeight="1" thickTop="1" thickBot="1" x14ac:dyDescent="0.3">
      <c r="B31" s="19" t="s">
        <v>31</v>
      </c>
      <c r="C31" s="12" t="s">
        <v>121</v>
      </c>
      <c r="D31" s="447">
        <v>1.3</v>
      </c>
      <c r="E31" s="448"/>
      <c r="F31" s="449"/>
      <c r="G31" s="13"/>
      <c r="H31" s="14"/>
      <c r="I31" s="15"/>
      <c r="J31" s="450">
        <v>1.1499999999999999</v>
      </c>
      <c r="K31" s="451"/>
      <c r="L31" s="452"/>
      <c r="M31" s="16"/>
      <c r="N31" s="17"/>
      <c r="O31" s="18"/>
      <c r="P31" s="453">
        <f t="shared" si="2"/>
        <v>0.15000000000000013</v>
      </c>
      <c r="Q31" s="454"/>
      <c r="R31" s="455"/>
    </row>
    <row r="32" spans="2:21" ht="19.5" customHeight="1" thickTop="1" thickBot="1" x14ac:dyDescent="0.3">
      <c r="B32" s="19" t="s">
        <v>273</v>
      </c>
      <c r="C32" s="12" t="s">
        <v>168</v>
      </c>
      <c r="D32" s="447">
        <v>1.2</v>
      </c>
      <c r="E32" s="448"/>
      <c r="F32" s="449"/>
      <c r="G32" s="13"/>
      <c r="H32" s="14"/>
      <c r="I32" s="15"/>
      <c r="J32" s="450">
        <v>0.95</v>
      </c>
      <c r="K32" s="451"/>
      <c r="L32" s="452"/>
      <c r="M32" s="16"/>
      <c r="N32" s="17"/>
      <c r="O32" s="18"/>
      <c r="P32" s="453">
        <f t="shared" si="2"/>
        <v>0.25</v>
      </c>
      <c r="Q32" s="454"/>
      <c r="R32" s="455"/>
    </row>
    <row r="33" spans="2:18" ht="19.5" customHeight="1" thickTop="1" thickBot="1" x14ac:dyDescent="0.3">
      <c r="B33" s="19" t="s">
        <v>31</v>
      </c>
      <c r="C33" s="12" t="s">
        <v>237</v>
      </c>
      <c r="D33" s="447">
        <v>1.2</v>
      </c>
      <c r="E33" s="448"/>
      <c r="F33" s="449"/>
      <c r="G33" s="13"/>
      <c r="H33" s="14"/>
      <c r="I33" s="15"/>
      <c r="J33" s="450">
        <v>1.05</v>
      </c>
      <c r="K33" s="451"/>
      <c r="L33" s="452"/>
      <c r="M33" s="16"/>
      <c r="N33" s="17"/>
      <c r="O33" s="18"/>
      <c r="P33" s="453">
        <f t="shared" ref="P33:P42" si="3">SUM(D33-J33)</f>
        <v>0.14999999999999991</v>
      </c>
      <c r="Q33" s="454"/>
      <c r="R33" s="455"/>
    </row>
    <row r="34" spans="2:18" ht="19.5" customHeight="1" thickTop="1" thickBot="1" x14ac:dyDescent="0.3">
      <c r="B34" s="19" t="s">
        <v>31</v>
      </c>
      <c r="C34" s="12" t="s">
        <v>121</v>
      </c>
      <c r="D34" s="447">
        <v>1.2</v>
      </c>
      <c r="E34" s="448"/>
      <c r="F34" s="449"/>
      <c r="G34" s="13"/>
      <c r="H34" s="14"/>
      <c r="I34" s="15"/>
      <c r="J34" s="450">
        <v>1.1499999999999999</v>
      </c>
      <c r="K34" s="451"/>
      <c r="L34" s="452"/>
      <c r="M34" s="16"/>
      <c r="N34" s="17"/>
      <c r="O34" s="18"/>
      <c r="P34" s="453">
        <f t="shared" si="3"/>
        <v>5.0000000000000044E-2</v>
      </c>
      <c r="Q34" s="454"/>
      <c r="R34" s="455"/>
    </row>
    <row r="35" spans="2:18" ht="19.5" customHeight="1" thickTop="1" thickBot="1" x14ac:dyDescent="0.3">
      <c r="B35" s="19" t="s">
        <v>31</v>
      </c>
      <c r="C35" s="12" t="s">
        <v>24</v>
      </c>
      <c r="D35" s="447">
        <v>1.2</v>
      </c>
      <c r="E35" s="448"/>
      <c r="F35" s="449"/>
      <c r="G35" s="13"/>
      <c r="H35" s="14"/>
      <c r="I35" s="15"/>
      <c r="J35" s="450">
        <v>0.9</v>
      </c>
      <c r="K35" s="451"/>
      <c r="L35" s="452"/>
      <c r="M35" s="16"/>
      <c r="N35" s="17"/>
      <c r="O35" s="18"/>
      <c r="P35" s="453">
        <f t="shared" si="3"/>
        <v>0.29999999999999993</v>
      </c>
      <c r="Q35" s="454"/>
      <c r="R35" s="455"/>
    </row>
    <row r="36" spans="2:18" ht="19.5" customHeight="1" thickTop="1" thickBot="1" x14ac:dyDescent="0.3">
      <c r="B36" s="19" t="s">
        <v>31</v>
      </c>
      <c r="C36" s="12" t="s">
        <v>58</v>
      </c>
      <c r="D36" s="447">
        <v>1.2</v>
      </c>
      <c r="E36" s="448"/>
      <c r="F36" s="449"/>
      <c r="G36" s="13"/>
      <c r="H36" s="14"/>
      <c r="I36" s="15"/>
      <c r="J36" s="450">
        <v>0.95</v>
      </c>
      <c r="K36" s="451"/>
      <c r="L36" s="452"/>
      <c r="M36" s="16"/>
      <c r="N36" s="17"/>
      <c r="O36" s="18"/>
      <c r="P36" s="453">
        <f t="shared" si="3"/>
        <v>0.25</v>
      </c>
      <c r="Q36" s="454"/>
      <c r="R36" s="455"/>
    </row>
    <row r="37" spans="2:18" ht="19.5" customHeight="1" thickTop="1" thickBot="1" x14ac:dyDescent="0.3">
      <c r="B37" s="19" t="s">
        <v>31</v>
      </c>
      <c r="C37" s="12" t="s">
        <v>210</v>
      </c>
      <c r="D37" s="447">
        <v>1.2</v>
      </c>
      <c r="E37" s="448"/>
      <c r="F37" s="449"/>
      <c r="G37" s="13"/>
      <c r="H37" s="14"/>
      <c r="I37" s="15"/>
      <c r="J37" s="450">
        <v>1.05</v>
      </c>
      <c r="K37" s="451"/>
      <c r="L37" s="452"/>
      <c r="M37" s="16"/>
      <c r="N37" s="17"/>
      <c r="O37" s="18"/>
      <c r="P37" s="453">
        <f t="shared" si="3"/>
        <v>0.14999999999999991</v>
      </c>
      <c r="Q37" s="454"/>
      <c r="R37" s="455"/>
    </row>
    <row r="38" spans="2:18" ht="19.5" customHeight="1" thickTop="1" thickBot="1" x14ac:dyDescent="0.3">
      <c r="B38" s="19" t="s">
        <v>85</v>
      </c>
      <c r="C38" s="12" t="s">
        <v>28</v>
      </c>
      <c r="D38" s="447">
        <v>1.1000000000000001</v>
      </c>
      <c r="E38" s="448"/>
      <c r="F38" s="449"/>
      <c r="G38" s="456">
        <v>1.1000000000000001</v>
      </c>
      <c r="H38" s="457"/>
      <c r="I38" s="458"/>
      <c r="J38" s="459">
        <v>0.75</v>
      </c>
      <c r="K38" s="451"/>
      <c r="L38" s="452"/>
      <c r="M38" s="16"/>
      <c r="N38" s="17"/>
      <c r="O38" s="18"/>
      <c r="P38" s="453">
        <f t="shared" si="3"/>
        <v>0.35000000000000009</v>
      </c>
      <c r="Q38" s="454"/>
      <c r="R38" s="455"/>
    </row>
    <row r="39" spans="2:18" ht="17.5" hidden="1" thickTop="1" thickBot="1" x14ac:dyDescent="0.3">
      <c r="B39" s="19" t="s">
        <v>31</v>
      </c>
      <c r="C39" s="12" t="s">
        <v>58</v>
      </c>
      <c r="D39" s="21">
        <v>1.2</v>
      </c>
      <c r="E39" s="22">
        <v>1.2</v>
      </c>
      <c r="F39" s="23">
        <v>1.2</v>
      </c>
      <c r="G39" s="24">
        <v>1.2</v>
      </c>
      <c r="H39" s="25">
        <v>1.2</v>
      </c>
      <c r="I39" s="26">
        <v>1.2</v>
      </c>
      <c r="J39" s="27"/>
      <c r="K39" s="28">
        <v>1.19166666666667</v>
      </c>
      <c r="L39" s="29"/>
      <c r="M39" s="16"/>
      <c r="N39" s="17"/>
      <c r="O39" s="18"/>
      <c r="P39" s="453">
        <f t="shared" si="3"/>
        <v>1.2</v>
      </c>
      <c r="Q39" s="454"/>
      <c r="R39" s="455"/>
    </row>
    <row r="40" spans="2:18" ht="17.5" hidden="1" thickTop="1" thickBot="1" x14ac:dyDescent="0.3">
      <c r="B40" s="19" t="s">
        <v>31</v>
      </c>
      <c r="C40" s="12" t="s">
        <v>210</v>
      </c>
      <c r="D40" s="21">
        <v>1.2</v>
      </c>
      <c r="E40" s="22">
        <v>1.2</v>
      </c>
      <c r="F40" s="23">
        <v>1.2</v>
      </c>
      <c r="G40" s="24">
        <v>1.2</v>
      </c>
      <c r="H40" s="25">
        <v>1.2</v>
      </c>
      <c r="I40" s="26">
        <v>1.2</v>
      </c>
      <c r="J40" s="27"/>
      <c r="K40" s="28">
        <v>1.2666666666666699</v>
      </c>
      <c r="L40" s="29"/>
      <c r="M40" s="16"/>
      <c r="N40" s="17"/>
      <c r="O40" s="18"/>
      <c r="P40" s="453">
        <f t="shared" si="3"/>
        <v>1.2</v>
      </c>
      <c r="Q40" s="454"/>
      <c r="R40" s="455"/>
    </row>
    <row r="41" spans="2:18" ht="17.5" thickTop="1" thickBot="1" x14ac:dyDescent="0.3">
      <c r="B41" s="19" t="s">
        <v>31</v>
      </c>
      <c r="C41" s="12" t="s">
        <v>216</v>
      </c>
      <c r="D41" s="447">
        <v>1.1000000000000001</v>
      </c>
      <c r="E41" s="448"/>
      <c r="F41" s="449"/>
      <c r="G41" s="456">
        <v>1.1000000000000001</v>
      </c>
      <c r="H41" s="457"/>
      <c r="I41" s="458"/>
      <c r="J41" s="459">
        <v>0.85</v>
      </c>
      <c r="K41" s="451"/>
      <c r="L41" s="452"/>
      <c r="M41" s="16"/>
      <c r="N41" s="17"/>
      <c r="O41" s="18"/>
      <c r="P41" s="453">
        <f t="shared" si="3"/>
        <v>0.25000000000000011</v>
      </c>
      <c r="Q41" s="454"/>
      <c r="R41" s="455"/>
    </row>
    <row r="42" spans="2:18" ht="17.5" thickTop="1" thickBot="1" x14ac:dyDescent="0.3">
      <c r="B42" s="19" t="s">
        <v>31</v>
      </c>
      <c r="C42" s="12" t="s">
        <v>210</v>
      </c>
      <c r="D42" s="447">
        <v>1.1000000000000001</v>
      </c>
      <c r="E42" s="448"/>
      <c r="F42" s="449"/>
      <c r="G42" s="13"/>
      <c r="H42" s="14"/>
      <c r="I42" s="15"/>
      <c r="J42" s="450">
        <v>0.95</v>
      </c>
      <c r="K42" s="451"/>
      <c r="L42" s="452"/>
      <c r="M42" s="16"/>
      <c r="N42" s="17"/>
      <c r="O42" s="18"/>
      <c r="P42" s="453">
        <f t="shared" si="3"/>
        <v>0.15000000000000013</v>
      </c>
      <c r="Q42" s="454"/>
      <c r="R42" s="455"/>
    </row>
    <row r="43" spans="2:18" ht="17.5" thickTop="1" thickBot="1" x14ac:dyDescent="0.3">
      <c r="B43" s="19" t="s">
        <v>277</v>
      </c>
      <c r="C43" s="12" t="s">
        <v>24</v>
      </c>
      <c r="D43" s="447">
        <v>1</v>
      </c>
      <c r="E43" s="448"/>
      <c r="F43" s="449"/>
      <c r="G43" s="13"/>
      <c r="H43" s="14"/>
      <c r="I43" s="15"/>
      <c r="J43" s="450">
        <v>0.75</v>
      </c>
      <c r="K43" s="451"/>
      <c r="L43" s="452"/>
      <c r="M43" s="16"/>
      <c r="N43" s="17"/>
      <c r="O43" s="18"/>
      <c r="P43" s="453">
        <f t="shared" ref="P43:P52" si="4">SUM(D43-J43)</f>
        <v>0.25</v>
      </c>
      <c r="Q43" s="454"/>
      <c r="R43" s="455"/>
    </row>
    <row r="44" spans="2:18" ht="17.5" thickTop="1" thickBot="1" x14ac:dyDescent="0.3">
      <c r="B44" s="19" t="s">
        <v>31</v>
      </c>
      <c r="C44" s="12" t="s">
        <v>263</v>
      </c>
      <c r="D44" s="460">
        <v>1</v>
      </c>
      <c r="E44" s="461"/>
      <c r="F44" s="462"/>
      <c r="G44" s="13"/>
      <c r="H44" s="14"/>
      <c r="I44" s="15"/>
      <c r="J44" s="450">
        <v>0.85</v>
      </c>
      <c r="K44" s="451"/>
      <c r="L44" s="452"/>
      <c r="M44" s="16"/>
      <c r="N44" s="17"/>
      <c r="O44" s="18"/>
      <c r="P44" s="453">
        <f t="shared" si="4"/>
        <v>0.15000000000000002</v>
      </c>
      <c r="Q44" s="454"/>
      <c r="R44" s="455"/>
    </row>
    <row r="45" spans="2:18" ht="17.5" thickTop="1" thickBot="1" x14ac:dyDescent="0.3">
      <c r="B45" s="19" t="s">
        <v>138</v>
      </c>
      <c r="C45" s="30" t="s">
        <v>43</v>
      </c>
      <c r="D45" s="463">
        <v>0.9</v>
      </c>
      <c r="E45" s="464"/>
      <c r="F45" s="465"/>
      <c r="G45" s="31"/>
      <c r="H45" s="14"/>
      <c r="I45" s="15"/>
      <c r="J45" s="450">
        <v>0.6</v>
      </c>
      <c r="K45" s="451"/>
      <c r="L45" s="452"/>
      <c r="M45" s="16"/>
      <c r="N45" s="17"/>
      <c r="O45" s="18"/>
      <c r="P45" s="453">
        <f t="shared" si="4"/>
        <v>0.30000000000000004</v>
      </c>
      <c r="Q45" s="454"/>
      <c r="R45" s="455"/>
    </row>
    <row r="46" spans="2:18" ht="17.5" thickTop="1" thickBot="1" x14ac:dyDescent="0.3">
      <c r="B46" s="19" t="s">
        <v>31</v>
      </c>
      <c r="C46" s="30" t="s">
        <v>54</v>
      </c>
      <c r="D46" s="463">
        <v>0.9</v>
      </c>
      <c r="E46" s="464"/>
      <c r="F46" s="465"/>
      <c r="G46" s="31"/>
      <c r="H46" s="14"/>
      <c r="I46" s="15"/>
      <c r="J46" s="450">
        <v>0.65</v>
      </c>
      <c r="K46" s="451"/>
      <c r="L46" s="452"/>
      <c r="M46" s="16"/>
      <c r="N46" s="17"/>
      <c r="O46" s="18"/>
      <c r="P46" s="453">
        <f t="shared" si="4"/>
        <v>0.25</v>
      </c>
      <c r="Q46" s="454"/>
      <c r="R46" s="455"/>
    </row>
    <row r="47" spans="2:18" ht="17.5" thickTop="1" thickBot="1" x14ac:dyDescent="0.3">
      <c r="B47" s="19" t="s">
        <v>31</v>
      </c>
      <c r="C47" s="30" t="s">
        <v>223</v>
      </c>
      <c r="D47" s="463">
        <v>0.9</v>
      </c>
      <c r="E47" s="464"/>
      <c r="F47" s="465"/>
      <c r="G47" s="31"/>
      <c r="H47" s="14"/>
      <c r="I47" s="15"/>
      <c r="J47" s="450">
        <v>0.75</v>
      </c>
      <c r="K47" s="451"/>
      <c r="L47" s="452"/>
      <c r="M47" s="16"/>
      <c r="N47" s="17"/>
      <c r="O47" s="18"/>
      <c r="P47" s="453">
        <f t="shared" si="4"/>
        <v>0.15000000000000002</v>
      </c>
      <c r="Q47" s="454"/>
      <c r="R47" s="455"/>
    </row>
    <row r="48" spans="2:18" ht="17.5" thickTop="1" thickBot="1" x14ac:dyDescent="0.3">
      <c r="B48" s="19" t="s">
        <v>31</v>
      </c>
      <c r="C48" s="30" t="s">
        <v>46</v>
      </c>
      <c r="D48" s="463">
        <v>0.9</v>
      </c>
      <c r="E48" s="464"/>
      <c r="F48" s="465"/>
      <c r="G48" s="31"/>
      <c r="H48" s="14"/>
      <c r="I48" s="15"/>
      <c r="J48" s="450">
        <v>0.85</v>
      </c>
      <c r="K48" s="451"/>
      <c r="L48" s="452"/>
      <c r="M48" s="16"/>
      <c r="N48" s="17"/>
      <c r="O48" s="18"/>
      <c r="P48" s="453">
        <f t="shared" si="4"/>
        <v>5.0000000000000044E-2</v>
      </c>
      <c r="Q48" s="454"/>
      <c r="R48" s="455"/>
    </row>
    <row r="49" spans="2:18" ht="17.5" thickTop="1" thickBot="1" x14ac:dyDescent="0.3">
      <c r="B49" s="19" t="s">
        <v>224</v>
      </c>
      <c r="C49" s="30" t="s">
        <v>43</v>
      </c>
      <c r="D49" s="463">
        <v>0.7</v>
      </c>
      <c r="E49" s="464"/>
      <c r="F49" s="466"/>
      <c r="G49" s="32"/>
      <c r="H49" s="32"/>
      <c r="I49" s="32"/>
      <c r="J49" s="450">
        <v>0.45</v>
      </c>
      <c r="K49" s="451"/>
      <c r="L49" s="452"/>
      <c r="M49" s="16"/>
      <c r="N49" s="17"/>
      <c r="O49" s="18"/>
      <c r="P49" s="453">
        <f t="shared" si="4"/>
        <v>0.24999999999999994</v>
      </c>
      <c r="Q49" s="454"/>
      <c r="R49" s="455"/>
    </row>
    <row r="50" spans="2:18" ht="17.5" thickTop="1" thickBot="1" x14ac:dyDescent="0.3">
      <c r="B50" s="19" t="s">
        <v>31</v>
      </c>
      <c r="C50" s="30" t="s">
        <v>54</v>
      </c>
      <c r="D50" s="463">
        <v>0.7</v>
      </c>
      <c r="E50" s="464"/>
      <c r="F50" s="466"/>
      <c r="G50" s="33"/>
      <c r="H50" s="33"/>
      <c r="I50" s="33"/>
      <c r="J50" s="450">
        <v>0.55000000000000004</v>
      </c>
      <c r="K50" s="451"/>
      <c r="L50" s="452"/>
      <c r="M50" s="16"/>
      <c r="N50" s="17"/>
      <c r="O50" s="18"/>
      <c r="P50" s="453">
        <f t="shared" si="4"/>
        <v>0.14999999999999991</v>
      </c>
      <c r="Q50" s="454"/>
      <c r="R50" s="455"/>
    </row>
    <row r="51" spans="2:18" ht="17.5" thickTop="1" thickBot="1" x14ac:dyDescent="0.3">
      <c r="B51" s="19" t="s">
        <v>31</v>
      </c>
      <c r="C51" s="30" t="s">
        <v>223</v>
      </c>
      <c r="D51" s="463">
        <v>0.7</v>
      </c>
      <c r="E51" s="464"/>
      <c r="F51" s="466"/>
      <c r="G51" s="33"/>
      <c r="H51" s="33"/>
      <c r="I51" s="33"/>
      <c r="J51" s="450">
        <v>0.65</v>
      </c>
      <c r="K51" s="451"/>
      <c r="L51" s="452"/>
      <c r="M51" s="16"/>
      <c r="N51" s="17"/>
      <c r="O51" s="18"/>
      <c r="P51" s="453">
        <f t="shared" si="4"/>
        <v>4.9999999999999933E-2</v>
      </c>
      <c r="Q51" s="454"/>
      <c r="R51" s="455"/>
    </row>
    <row r="52" spans="2:18" ht="17.5" thickTop="1" thickBot="1" x14ac:dyDescent="0.3">
      <c r="B52" s="19" t="s">
        <v>31</v>
      </c>
      <c r="C52" s="30" t="s">
        <v>46</v>
      </c>
      <c r="D52" s="463">
        <v>0.7</v>
      </c>
      <c r="E52" s="464"/>
      <c r="F52" s="466"/>
      <c r="G52" s="33"/>
      <c r="H52" s="33"/>
      <c r="I52" s="33"/>
      <c r="J52" s="450">
        <v>0.7</v>
      </c>
      <c r="K52" s="451"/>
      <c r="L52" s="452"/>
      <c r="M52" s="16"/>
      <c r="N52" s="17"/>
      <c r="O52" s="18"/>
      <c r="P52" s="453">
        <f t="shared" si="4"/>
        <v>0</v>
      </c>
      <c r="Q52" s="454"/>
      <c r="R52" s="455"/>
    </row>
    <row r="53" spans="2:18" ht="17.5" thickTop="1" thickBot="1" x14ac:dyDescent="0.3">
      <c r="B53" s="19" t="s">
        <v>55</v>
      </c>
      <c r="C53" s="30" t="s">
        <v>70</v>
      </c>
      <c r="D53" s="463">
        <v>0.7</v>
      </c>
      <c r="E53" s="464"/>
      <c r="F53" s="466"/>
      <c r="G53" s="33"/>
      <c r="H53" s="33"/>
      <c r="I53" s="33"/>
      <c r="J53" s="450">
        <v>0.35</v>
      </c>
      <c r="K53" s="451"/>
      <c r="L53" s="452"/>
      <c r="M53" s="33"/>
      <c r="N53" s="33"/>
      <c r="O53" s="33"/>
      <c r="P53" s="453">
        <f t="shared" ref="P53:P64" si="5">SUM(D53-J53)</f>
        <v>0.35</v>
      </c>
      <c r="Q53" s="454"/>
      <c r="R53" s="455"/>
    </row>
    <row r="54" spans="2:18" ht="17.5" thickTop="1" thickBot="1" x14ac:dyDescent="0.3">
      <c r="B54" s="19" t="s">
        <v>31</v>
      </c>
      <c r="C54" s="30" t="s">
        <v>219</v>
      </c>
      <c r="D54" s="463">
        <v>0.7</v>
      </c>
      <c r="E54" s="464"/>
      <c r="F54" s="466"/>
      <c r="G54" s="33"/>
      <c r="H54" s="33"/>
      <c r="I54" s="33"/>
      <c r="J54" s="450">
        <v>0.45</v>
      </c>
      <c r="K54" s="451"/>
      <c r="L54" s="452"/>
      <c r="M54" s="33"/>
      <c r="N54" s="33"/>
      <c r="O54" s="33"/>
      <c r="P54" s="453">
        <f t="shared" si="5"/>
        <v>0.24999999999999994</v>
      </c>
      <c r="Q54" s="454"/>
      <c r="R54" s="455"/>
    </row>
    <row r="55" spans="2:18" ht="17.5" thickTop="1" thickBot="1" x14ac:dyDescent="0.3">
      <c r="B55" s="19" t="s">
        <v>31</v>
      </c>
      <c r="C55" s="30" t="s">
        <v>135</v>
      </c>
      <c r="D55" s="463">
        <v>0.7</v>
      </c>
      <c r="E55" s="464"/>
      <c r="F55" s="466"/>
      <c r="G55" s="33"/>
      <c r="H55" s="33"/>
      <c r="I55" s="33"/>
      <c r="J55" s="450">
        <v>0.55000000000000004</v>
      </c>
      <c r="K55" s="451"/>
      <c r="L55" s="452"/>
      <c r="M55" s="33"/>
      <c r="N55" s="33"/>
      <c r="O55" s="33"/>
      <c r="P55" s="453">
        <f t="shared" si="5"/>
        <v>0.14999999999999991</v>
      </c>
      <c r="Q55" s="454"/>
      <c r="R55" s="455"/>
    </row>
    <row r="56" spans="2:18" ht="17.5" thickTop="1" thickBot="1" x14ac:dyDescent="0.3">
      <c r="B56" s="19" t="s">
        <v>31</v>
      </c>
      <c r="C56" s="30" t="s">
        <v>12</v>
      </c>
      <c r="D56" s="463">
        <v>0.7</v>
      </c>
      <c r="E56" s="464"/>
      <c r="F56" s="466"/>
      <c r="G56" s="33"/>
      <c r="H56" s="33"/>
      <c r="I56" s="33"/>
      <c r="J56" s="450">
        <v>0.65</v>
      </c>
      <c r="K56" s="451"/>
      <c r="L56" s="452"/>
      <c r="M56" s="33"/>
      <c r="N56" s="33"/>
      <c r="O56" s="33"/>
      <c r="P56" s="453">
        <f t="shared" si="5"/>
        <v>4.9999999999999933E-2</v>
      </c>
      <c r="Q56" s="454"/>
      <c r="R56" s="455"/>
    </row>
    <row r="57" spans="2:18" ht="17.5" thickTop="1" thickBot="1" x14ac:dyDescent="0.3">
      <c r="B57" s="19" t="s">
        <v>39</v>
      </c>
      <c r="C57" s="30" t="s">
        <v>70</v>
      </c>
      <c r="D57" s="463">
        <v>1.2</v>
      </c>
      <c r="E57" s="464"/>
      <c r="F57" s="466"/>
      <c r="G57" s="32"/>
      <c r="H57" s="32"/>
      <c r="I57" s="32"/>
      <c r="J57" s="450">
        <v>0.7</v>
      </c>
      <c r="K57" s="451"/>
      <c r="L57" s="452"/>
      <c r="M57" s="16"/>
      <c r="N57" s="17"/>
      <c r="O57" s="18"/>
      <c r="P57" s="453">
        <f t="shared" si="5"/>
        <v>0.5</v>
      </c>
      <c r="Q57" s="454"/>
      <c r="R57" s="455"/>
    </row>
    <row r="58" spans="2:18" ht="17.5" thickTop="1" thickBot="1" x14ac:dyDescent="0.3">
      <c r="B58" s="19" t="s">
        <v>31</v>
      </c>
      <c r="C58" s="30" t="s">
        <v>220</v>
      </c>
      <c r="D58" s="463">
        <v>1.2</v>
      </c>
      <c r="E58" s="464"/>
      <c r="F58" s="466"/>
      <c r="G58" s="33"/>
      <c r="H58" s="33"/>
      <c r="I58" s="33"/>
      <c r="J58" s="450">
        <v>0.75</v>
      </c>
      <c r="K58" s="451"/>
      <c r="L58" s="452"/>
      <c r="M58" s="16"/>
      <c r="N58" s="17"/>
      <c r="O58" s="18"/>
      <c r="P58" s="453">
        <f t="shared" si="5"/>
        <v>0.44999999999999996</v>
      </c>
      <c r="Q58" s="454"/>
      <c r="R58" s="455"/>
    </row>
    <row r="59" spans="2:18" ht="17.5" thickTop="1" thickBot="1" x14ac:dyDescent="0.3">
      <c r="B59" s="19" t="s">
        <v>31</v>
      </c>
      <c r="C59" s="30" t="s">
        <v>219</v>
      </c>
      <c r="D59" s="463">
        <v>1.2</v>
      </c>
      <c r="E59" s="464"/>
      <c r="F59" s="466"/>
      <c r="G59" s="33"/>
      <c r="H59" s="33"/>
      <c r="I59" s="33"/>
      <c r="J59" s="450">
        <v>0.85</v>
      </c>
      <c r="K59" s="451"/>
      <c r="L59" s="452"/>
      <c r="M59" s="16"/>
      <c r="N59" s="17"/>
      <c r="O59" s="18"/>
      <c r="P59" s="453">
        <f t="shared" si="5"/>
        <v>0.35</v>
      </c>
      <c r="Q59" s="454"/>
      <c r="R59" s="455"/>
    </row>
    <row r="60" spans="2:18" ht="17.5" thickTop="1" thickBot="1" x14ac:dyDescent="0.3">
      <c r="B60" s="19" t="s">
        <v>31</v>
      </c>
      <c r="C60" s="30" t="s">
        <v>145</v>
      </c>
      <c r="D60" s="463">
        <v>1.2</v>
      </c>
      <c r="E60" s="464"/>
      <c r="F60" s="466"/>
      <c r="G60" s="33"/>
      <c r="H60" s="33"/>
      <c r="I60" s="33"/>
      <c r="J60" s="450">
        <v>0.95</v>
      </c>
      <c r="K60" s="451"/>
      <c r="L60" s="452"/>
      <c r="M60" s="16"/>
      <c r="N60" s="17"/>
      <c r="O60" s="18"/>
      <c r="P60" s="453">
        <f t="shared" si="5"/>
        <v>0.25</v>
      </c>
      <c r="Q60" s="454"/>
      <c r="R60" s="455"/>
    </row>
    <row r="61" spans="2:18" ht="17.5" thickTop="1" thickBot="1" x14ac:dyDescent="0.3">
      <c r="B61" s="19" t="s">
        <v>31</v>
      </c>
      <c r="C61" s="30" t="s">
        <v>240</v>
      </c>
      <c r="D61" s="463">
        <v>1.2</v>
      </c>
      <c r="E61" s="464"/>
      <c r="F61" s="466"/>
      <c r="G61" s="33"/>
      <c r="H61" s="33"/>
      <c r="I61" s="33"/>
      <c r="J61" s="450">
        <v>1.05</v>
      </c>
      <c r="K61" s="451"/>
      <c r="L61" s="452"/>
      <c r="M61" s="16"/>
      <c r="N61" s="17"/>
      <c r="O61" s="18"/>
      <c r="P61" s="453">
        <f t="shared" si="5"/>
        <v>0.14999999999999991</v>
      </c>
      <c r="Q61" s="454"/>
      <c r="R61" s="455"/>
    </row>
    <row r="62" spans="2:18" ht="17.5" thickTop="1" thickBot="1" x14ac:dyDescent="0.3">
      <c r="B62" s="19" t="s">
        <v>31</v>
      </c>
      <c r="C62" s="30" t="s">
        <v>12</v>
      </c>
      <c r="D62" s="463">
        <v>1.2</v>
      </c>
      <c r="E62" s="464"/>
      <c r="F62" s="466"/>
      <c r="G62" s="33"/>
      <c r="H62" s="33"/>
      <c r="I62" s="33"/>
      <c r="J62" s="450">
        <v>1.1499999999999999</v>
      </c>
      <c r="K62" s="451"/>
      <c r="L62" s="452"/>
      <c r="M62" s="16"/>
      <c r="N62" s="17"/>
      <c r="O62" s="18"/>
      <c r="P62" s="453">
        <f t="shared" si="5"/>
        <v>5.0000000000000044E-2</v>
      </c>
      <c r="Q62" s="454"/>
      <c r="R62" s="455"/>
    </row>
    <row r="63" spans="2:18" ht="17.5" thickTop="1" thickBot="1" x14ac:dyDescent="0.3">
      <c r="B63" s="19" t="s">
        <v>5</v>
      </c>
      <c r="C63" s="30" t="s">
        <v>70</v>
      </c>
      <c r="D63" s="463">
        <v>1.1000000000000001</v>
      </c>
      <c r="E63" s="464"/>
      <c r="F63" s="466"/>
      <c r="G63" s="32"/>
      <c r="H63" s="32"/>
      <c r="I63" s="32"/>
      <c r="J63" s="450">
        <v>0.6</v>
      </c>
      <c r="K63" s="451"/>
      <c r="L63" s="452"/>
      <c r="M63" s="16"/>
      <c r="N63" s="17"/>
      <c r="O63" s="18"/>
      <c r="P63" s="453">
        <f t="shared" si="5"/>
        <v>0.50000000000000011</v>
      </c>
      <c r="Q63" s="454"/>
      <c r="R63" s="455"/>
    </row>
    <row r="64" spans="2:18" ht="17.5" thickTop="1" thickBot="1" x14ac:dyDescent="0.3">
      <c r="B64" s="19" t="s">
        <v>31</v>
      </c>
      <c r="C64" s="30" t="s">
        <v>170</v>
      </c>
      <c r="D64" s="463">
        <v>1.1000000000000001</v>
      </c>
      <c r="E64" s="464"/>
      <c r="F64" s="466"/>
      <c r="G64" s="33"/>
      <c r="H64" s="33"/>
      <c r="I64" s="33"/>
      <c r="J64" s="450">
        <v>0.65</v>
      </c>
      <c r="K64" s="451"/>
      <c r="L64" s="452"/>
      <c r="M64" s="16"/>
      <c r="N64" s="17"/>
      <c r="O64" s="18"/>
      <c r="P64" s="453">
        <f t="shared" si="5"/>
        <v>0.45000000000000007</v>
      </c>
      <c r="Q64" s="454"/>
      <c r="R64" s="455"/>
    </row>
    <row r="65" spans="2:18" ht="17.5" thickTop="1" thickBot="1" x14ac:dyDescent="0.3">
      <c r="B65" s="19" t="s">
        <v>31</v>
      </c>
      <c r="C65" s="30" t="s">
        <v>167</v>
      </c>
      <c r="D65" s="463">
        <v>1.1000000000000001</v>
      </c>
      <c r="E65" s="464"/>
      <c r="F65" s="466"/>
      <c r="G65" s="33"/>
      <c r="H65" s="33"/>
      <c r="I65" s="33"/>
      <c r="J65" s="450">
        <v>0.75</v>
      </c>
      <c r="K65" s="451"/>
      <c r="L65" s="452"/>
      <c r="M65" s="16"/>
      <c r="N65" s="17"/>
      <c r="O65" s="18"/>
      <c r="P65" s="453">
        <f t="shared" ref="P65:P74" si="6">SUM(D65-J65)</f>
        <v>0.35000000000000009</v>
      </c>
      <c r="Q65" s="454"/>
      <c r="R65" s="455"/>
    </row>
    <row r="66" spans="2:18" ht="17.5" thickTop="1" thickBot="1" x14ac:dyDescent="0.3">
      <c r="B66" s="19" t="s">
        <v>31</v>
      </c>
      <c r="C66" s="30" t="s">
        <v>248</v>
      </c>
      <c r="D66" s="463">
        <v>1.1000000000000001</v>
      </c>
      <c r="E66" s="464"/>
      <c r="F66" s="466"/>
      <c r="G66" s="33"/>
      <c r="H66" s="33"/>
      <c r="I66" s="33"/>
      <c r="J66" s="450">
        <v>0.85</v>
      </c>
      <c r="K66" s="451"/>
      <c r="L66" s="452"/>
      <c r="M66" s="16"/>
      <c r="N66" s="17"/>
      <c r="O66" s="18"/>
      <c r="P66" s="453">
        <f t="shared" si="6"/>
        <v>0.25000000000000011</v>
      </c>
      <c r="Q66" s="454"/>
      <c r="R66" s="455"/>
    </row>
    <row r="67" spans="2:18" ht="17.5" thickTop="1" thickBot="1" x14ac:dyDescent="0.3">
      <c r="B67" s="19" t="s">
        <v>31</v>
      </c>
      <c r="C67" s="30" t="s">
        <v>236</v>
      </c>
      <c r="D67" s="463">
        <v>1.1000000000000001</v>
      </c>
      <c r="E67" s="464"/>
      <c r="F67" s="466"/>
      <c r="G67" s="33"/>
      <c r="H67" s="33"/>
      <c r="I67" s="33"/>
      <c r="J67" s="450">
        <v>0.95</v>
      </c>
      <c r="K67" s="451"/>
      <c r="L67" s="452"/>
      <c r="M67" s="16"/>
      <c r="N67" s="17"/>
      <c r="O67" s="18"/>
      <c r="P67" s="453">
        <f t="shared" si="6"/>
        <v>0.15000000000000013</v>
      </c>
      <c r="Q67" s="454"/>
      <c r="R67" s="455"/>
    </row>
    <row r="68" spans="2:18" ht="17.5" thickTop="1" thickBot="1" x14ac:dyDescent="0.3">
      <c r="B68" s="19" t="s">
        <v>31</v>
      </c>
      <c r="C68" s="30" t="s">
        <v>46</v>
      </c>
      <c r="D68" s="463">
        <v>1.1000000000000001</v>
      </c>
      <c r="E68" s="464"/>
      <c r="F68" s="466"/>
      <c r="G68" s="33"/>
      <c r="H68" s="33"/>
      <c r="I68" s="33"/>
      <c r="J68" s="450">
        <v>1.05</v>
      </c>
      <c r="K68" s="451"/>
      <c r="L68" s="452"/>
      <c r="M68" s="16"/>
      <c r="N68" s="17"/>
      <c r="O68" s="18"/>
      <c r="P68" s="453">
        <f t="shared" si="6"/>
        <v>5.0000000000000044E-2</v>
      </c>
      <c r="Q68" s="454"/>
      <c r="R68" s="455"/>
    </row>
    <row r="69" spans="2:18" ht="17.5" thickTop="1" thickBot="1" x14ac:dyDescent="0.3">
      <c r="B69" s="19" t="s">
        <v>190</v>
      </c>
      <c r="C69" s="30" t="s">
        <v>259</v>
      </c>
      <c r="D69" s="463">
        <v>1.7</v>
      </c>
      <c r="E69" s="464"/>
      <c r="F69" s="466"/>
      <c r="G69" s="32"/>
      <c r="H69" s="32"/>
      <c r="I69" s="32"/>
      <c r="J69" s="450">
        <v>0.95</v>
      </c>
      <c r="K69" s="451"/>
      <c r="L69" s="452"/>
      <c r="M69" s="16"/>
      <c r="N69" s="17"/>
      <c r="O69" s="18"/>
      <c r="P69" s="453">
        <f t="shared" si="6"/>
        <v>0.75</v>
      </c>
      <c r="Q69" s="454"/>
      <c r="R69" s="455"/>
    </row>
    <row r="70" spans="2:18" ht="17.5" thickTop="1" thickBot="1" x14ac:dyDescent="0.3">
      <c r="B70" s="19" t="s">
        <v>31</v>
      </c>
      <c r="C70" s="30" t="s">
        <v>255</v>
      </c>
      <c r="D70" s="463">
        <v>1.7</v>
      </c>
      <c r="E70" s="464"/>
      <c r="F70" s="466"/>
      <c r="G70" s="33"/>
      <c r="H70" s="33"/>
      <c r="I70" s="33"/>
      <c r="J70" s="450">
        <v>1.05</v>
      </c>
      <c r="K70" s="451"/>
      <c r="L70" s="452"/>
      <c r="M70" s="16"/>
      <c r="N70" s="17"/>
      <c r="O70" s="18"/>
      <c r="P70" s="453">
        <f t="shared" si="6"/>
        <v>0.64999999999999991</v>
      </c>
      <c r="Q70" s="454"/>
      <c r="R70" s="455"/>
    </row>
    <row r="71" spans="2:18" ht="17.5" thickTop="1" thickBot="1" x14ac:dyDescent="0.3">
      <c r="B71" s="19" t="s">
        <v>31</v>
      </c>
      <c r="C71" s="30" t="s">
        <v>19</v>
      </c>
      <c r="D71" s="463">
        <v>1.7</v>
      </c>
      <c r="E71" s="464"/>
      <c r="F71" s="466"/>
      <c r="G71" s="33"/>
      <c r="H71" s="33"/>
      <c r="I71" s="33"/>
      <c r="J71" s="450">
        <v>1.25</v>
      </c>
      <c r="K71" s="451"/>
      <c r="L71" s="452"/>
      <c r="M71" s="16"/>
      <c r="N71" s="17"/>
      <c r="O71" s="18"/>
      <c r="P71" s="453">
        <f t="shared" si="6"/>
        <v>0.44999999999999996</v>
      </c>
      <c r="Q71" s="454"/>
      <c r="R71" s="455"/>
    </row>
    <row r="72" spans="2:18" ht="17.5" thickTop="1" thickBot="1" x14ac:dyDescent="0.3">
      <c r="B72" s="19" t="s">
        <v>31</v>
      </c>
      <c r="C72" s="30" t="s">
        <v>45</v>
      </c>
      <c r="D72" s="463">
        <v>1.7</v>
      </c>
      <c r="E72" s="464"/>
      <c r="F72" s="466"/>
      <c r="G72" s="33"/>
      <c r="H72" s="33"/>
      <c r="I72" s="33"/>
      <c r="J72" s="450">
        <v>1.35</v>
      </c>
      <c r="K72" s="451"/>
      <c r="L72" s="452"/>
      <c r="M72" s="16"/>
      <c r="N72" s="17"/>
      <c r="O72" s="18"/>
      <c r="P72" s="453">
        <f t="shared" si="6"/>
        <v>0.34999999999999987</v>
      </c>
      <c r="Q72" s="454"/>
      <c r="R72" s="455"/>
    </row>
    <row r="73" spans="2:18" ht="17.5" thickTop="1" thickBot="1" x14ac:dyDescent="0.3">
      <c r="B73" s="19" t="s">
        <v>31</v>
      </c>
      <c r="C73" s="30" t="s">
        <v>54</v>
      </c>
      <c r="D73" s="463">
        <v>1.7</v>
      </c>
      <c r="E73" s="464"/>
      <c r="F73" s="466"/>
      <c r="G73" s="33"/>
      <c r="H73" s="33"/>
      <c r="I73" s="33"/>
      <c r="J73" s="450">
        <v>1.45</v>
      </c>
      <c r="K73" s="451"/>
      <c r="L73" s="452"/>
      <c r="M73" s="16"/>
      <c r="N73" s="17"/>
      <c r="O73" s="18"/>
      <c r="P73" s="453">
        <f t="shared" si="6"/>
        <v>0.25</v>
      </c>
      <c r="Q73" s="454"/>
      <c r="R73" s="455"/>
    </row>
    <row r="74" spans="2:18" ht="17.5" thickTop="1" thickBot="1" x14ac:dyDescent="0.3">
      <c r="B74" s="19" t="s">
        <v>31</v>
      </c>
      <c r="C74" s="30" t="s">
        <v>240</v>
      </c>
      <c r="D74" s="463">
        <v>1.7</v>
      </c>
      <c r="E74" s="464"/>
      <c r="F74" s="466"/>
      <c r="G74" s="33"/>
      <c r="H74" s="33"/>
      <c r="I74" s="33"/>
      <c r="J74" s="450">
        <v>1.55</v>
      </c>
      <c r="K74" s="451"/>
      <c r="L74" s="452"/>
      <c r="M74" s="16"/>
      <c r="N74" s="17"/>
      <c r="O74" s="18"/>
      <c r="P74" s="453">
        <f t="shared" si="6"/>
        <v>0.14999999999999991</v>
      </c>
      <c r="Q74" s="454"/>
      <c r="R74" s="455"/>
    </row>
    <row r="75" spans="2:18" ht="17.5" thickTop="1" thickBot="1" x14ac:dyDescent="0.3">
      <c r="B75" s="19" t="s">
        <v>31</v>
      </c>
      <c r="C75" s="30" t="s">
        <v>12</v>
      </c>
      <c r="D75" s="463">
        <v>1.7</v>
      </c>
      <c r="E75" s="464"/>
      <c r="F75" s="466"/>
      <c r="G75" s="33"/>
      <c r="H75" s="33"/>
      <c r="I75" s="33"/>
      <c r="J75" s="450">
        <v>1.65</v>
      </c>
      <c r="K75" s="451"/>
      <c r="L75" s="452"/>
      <c r="M75" s="16"/>
      <c r="N75" s="17"/>
      <c r="O75" s="18"/>
      <c r="P75" s="453">
        <f t="shared" ref="P75:P84" si="7">SUM(D75-J75)</f>
        <v>5.0000000000000044E-2</v>
      </c>
      <c r="Q75" s="454"/>
      <c r="R75" s="455"/>
    </row>
    <row r="76" spans="2:18" ht="17.5" thickTop="1" thickBot="1" x14ac:dyDescent="0.3">
      <c r="B76" s="19" t="s">
        <v>27</v>
      </c>
      <c r="C76" s="30" t="s">
        <v>70</v>
      </c>
      <c r="D76" s="463">
        <v>1.5</v>
      </c>
      <c r="E76" s="464"/>
      <c r="F76" s="466"/>
      <c r="G76" s="32"/>
      <c r="H76" s="32"/>
      <c r="I76" s="32"/>
      <c r="J76" s="450">
        <v>0.75</v>
      </c>
      <c r="K76" s="451"/>
      <c r="L76" s="452"/>
      <c r="M76" s="16"/>
      <c r="N76" s="17"/>
      <c r="O76" s="18"/>
      <c r="P76" s="453">
        <f t="shared" si="7"/>
        <v>0.75</v>
      </c>
      <c r="Q76" s="454"/>
      <c r="R76" s="455"/>
    </row>
    <row r="77" spans="2:18" ht="17.5" thickTop="1" thickBot="1" x14ac:dyDescent="0.3">
      <c r="B77" s="19" t="s">
        <v>31</v>
      </c>
      <c r="C77" s="30" t="s">
        <v>19</v>
      </c>
      <c r="D77" s="463">
        <v>1.5</v>
      </c>
      <c r="E77" s="464"/>
      <c r="F77" s="466"/>
      <c r="G77" s="33"/>
      <c r="H77" s="33"/>
      <c r="I77" s="33"/>
      <c r="J77" s="450">
        <v>0.95</v>
      </c>
      <c r="K77" s="451"/>
      <c r="L77" s="452"/>
      <c r="M77" s="16"/>
      <c r="N77" s="17"/>
      <c r="O77" s="18"/>
      <c r="P77" s="453">
        <f t="shared" si="7"/>
        <v>0.55000000000000004</v>
      </c>
      <c r="Q77" s="454"/>
      <c r="R77" s="455"/>
    </row>
    <row r="78" spans="2:18" ht="17.5" thickTop="1" thickBot="1" x14ac:dyDescent="0.3">
      <c r="B78" s="19" t="s">
        <v>31</v>
      </c>
      <c r="C78" s="30" t="s">
        <v>45</v>
      </c>
      <c r="D78" s="463">
        <v>1.5</v>
      </c>
      <c r="E78" s="464"/>
      <c r="F78" s="466"/>
      <c r="G78" s="33"/>
      <c r="H78" s="33"/>
      <c r="I78" s="33"/>
      <c r="J78" s="450">
        <v>1.05</v>
      </c>
      <c r="K78" s="451"/>
      <c r="L78" s="452"/>
      <c r="M78" s="16"/>
      <c r="N78" s="17"/>
      <c r="O78" s="18"/>
      <c r="P78" s="453">
        <f t="shared" si="7"/>
        <v>0.44999999999999996</v>
      </c>
      <c r="Q78" s="454"/>
      <c r="R78" s="455"/>
    </row>
    <row r="79" spans="2:18" ht="17.5" thickTop="1" thickBot="1" x14ac:dyDescent="0.3">
      <c r="B79" s="19" t="s">
        <v>31</v>
      </c>
      <c r="C79" s="30" t="s">
        <v>54</v>
      </c>
      <c r="D79" s="463">
        <v>1.5</v>
      </c>
      <c r="E79" s="464"/>
      <c r="F79" s="466"/>
      <c r="G79" s="33"/>
      <c r="H79" s="33"/>
      <c r="I79" s="33"/>
      <c r="J79" s="450">
        <v>1.1499999999999999</v>
      </c>
      <c r="K79" s="451"/>
      <c r="L79" s="452"/>
      <c r="M79" s="16"/>
      <c r="N79" s="17"/>
      <c r="O79" s="18"/>
      <c r="P79" s="453">
        <f t="shared" si="7"/>
        <v>0.35000000000000009</v>
      </c>
      <c r="Q79" s="454"/>
      <c r="R79" s="455"/>
    </row>
    <row r="80" spans="2:18" ht="17.5" thickTop="1" thickBot="1" x14ac:dyDescent="0.3">
      <c r="B80" s="19" t="s">
        <v>31</v>
      </c>
      <c r="C80" s="30" t="s">
        <v>133</v>
      </c>
      <c r="D80" s="463">
        <v>1.5</v>
      </c>
      <c r="E80" s="464"/>
      <c r="F80" s="466"/>
      <c r="G80" s="33"/>
      <c r="H80" s="33"/>
      <c r="I80" s="33"/>
      <c r="J80" s="450">
        <v>1.25</v>
      </c>
      <c r="K80" s="451"/>
      <c r="L80" s="452"/>
      <c r="M80" s="16"/>
      <c r="N80" s="17"/>
      <c r="O80" s="18"/>
      <c r="P80" s="453">
        <f t="shared" si="7"/>
        <v>0.25</v>
      </c>
      <c r="Q80" s="454"/>
      <c r="R80" s="455"/>
    </row>
    <row r="81" spans="2:18" ht="17.5" thickTop="1" thickBot="1" x14ac:dyDescent="0.3">
      <c r="B81" s="19" t="s">
        <v>31</v>
      </c>
      <c r="C81" s="30" t="s">
        <v>236</v>
      </c>
      <c r="D81" s="463">
        <v>1.5</v>
      </c>
      <c r="E81" s="464"/>
      <c r="F81" s="466"/>
      <c r="G81" s="33"/>
      <c r="H81" s="33"/>
      <c r="I81" s="33"/>
      <c r="J81" s="450">
        <v>1.35</v>
      </c>
      <c r="K81" s="451"/>
      <c r="L81" s="452"/>
      <c r="M81" s="16"/>
      <c r="N81" s="17"/>
      <c r="O81" s="18"/>
      <c r="P81" s="453">
        <f t="shared" si="7"/>
        <v>0.14999999999999991</v>
      </c>
      <c r="Q81" s="454"/>
      <c r="R81" s="455"/>
    </row>
    <row r="82" spans="2:18" ht="17.5" thickTop="1" thickBot="1" x14ac:dyDescent="0.3">
      <c r="B82" s="19" t="s">
        <v>31</v>
      </c>
      <c r="C82" s="30" t="s">
        <v>46</v>
      </c>
      <c r="D82" s="463">
        <v>1.5</v>
      </c>
      <c r="E82" s="464"/>
      <c r="F82" s="466"/>
      <c r="G82" s="33"/>
      <c r="H82" s="33"/>
      <c r="I82" s="33"/>
      <c r="J82" s="450">
        <v>1.45</v>
      </c>
      <c r="K82" s="451"/>
      <c r="L82" s="452"/>
      <c r="M82" s="16"/>
      <c r="N82" s="17"/>
      <c r="O82" s="18"/>
      <c r="P82" s="453">
        <f t="shared" si="7"/>
        <v>5.0000000000000044E-2</v>
      </c>
      <c r="Q82" s="454"/>
      <c r="R82" s="455"/>
    </row>
    <row r="83" spans="2:18" ht="17.5" thickTop="1" thickBot="1" x14ac:dyDescent="0.3">
      <c r="B83" s="19" t="s">
        <v>242</v>
      </c>
      <c r="C83" s="30" t="s">
        <v>259</v>
      </c>
      <c r="D83" s="463">
        <v>1.7</v>
      </c>
      <c r="E83" s="464"/>
      <c r="F83" s="466"/>
      <c r="G83" s="32"/>
      <c r="H83" s="32"/>
      <c r="I83" s="32"/>
      <c r="J83" s="450">
        <v>0.9</v>
      </c>
      <c r="K83" s="451"/>
      <c r="L83" s="452"/>
      <c r="M83" s="16"/>
      <c r="N83" s="17"/>
      <c r="O83" s="18"/>
      <c r="P83" s="453">
        <f t="shared" si="7"/>
        <v>0.79999999999999993</v>
      </c>
      <c r="Q83" s="454"/>
      <c r="R83" s="455"/>
    </row>
    <row r="84" spans="2:18" ht="17.5" thickTop="1" thickBot="1" x14ac:dyDescent="0.3">
      <c r="B84" s="19" t="s">
        <v>31</v>
      </c>
      <c r="C84" s="30" t="s">
        <v>255</v>
      </c>
      <c r="D84" s="463">
        <v>1.7</v>
      </c>
      <c r="E84" s="464"/>
      <c r="F84" s="466"/>
      <c r="G84" s="33"/>
      <c r="H84" s="33"/>
      <c r="I84" s="33"/>
      <c r="J84" s="450">
        <v>0.95</v>
      </c>
      <c r="K84" s="451"/>
      <c r="L84" s="452"/>
      <c r="M84" s="16"/>
      <c r="N84" s="17"/>
      <c r="O84" s="18"/>
      <c r="P84" s="453">
        <f t="shared" si="7"/>
        <v>0.75</v>
      </c>
      <c r="Q84" s="454"/>
      <c r="R84" s="455"/>
    </row>
    <row r="85" spans="2:18" ht="17.5" thickTop="1" thickBot="1" x14ac:dyDescent="0.3">
      <c r="B85" s="19" t="s">
        <v>31</v>
      </c>
      <c r="C85" s="30" t="s">
        <v>19</v>
      </c>
      <c r="D85" s="463">
        <v>1.7</v>
      </c>
      <c r="E85" s="464"/>
      <c r="F85" s="466"/>
      <c r="G85" s="33"/>
      <c r="H85" s="33"/>
      <c r="I85" s="33"/>
      <c r="J85" s="450">
        <v>1.05</v>
      </c>
      <c r="K85" s="451"/>
      <c r="L85" s="452"/>
      <c r="M85" s="16"/>
      <c r="N85" s="17"/>
      <c r="O85" s="18"/>
      <c r="P85" s="453">
        <f t="shared" ref="P85:P96" si="8">SUM(D85-J85)</f>
        <v>0.64999999999999991</v>
      </c>
      <c r="Q85" s="454"/>
      <c r="R85" s="455"/>
    </row>
    <row r="86" spans="2:18" ht="17.5" thickTop="1" thickBot="1" x14ac:dyDescent="0.3">
      <c r="B86" s="19" t="s">
        <v>31</v>
      </c>
      <c r="C86" s="30" t="s">
        <v>45</v>
      </c>
      <c r="D86" s="463">
        <v>1.7</v>
      </c>
      <c r="E86" s="464"/>
      <c r="F86" s="466"/>
      <c r="G86" s="33"/>
      <c r="H86" s="33"/>
      <c r="I86" s="33"/>
      <c r="J86" s="450">
        <v>1.1499999999999999</v>
      </c>
      <c r="K86" s="451"/>
      <c r="L86" s="452"/>
      <c r="M86" s="16"/>
      <c r="N86" s="17"/>
      <c r="O86" s="18"/>
      <c r="P86" s="453">
        <f t="shared" si="8"/>
        <v>0.55000000000000004</v>
      </c>
      <c r="Q86" s="454"/>
      <c r="R86" s="455"/>
    </row>
    <row r="87" spans="2:18" ht="17.5" thickTop="1" thickBot="1" x14ac:dyDescent="0.3">
      <c r="B87" s="19" t="s">
        <v>31</v>
      </c>
      <c r="C87" s="30" t="s">
        <v>167</v>
      </c>
      <c r="D87" s="463">
        <v>1.7</v>
      </c>
      <c r="E87" s="464"/>
      <c r="F87" s="466"/>
      <c r="G87" s="33"/>
      <c r="H87" s="33"/>
      <c r="I87" s="33"/>
      <c r="J87" s="450">
        <v>1.25</v>
      </c>
      <c r="K87" s="451"/>
      <c r="L87" s="452"/>
      <c r="M87" s="16"/>
      <c r="N87" s="17"/>
      <c r="O87" s="18"/>
      <c r="P87" s="453">
        <f t="shared" si="8"/>
        <v>0.44999999999999996</v>
      </c>
      <c r="Q87" s="454"/>
      <c r="R87" s="455"/>
    </row>
    <row r="88" spans="2:18" ht="17.5" thickTop="1" thickBot="1" x14ac:dyDescent="0.3">
      <c r="B88" s="19" t="s">
        <v>31</v>
      </c>
      <c r="C88" s="30" t="s">
        <v>145</v>
      </c>
      <c r="D88" s="463">
        <v>1.7</v>
      </c>
      <c r="E88" s="464"/>
      <c r="F88" s="466"/>
      <c r="G88" s="33"/>
      <c r="H88" s="33"/>
      <c r="I88" s="33"/>
      <c r="J88" s="450">
        <v>1.35</v>
      </c>
      <c r="K88" s="451"/>
      <c r="L88" s="452"/>
      <c r="M88" s="16"/>
      <c r="N88" s="17"/>
      <c r="O88" s="18"/>
      <c r="P88" s="453">
        <f t="shared" si="8"/>
        <v>0.34999999999999987</v>
      </c>
      <c r="Q88" s="454"/>
      <c r="R88" s="455"/>
    </row>
    <row r="89" spans="2:18" ht="17.5" thickTop="1" thickBot="1" x14ac:dyDescent="0.3">
      <c r="B89" s="19" t="s">
        <v>31</v>
      </c>
      <c r="C89" s="30" t="s">
        <v>240</v>
      </c>
      <c r="D89" s="463">
        <v>1.7</v>
      </c>
      <c r="E89" s="464"/>
      <c r="F89" s="466"/>
      <c r="G89" s="33"/>
      <c r="H89" s="33"/>
      <c r="I89" s="33"/>
      <c r="J89" s="450">
        <v>1.45</v>
      </c>
      <c r="K89" s="451"/>
      <c r="L89" s="452"/>
      <c r="M89" s="16"/>
      <c r="N89" s="17"/>
      <c r="O89" s="18"/>
      <c r="P89" s="453">
        <f t="shared" si="8"/>
        <v>0.25</v>
      </c>
      <c r="Q89" s="454"/>
      <c r="R89" s="455"/>
    </row>
    <row r="90" spans="2:18" ht="17.5" thickTop="1" thickBot="1" x14ac:dyDescent="0.3">
      <c r="B90" s="19" t="s">
        <v>31</v>
      </c>
      <c r="C90" s="30" t="s">
        <v>71</v>
      </c>
      <c r="D90" s="463">
        <v>1.7</v>
      </c>
      <c r="E90" s="464"/>
      <c r="F90" s="466"/>
      <c r="G90" s="33"/>
      <c r="H90" s="33"/>
      <c r="I90" s="33"/>
      <c r="J90" s="450">
        <v>1.55</v>
      </c>
      <c r="K90" s="451"/>
      <c r="L90" s="452"/>
      <c r="M90" s="16"/>
      <c r="N90" s="17"/>
      <c r="O90" s="18"/>
      <c r="P90" s="453">
        <f t="shared" si="8"/>
        <v>0.14999999999999991</v>
      </c>
      <c r="Q90" s="454"/>
      <c r="R90" s="455"/>
    </row>
    <row r="91" spans="2:18" ht="17.5" thickTop="1" thickBot="1" x14ac:dyDescent="0.3">
      <c r="B91" s="19" t="s">
        <v>31</v>
      </c>
      <c r="C91" s="30" t="s">
        <v>46</v>
      </c>
      <c r="D91" s="463">
        <v>1.7</v>
      </c>
      <c r="E91" s="464"/>
      <c r="F91" s="466"/>
      <c r="G91" s="33"/>
      <c r="H91" s="33"/>
      <c r="I91" s="33"/>
      <c r="J91" s="450">
        <v>1.65</v>
      </c>
      <c r="K91" s="451"/>
      <c r="L91" s="452"/>
      <c r="M91" s="16"/>
      <c r="N91" s="17"/>
      <c r="O91" s="18"/>
      <c r="P91" s="453">
        <f t="shared" si="8"/>
        <v>5.0000000000000044E-2</v>
      </c>
      <c r="Q91" s="454"/>
      <c r="R91" s="455"/>
    </row>
    <row r="92" spans="2:18" ht="17.5" thickTop="1" thickBot="1" x14ac:dyDescent="0.3">
      <c r="B92" s="19" t="s">
        <v>265</v>
      </c>
      <c r="C92" s="30" t="s">
        <v>259</v>
      </c>
      <c r="D92" s="463">
        <v>1.6</v>
      </c>
      <c r="E92" s="464"/>
      <c r="F92" s="466"/>
      <c r="G92" s="32"/>
      <c r="H92" s="32"/>
      <c r="I92" s="32"/>
      <c r="J92" s="450">
        <v>0.8</v>
      </c>
      <c r="K92" s="451"/>
      <c r="L92" s="452"/>
      <c r="M92" s="16"/>
      <c r="N92" s="17"/>
      <c r="O92" s="18"/>
      <c r="P92" s="453">
        <f t="shared" si="8"/>
        <v>0.8</v>
      </c>
      <c r="Q92" s="454"/>
      <c r="R92" s="455"/>
    </row>
    <row r="93" spans="2:18" ht="17.5" thickTop="1" thickBot="1" x14ac:dyDescent="0.3">
      <c r="B93" s="19" t="s">
        <v>31</v>
      </c>
      <c r="C93" s="30" t="s">
        <v>255</v>
      </c>
      <c r="D93" s="463">
        <v>1.6</v>
      </c>
      <c r="E93" s="464"/>
      <c r="F93" s="466"/>
      <c r="G93" s="33"/>
      <c r="H93" s="33"/>
      <c r="I93" s="33"/>
      <c r="J93" s="450">
        <v>0.85</v>
      </c>
      <c r="K93" s="451"/>
      <c r="L93" s="452"/>
      <c r="M93" s="16"/>
      <c r="N93" s="17"/>
      <c r="O93" s="18"/>
      <c r="P93" s="453">
        <f t="shared" si="8"/>
        <v>0.75000000000000011</v>
      </c>
      <c r="Q93" s="454"/>
      <c r="R93" s="455"/>
    </row>
    <row r="94" spans="2:18" ht="17.5" thickTop="1" thickBot="1" x14ac:dyDescent="0.3">
      <c r="B94" s="19" t="s">
        <v>31</v>
      </c>
      <c r="C94" s="30" t="s">
        <v>19</v>
      </c>
      <c r="D94" s="463">
        <v>1.6</v>
      </c>
      <c r="E94" s="464"/>
      <c r="F94" s="466"/>
      <c r="G94" s="33"/>
      <c r="H94" s="33"/>
      <c r="I94" s="33"/>
      <c r="J94" s="450">
        <v>0.95</v>
      </c>
      <c r="K94" s="451"/>
      <c r="L94" s="452"/>
      <c r="M94" s="16"/>
      <c r="N94" s="17"/>
      <c r="O94" s="18"/>
      <c r="P94" s="453">
        <f t="shared" si="8"/>
        <v>0.65000000000000013</v>
      </c>
      <c r="Q94" s="454"/>
      <c r="R94" s="455"/>
    </row>
    <row r="95" spans="2:18" ht="17.5" thickTop="1" thickBot="1" x14ac:dyDescent="0.3">
      <c r="B95" s="19" t="s">
        <v>31</v>
      </c>
      <c r="C95" s="30" t="s">
        <v>45</v>
      </c>
      <c r="D95" s="463">
        <v>1.6</v>
      </c>
      <c r="E95" s="464"/>
      <c r="F95" s="466"/>
      <c r="G95" s="33"/>
      <c r="H95" s="33"/>
      <c r="I95" s="33"/>
      <c r="J95" s="450">
        <v>1.05</v>
      </c>
      <c r="K95" s="451"/>
      <c r="L95" s="452"/>
      <c r="M95" s="16"/>
      <c r="N95" s="17"/>
      <c r="O95" s="18"/>
      <c r="P95" s="453">
        <f t="shared" si="8"/>
        <v>0.55000000000000004</v>
      </c>
      <c r="Q95" s="454"/>
      <c r="R95" s="455"/>
    </row>
    <row r="96" spans="2:18" ht="17.5" thickTop="1" thickBot="1" x14ac:dyDescent="0.3">
      <c r="B96" s="19" t="s">
        <v>31</v>
      </c>
      <c r="C96" s="30" t="s">
        <v>167</v>
      </c>
      <c r="D96" s="463">
        <v>1.6</v>
      </c>
      <c r="E96" s="464"/>
      <c r="F96" s="466"/>
      <c r="G96" s="33"/>
      <c r="H96" s="33"/>
      <c r="I96" s="33"/>
      <c r="J96" s="450">
        <v>1.1499999999999999</v>
      </c>
      <c r="K96" s="451"/>
      <c r="L96" s="452"/>
      <c r="M96" s="16"/>
      <c r="N96" s="17"/>
      <c r="O96" s="18"/>
      <c r="P96" s="453">
        <f t="shared" si="8"/>
        <v>0.45000000000000018</v>
      </c>
      <c r="Q96" s="454"/>
      <c r="R96" s="455"/>
    </row>
    <row r="97" spans="2:18" ht="17.5" thickTop="1" thickBot="1" x14ac:dyDescent="0.3">
      <c r="B97" s="19" t="s">
        <v>31</v>
      </c>
      <c r="C97" s="30" t="s">
        <v>145</v>
      </c>
      <c r="D97" s="463">
        <v>1.6</v>
      </c>
      <c r="E97" s="464"/>
      <c r="F97" s="466"/>
      <c r="G97" s="33"/>
      <c r="H97" s="33"/>
      <c r="I97" s="33"/>
      <c r="J97" s="450">
        <v>1.25</v>
      </c>
      <c r="K97" s="451"/>
      <c r="L97" s="452"/>
      <c r="M97" s="16"/>
      <c r="N97" s="17"/>
      <c r="O97" s="18"/>
      <c r="P97" s="453">
        <f t="shared" ref="P97:P106" si="9">SUM(D97-J97)</f>
        <v>0.35000000000000009</v>
      </c>
      <c r="Q97" s="454"/>
      <c r="R97" s="455"/>
    </row>
    <row r="98" spans="2:18" ht="17.5" thickTop="1" thickBot="1" x14ac:dyDescent="0.3">
      <c r="B98" s="19" t="s">
        <v>31</v>
      </c>
      <c r="C98" s="30" t="s">
        <v>240</v>
      </c>
      <c r="D98" s="463">
        <v>1.6</v>
      </c>
      <c r="E98" s="464"/>
      <c r="F98" s="466"/>
      <c r="G98" s="33"/>
      <c r="H98" s="33"/>
      <c r="I98" s="33"/>
      <c r="J98" s="450">
        <v>1.35</v>
      </c>
      <c r="K98" s="451"/>
      <c r="L98" s="452"/>
      <c r="M98" s="16"/>
      <c r="N98" s="17"/>
      <c r="O98" s="18"/>
      <c r="P98" s="453">
        <f t="shared" si="9"/>
        <v>0.25</v>
      </c>
      <c r="Q98" s="454"/>
      <c r="R98" s="455"/>
    </row>
    <row r="99" spans="2:18" ht="17.5" thickTop="1" thickBot="1" x14ac:dyDescent="0.3">
      <c r="B99" s="19" t="s">
        <v>31</v>
      </c>
      <c r="C99" s="30" t="s">
        <v>12</v>
      </c>
      <c r="D99" s="463">
        <v>1.6</v>
      </c>
      <c r="E99" s="464"/>
      <c r="F99" s="466"/>
      <c r="G99" s="33"/>
      <c r="H99" s="33"/>
      <c r="I99" s="33"/>
      <c r="J99" s="450">
        <v>1.45</v>
      </c>
      <c r="K99" s="451"/>
      <c r="L99" s="452"/>
      <c r="M99" s="16"/>
      <c r="N99" s="17"/>
      <c r="O99" s="18"/>
      <c r="P99" s="453">
        <f t="shared" si="9"/>
        <v>0.15000000000000013</v>
      </c>
      <c r="Q99" s="454"/>
      <c r="R99" s="455"/>
    </row>
    <row r="100" spans="2:18" ht="17.5" thickTop="1" thickBot="1" x14ac:dyDescent="0.3">
      <c r="B100" s="19" t="s">
        <v>22</v>
      </c>
      <c r="C100" s="30" t="s">
        <v>70</v>
      </c>
      <c r="D100" s="463">
        <v>1.5</v>
      </c>
      <c r="E100" s="464"/>
      <c r="F100" s="466"/>
      <c r="G100" s="32"/>
      <c r="H100" s="32"/>
      <c r="I100" s="32"/>
      <c r="J100" s="450">
        <v>0.8</v>
      </c>
      <c r="K100" s="451"/>
      <c r="L100" s="452"/>
      <c r="M100" s="16"/>
      <c r="N100" s="17"/>
      <c r="O100" s="18"/>
      <c r="P100" s="453">
        <f t="shared" si="9"/>
        <v>0.7</v>
      </c>
      <c r="Q100" s="454"/>
      <c r="R100" s="455"/>
    </row>
    <row r="101" spans="2:18" ht="17.5" thickTop="1" thickBot="1" x14ac:dyDescent="0.3">
      <c r="B101" s="19" t="s">
        <v>31</v>
      </c>
      <c r="C101" s="30" t="s">
        <v>19</v>
      </c>
      <c r="D101" s="463">
        <v>1.5</v>
      </c>
      <c r="E101" s="464"/>
      <c r="F101" s="466"/>
      <c r="G101" s="33"/>
      <c r="H101" s="33"/>
      <c r="I101" s="33"/>
      <c r="J101" s="450">
        <v>0.85</v>
      </c>
      <c r="K101" s="451"/>
      <c r="L101" s="452"/>
      <c r="M101" s="16"/>
      <c r="N101" s="17"/>
      <c r="O101" s="18"/>
      <c r="P101" s="453">
        <f t="shared" si="9"/>
        <v>0.65</v>
      </c>
      <c r="Q101" s="454"/>
      <c r="R101" s="455"/>
    </row>
    <row r="102" spans="2:18" ht="17.5" thickTop="1" thickBot="1" x14ac:dyDescent="0.3">
      <c r="B102" s="19" t="s">
        <v>31</v>
      </c>
      <c r="C102" s="30" t="s">
        <v>45</v>
      </c>
      <c r="D102" s="463">
        <v>1.5</v>
      </c>
      <c r="E102" s="464"/>
      <c r="F102" s="466"/>
      <c r="G102" s="33"/>
      <c r="H102" s="33"/>
      <c r="I102" s="33"/>
      <c r="J102" s="450">
        <v>0.95</v>
      </c>
      <c r="K102" s="451"/>
      <c r="L102" s="452"/>
      <c r="M102" s="16"/>
      <c r="N102" s="17"/>
      <c r="O102" s="18"/>
      <c r="P102" s="453">
        <f t="shared" si="9"/>
        <v>0.55000000000000004</v>
      </c>
      <c r="Q102" s="454"/>
      <c r="R102" s="455"/>
    </row>
    <row r="103" spans="2:18" ht="17.5" thickTop="1" thickBot="1" x14ac:dyDescent="0.3">
      <c r="B103" s="19" t="s">
        <v>31</v>
      </c>
      <c r="C103" s="30" t="s">
        <v>167</v>
      </c>
      <c r="D103" s="463">
        <v>1.5</v>
      </c>
      <c r="E103" s="464"/>
      <c r="F103" s="466"/>
      <c r="G103" s="33"/>
      <c r="H103" s="33"/>
      <c r="I103" s="33"/>
      <c r="J103" s="450">
        <v>1.05</v>
      </c>
      <c r="K103" s="451"/>
      <c r="L103" s="452"/>
      <c r="M103" s="16"/>
      <c r="N103" s="17"/>
      <c r="O103" s="18"/>
      <c r="P103" s="453">
        <f t="shared" si="9"/>
        <v>0.44999999999999996</v>
      </c>
      <c r="Q103" s="454"/>
      <c r="R103" s="455"/>
    </row>
    <row r="104" spans="2:18" ht="17.5" thickTop="1" thickBot="1" x14ac:dyDescent="0.3">
      <c r="B104" s="19" t="s">
        <v>31</v>
      </c>
      <c r="C104" s="30" t="s">
        <v>145</v>
      </c>
      <c r="D104" s="463">
        <v>1.5</v>
      </c>
      <c r="E104" s="464"/>
      <c r="F104" s="466"/>
      <c r="G104" s="33"/>
      <c r="H104" s="33"/>
      <c r="I104" s="33"/>
      <c r="J104" s="450">
        <v>1.1499999999999999</v>
      </c>
      <c r="K104" s="451"/>
      <c r="L104" s="452"/>
      <c r="M104" s="16"/>
      <c r="N104" s="17"/>
      <c r="O104" s="18"/>
      <c r="P104" s="453">
        <f t="shared" si="9"/>
        <v>0.35000000000000009</v>
      </c>
      <c r="Q104" s="454"/>
      <c r="R104" s="455"/>
    </row>
    <row r="105" spans="2:18" ht="17.5" thickTop="1" thickBot="1" x14ac:dyDescent="0.3">
      <c r="B105" s="19" t="s">
        <v>31</v>
      </c>
      <c r="C105" s="30" t="s">
        <v>240</v>
      </c>
      <c r="D105" s="463">
        <v>1.5</v>
      </c>
      <c r="E105" s="464"/>
      <c r="F105" s="466"/>
      <c r="G105" s="33"/>
      <c r="H105" s="33"/>
      <c r="I105" s="33"/>
      <c r="J105" s="450">
        <v>1.25</v>
      </c>
      <c r="K105" s="451"/>
      <c r="L105" s="452"/>
      <c r="M105" s="16"/>
      <c r="N105" s="17"/>
      <c r="O105" s="18"/>
      <c r="P105" s="453">
        <f t="shared" si="9"/>
        <v>0.25</v>
      </c>
      <c r="Q105" s="454"/>
      <c r="R105" s="455"/>
    </row>
    <row r="106" spans="2:18" ht="17.5" thickTop="1" thickBot="1" x14ac:dyDescent="0.3">
      <c r="B106" s="34" t="s">
        <v>31</v>
      </c>
      <c r="C106" s="35" t="s">
        <v>71</v>
      </c>
      <c r="D106" s="463">
        <v>1.5</v>
      </c>
      <c r="E106" s="464"/>
      <c r="F106" s="466"/>
      <c r="G106" s="33"/>
      <c r="H106" s="33"/>
      <c r="I106" s="33"/>
      <c r="J106" s="467">
        <v>1.35</v>
      </c>
      <c r="K106" s="468"/>
      <c r="L106" s="469"/>
      <c r="M106" s="36"/>
      <c r="N106" s="37"/>
      <c r="O106" s="38"/>
      <c r="P106" s="453">
        <f t="shared" si="9"/>
        <v>0.14999999999999991</v>
      </c>
      <c r="Q106" s="454"/>
      <c r="R106" s="455"/>
    </row>
    <row r="107" spans="2:18" ht="17.5" thickTop="1" thickBot="1" x14ac:dyDescent="0.3">
      <c r="B107" s="39" t="s">
        <v>31</v>
      </c>
      <c r="C107" s="40" t="s">
        <v>46</v>
      </c>
      <c r="D107" s="463">
        <v>1.5</v>
      </c>
      <c r="E107" s="464"/>
      <c r="F107" s="466"/>
      <c r="G107" s="41"/>
      <c r="H107" s="41"/>
      <c r="I107" s="41"/>
      <c r="J107" s="470">
        <v>1.45</v>
      </c>
      <c r="K107" s="471"/>
      <c r="L107" s="472"/>
      <c r="M107" s="42"/>
      <c r="N107" s="43"/>
      <c r="O107" s="44"/>
      <c r="P107" s="453">
        <f t="shared" ref="P107:P116" si="10">SUM(D107-J107)</f>
        <v>5.0000000000000044E-2</v>
      </c>
      <c r="Q107" s="454"/>
      <c r="R107" s="455"/>
    </row>
    <row r="108" spans="2:18" ht="17.5" thickTop="1" thickBot="1" x14ac:dyDescent="0.3">
      <c r="B108" s="19" t="s">
        <v>40</v>
      </c>
      <c r="C108" s="30" t="s">
        <v>70</v>
      </c>
      <c r="D108" s="463">
        <v>1.4</v>
      </c>
      <c r="E108" s="464"/>
      <c r="F108" s="466"/>
      <c r="G108" s="32"/>
      <c r="H108" s="32"/>
      <c r="I108" s="32"/>
      <c r="J108" s="473">
        <v>0.7</v>
      </c>
      <c r="K108" s="474"/>
      <c r="L108" s="475"/>
      <c r="M108" s="16"/>
      <c r="N108" s="17"/>
      <c r="O108" s="18"/>
      <c r="P108" s="453">
        <f t="shared" si="10"/>
        <v>0.7</v>
      </c>
      <c r="Q108" s="454"/>
      <c r="R108" s="455"/>
    </row>
    <row r="109" spans="2:18" ht="17.5" thickTop="1" thickBot="1" x14ac:dyDescent="0.3">
      <c r="B109" s="19" t="s">
        <v>31</v>
      </c>
      <c r="C109" s="30" t="s">
        <v>19</v>
      </c>
      <c r="D109" s="463">
        <v>1.4</v>
      </c>
      <c r="E109" s="464"/>
      <c r="F109" s="466"/>
      <c r="G109" s="33"/>
      <c r="H109" s="33"/>
      <c r="I109" s="33"/>
      <c r="J109" s="450">
        <v>0.75</v>
      </c>
      <c r="K109" s="451"/>
      <c r="L109" s="452"/>
      <c r="M109" s="16"/>
      <c r="N109" s="17"/>
      <c r="O109" s="18"/>
      <c r="P109" s="453">
        <f t="shared" si="10"/>
        <v>0.64999999999999991</v>
      </c>
      <c r="Q109" s="454"/>
      <c r="R109" s="455"/>
    </row>
    <row r="110" spans="2:18" ht="17.5" thickTop="1" thickBot="1" x14ac:dyDescent="0.3">
      <c r="B110" s="19" t="s">
        <v>31</v>
      </c>
      <c r="C110" s="30" t="s">
        <v>45</v>
      </c>
      <c r="D110" s="463">
        <v>1.4</v>
      </c>
      <c r="E110" s="464"/>
      <c r="F110" s="466"/>
      <c r="G110" s="33"/>
      <c r="H110" s="33"/>
      <c r="I110" s="33"/>
      <c r="J110" s="450">
        <v>0.95</v>
      </c>
      <c r="K110" s="451"/>
      <c r="L110" s="452"/>
      <c r="M110" s="16"/>
      <c r="N110" s="17"/>
      <c r="O110" s="18"/>
      <c r="P110" s="453">
        <f t="shared" si="10"/>
        <v>0.44999999999999996</v>
      </c>
      <c r="Q110" s="454"/>
      <c r="R110" s="455"/>
    </row>
    <row r="111" spans="2:18" ht="17.5" thickTop="1" thickBot="1" x14ac:dyDescent="0.3">
      <c r="B111" s="19" t="s">
        <v>31</v>
      </c>
      <c r="C111" s="30" t="s">
        <v>54</v>
      </c>
      <c r="D111" s="463">
        <v>1.4</v>
      </c>
      <c r="E111" s="464"/>
      <c r="F111" s="466"/>
      <c r="G111" s="33"/>
      <c r="H111" s="33"/>
      <c r="I111" s="33"/>
      <c r="J111" s="450">
        <v>1.05</v>
      </c>
      <c r="K111" s="451"/>
      <c r="L111" s="452"/>
      <c r="M111" s="16"/>
      <c r="N111" s="17"/>
      <c r="O111" s="18"/>
      <c r="P111" s="453">
        <f t="shared" si="10"/>
        <v>0.34999999999999987</v>
      </c>
      <c r="Q111" s="454"/>
      <c r="R111" s="455"/>
    </row>
    <row r="112" spans="2:18" ht="17.5" thickTop="1" thickBot="1" x14ac:dyDescent="0.3">
      <c r="B112" s="19" t="s">
        <v>31</v>
      </c>
      <c r="C112" s="30" t="s">
        <v>133</v>
      </c>
      <c r="D112" s="463">
        <v>1.4</v>
      </c>
      <c r="E112" s="464"/>
      <c r="F112" s="466"/>
      <c r="G112" s="33"/>
      <c r="H112" s="33"/>
      <c r="I112" s="33"/>
      <c r="J112" s="450">
        <v>1.1499999999999999</v>
      </c>
      <c r="K112" s="451"/>
      <c r="L112" s="452"/>
      <c r="M112" s="16"/>
      <c r="N112" s="17"/>
      <c r="O112" s="18"/>
      <c r="P112" s="453">
        <f t="shared" si="10"/>
        <v>0.25</v>
      </c>
      <c r="Q112" s="454"/>
      <c r="R112" s="455"/>
    </row>
    <row r="113" spans="2:21" ht="17.5" thickTop="1" thickBot="1" x14ac:dyDescent="0.3">
      <c r="B113" s="19" t="s">
        <v>31</v>
      </c>
      <c r="C113" s="30" t="s">
        <v>236</v>
      </c>
      <c r="D113" s="463">
        <v>1.4</v>
      </c>
      <c r="E113" s="464"/>
      <c r="F113" s="466"/>
      <c r="G113" s="33"/>
      <c r="H113" s="33"/>
      <c r="I113" s="33"/>
      <c r="J113" s="450">
        <v>1.25</v>
      </c>
      <c r="K113" s="451"/>
      <c r="L113" s="452"/>
      <c r="M113" s="16"/>
      <c r="N113" s="17"/>
      <c r="O113" s="18"/>
      <c r="P113" s="453">
        <f t="shared" si="10"/>
        <v>0.14999999999999991</v>
      </c>
      <c r="Q113" s="454"/>
      <c r="R113" s="455"/>
    </row>
    <row r="114" spans="2:21" ht="17.5" thickTop="1" thickBot="1" x14ac:dyDescent="0.3">
      <c r="B114" s="45" t="s">
        <v>31</v>
      </c>
      <c r="C114" s="46" t="s">
        <v>46</v>
      </c>
      <c r="D114" s="463">
        <v>1.4</v>
      </c>
      <c r="E114" s="464"/>
      <c r="F114" s="466"/>
      <c r="G114" s="47"/>
      <c r="H114" s="47"/>
      <c r="I114" s="47"/>
      <c r="J114" s="467">
        <v>1.35</v>
      </c>
      <c r="K114" s="468"/>
      <c r="L114" s="469"/>
      <c r="M114" s="48"/>
      <c r="N114" s="49"/>
      <c r="O114" s="50"/>
      <c r="P114" s="453">
        <f t="shared" si="10"/>
        <v>4.9999999999999822E-2</v>
      </c>
      <c r="Q114" s="454"/>
      <c r="R114" s="455"/>
    </row>
    <row r="115" spans="2:21" ht="17.5" thickTop="1" thickBot="1" x14ac:dyDescent="0.3">
      <c r="B115" s="19" t="s">
        <v>197</v>
      </c>
      <c r="C115" s="30" t="s">
        <v>70</v>
      </c>
      <c r="D115" s="463">
        <v>1.6</v>
      </c>
      <c r="E115" s="464"/>
      <c r="F115" s="466"/>
      <c r="G115" s="32"/>
      <c r="H115" s="32"/>
      <c r="I115" s="32"/>
      <c r="J115" s="473">
        <v>0.75</v>
      </c>
      <c r="K115" s="474"/>
      <c r="L115" s="475"/>
      <c r="M115" s="16"/>
      <c r="N115" s="17"/>
      <c r="O115" s="18"/>
      <c r="P115" s="453">
        <f t="shared" si="10"/>
        <v>0.85000000000000009</v>
      </c>
      <c r="Q115" s="454"/>
      <c r="R115" s="455"/>
    </row>
    <row r="116" spans="2:21" ht="17.5" thickTop="1" thickBot="1" x14ac:dyDescent="0.3">
      <c r="B116" s="19" t="s">
        <v>31</v>
      </c>
      <c r="C116" s="30" t="s">
        <v>19</v>
      </c>
      <c r="D116" s="463">
        <v>1.6</v>
      </c>
      <c r="E116" s="464"/>
      <c r="F116" s="466"/>
      <c r="G116" s="33"/>
      <c r="H116" s="33"/>
      <c r="I116" s="33"/>
      <c r="J116" s="450">
        <v>0.85</v>
      </c>
      <c r="K116" s="451"/>
      <c r="L116" s="452"/>
      <c r="M116" s="16"/>
      <c r="N116" s="17"/>
      <c r="O116" s="18"/>
      <c r="P116" s="453">
        <f t="shared" si="10"/>
        <v>0.75000000000000011</v>
      </c>
      <c r="Q116" s="454"/>
      <c r="R116" s="455"/>
    </row>
    <row r="117" spans="2:21" ht="17.5" thickTop="1" thickBot="1" x14ac:dyDescent="0.3">
      <c r="B117" s="19" t="s">
        <v>31</v>
      </c>
      <c r="C117" s="30" t="s">
        <v>45</v>
      </c>
      <c r="D117" s="463">
        <v>1.6</v>
      </c>
      <c r="E117" s="464"/>
      <c r="F117" s="466"/>
      <c r="G117" s="33"/>
      <c r="H117" s="33"/>
      <c r="I117" s="33"/>
      <c r="J117" s="450">
        <v>1.05</v>
      </c>
      <c r="K117" s="451"/>
      <c r="L117" s="452"/>
      <c r="M117" s="16"/>
      <c r="N117" s="17"/>
      <c r="O117" s="18"/>
      <c r="P117" s="453">
        <f t="shared" ref="P117:P128" si="11">SUM(D117-J117)</f>
        <v>0.55000000000000004</v>
      </c>
      <c r="Q117" s="454"/>
      <c r="R117" s="455"/>
    </row>
    <row r="118" spans="2:21" ht="17.5" thickTop="1" thickBot="1" x14ac:dyDescent="0.3">
      <c r="B118" s="19" t="s">
        <v>31</v>
      </c>
      <c r="C118" s="30" t="s">
        <v>54</v>
      </c>
      <c r="D118" s="463">
        <v>1.6</v>
      </c>
      <c r="E118" s="464"/>
      <c r="F118" s="466"/>
      <c r="G118" s="33"/>
      <c r="H118" s="33"/>
      <c r="I118" s="33"/>
      <c r="J118" s="450">
        <v>1.1499999999999999</v>
      </c>
      <c r="K118" s="451"/>
      <c r="L118" s="452"/>
      <c r="M118" s="16"/>
      <c r="N118" s="17"/>
      <c r="O118" s="18"/>
      <c r="P118" s="453">
        <f t="shared" si="11"/>
        <v>0.45000000000000018</v>
      </c>
      <c r="Q118" s="454"/>
      <c r="R118" s="455"/>
    </row>
    <row r="119" spans="2:21" ht="17.5" thickTop="1" thickBot="1" x14ac:dyDescent="0.3">
      <c r="B119" s="19" t="s">
        <v>31</v>
      </c>
      <c r="C119" s="30" t="s">
        <v>133</v>
      </c>
      <c r="D119" s="463">
        <v>1.6</v>
      </c>
      <c r="E119" s="464"/>
      <c r="F119" s="466"/>
      <c r="G119" s="33"/>
      <c r="H119" s="33"/>
      <c r="I119" s="33"/>
      <c r="J119" s="450">
        <v>1.25</v>
      </c>
      <c r="K119" s="451"/>
      <c r="L119" s="452"/>
      <c r="M119" s="16"/>
      <c r="N119" s="17"/>
      <c r="O119" s="18"/>
      <c r="P119" s="453">
        <f t="shared" si="11"/>
        <v>0.35000000000000009</v>
      </c>
      <c r="Q119" s="454"/>
      <c r="R119" s="455"/>
    </row>
    <row r="120" spans="2:21" ht="17.5" thickTop="1" thickBot="1" x14ac:dyDescent="0.3">
      <c r="B120" s="19" t="s">
        <v>31</v>
      </c>
      <c r="C120" s="30" t="s">
        <v>236</v>
      </c>
      <c r="D120" s="463">
        <v>1.6</v>
      </c>
      <c r="E120" s="464"/>
      <c r="F120" s="466"/>
      <c r="G120" s="33"/>
      <c r="H120" s="33"/>
      <c r="I120" s="33"/>
      <c r="J120" s="450">
        <v>1.35</v>
      </c>
      <c r="K120" s="451"/>
      <c r="L120" s="452"/>
      <c r="M120" s="16"/>
      <c r="N120" s="17"/>
      <c r="O120" s="18"/>
      <c r="P120" s="453">
        <f t="shared" si="11"/>
        <v>0.25</v>
      </c>
      <c r="Q120" s="454"/>
      <c r="R120" s="455"/>
    </row>
    <row r="121" spans="2:21" ht="17.5" thickTop="1" thickBot="1" x14ac:dyDescent="0.3">
      <c r="B121" s="34" t="s">
        <v>31</v>
      </c>
      <c r="C121" s="35" t="s">
        <v>46</v>
      </c>
      <c r="D121" s="463">
        <v>1.6</v>
      </c>
      <c r="E121" s="464"/>
      <c r="F121" s="466"/>
      <c r="G121" s="33"/>
      <c r="H121" s="33"/>
      <c r="I121" s="33"/>
      <c r="J121" s="476">
        <v>1.45</v>
      </c>
      <c r="K121" s="477"/>
      <c r="L121" s="478"/>
      <c r="M121" s="36"/>
      <c r="N121" s="37"/>
      <c r="O121" s="38"/>
      <c r="P121" s="453">
        <f t="shared" si="11"/>
        <v>0.15000000000000013</v>
      </c>
      <c r="Q121" s="454"/>
      <c r="R121" s="455"/>
    </row>
    <row r="122" spans="2:21" ht="17.5" thickTop="1" thickBot="1" x14ac:dyDescent="0.3">
      <c r="B122" s="51" t="s">
        <v>258</v>
      </c>
      <c r="C122" s="52" t="s">
        <v>259</v>
      </c>
      <c r="D122" s="479">
        <v>1.7</v>
      </c>
      <c r="E122" s="480"/>
      <c r="F122" s="480"/>
      <c r="G122" s="53"/>
      <c r="H122" s="53"/>
      <c r="I122" s="53"/>
      <c r="J122" s="481">
        <v>0.8</v>
      </c>
      <c r="K122" s="482"/>
      <c r="L122" s="482"/>
      <c r="M122" s="53"/>
      <c r="N122" s="53"/>
      <c r="O122" s="53"/>
      <c r="P122" s="453">
        <f t="shared" si="11"/>
        <v>0.89999999999999991</v>
      </c>
      <c r="Q122" s="454"/>
      <c r="R122" s="455"/>
      <c r="S122" s="54" t="s">
        <v>94</v>
      </c>
      <c r="T122" s="55" t="s">
        <v>110</v>
      </c>
      <c r="U122" s="55" t="s">
        <v>259</v>
      </c>
    </row>
    <row r="123" spans="2:21" ht="17.5" thickTop="1" thickBot="1" x14ac:dyDescent="0.3">
      <c r="B123" s="51" t="s">
        <v>31</v>
      </c>
      <c r="C123" s="56" t="s">
        <v>255</v>
      </c>
      <c r="D123" s="479">
        <v>1.7</v>
      </c>
      <c r="E123" s="480"/>
      <c r="F123" s="483"/>
      <c r="G123" s="33"/>
      <c r="H123" s="33"/>
      <c r="I123" s="33"/>
      <c r="J123" s="481">
        <v>0.85</v>
      </c>
      <c r="K123" s="482"/>
      <c r="L123" s="482"/>
      <c r="M123" s="53"/>
      <c r="N123" s="53"/>
      <c r="O123" s="53"/>
      <c r="P123" s="453">
        <f t="shared" si="11"/>
        <v>0.85</v>
      </c>
      <c r="Q123" s="454"/>
      <c r="R123" s="455"/>
      <c r="S123" s="57" t="s">
        <v>31</v>
      </c>
      <c r="T123" s="55" t="s">
        <v>31</v>
      </c>
      <c r="U123" s="58" t="s">
        <v>255</v>
      </c>
    </row>
    <row r="124" spans="2:21" ht="17.5" thickTop="1" thickBot="1" x14ac:dyDescent="0.3">
      <c r="B124" s="51" t="s">
        <v>31</v>
      </c>
      <c r="C124" s="56" t="s">
        <v>19</v>
      </c>
      <c r="D124" s="479">
        <v>1.7</v>
      </c>
      <c r="E124" s="480"/>
      <c r="F124" s="480"/>
      <c r="G124" s="33"/>
      <c r="H124" s="33"/>
      <c r="I124" s="33"/>
      <c r="J124" s="481">
        <v>0.95</v>
      </c>
      <c r="K124" s="482"/>
      <c r="L124" s="482"/>
      <c r="M124" s="33"/>
      <c r="N124" s="33"/>
      <c r="O124" s="33"/>
      <c r="P124" s="453">
        <f t="shared" si="11"/>
        <v>0.75</v>
      </c>
      <c r="Q124" s="454"/>
      <c r="R124" s="455"/>
      <c r="S124" s="57" t="s">
        <v>31</v>
      </c>
      <c r="T124" s="55" t="s">
        <v>31</v>
      </c>
      <c r="U124" s="58" t="s">
        <v>19</v>
      </c>
    </row>
    <row r="125" spans="2:21" ht="17.5" thickTop="1" thickBot="1" x14ac:dyDescent="0.3">
      <c r="B125" s="59" t="s">
        <v>31</v>
      </c>
      <c r="C125" s="60" t="s">
        <v>45</v>
      </c>
      <c r="D125" s="479">
        <v>1.7</v>
      </c>
      <c r="E125" s="480"/>
      <c r="F125" s="483"/>
      <c r="G125" s="61"/>
      <c r="H125" s="53"/>
      <c r="I125" s="53"/>
      <c r="J125" s="481">
        <v>1.05</v>
      </c>
      <c r="K125" s="482"/>
      <c r="L125" s="482"/>
      <c r="M125" s="53"/>
      <c r="N125" s="53"/>
      <c r="O125" s="53"/>
      <c r="P125" s="453">
        <f t="shared" si="11"/>
        <v>0.64999999999999991</v>
      </c>
      <c r="Q125" s="454"/>
      <c r="R125" s="455"/>
      <c r="S125" s="1" t="s">
        <v>31</v>
      </c>
      <c r="T125" s="62" t="s">
        <v>31</v>
      </c>
      <c r="U125" s="63" t="s">
        <v>45</v>
      </c>
    </row>
    <row r="126" spans="2:21" ht="17.5" thickTop="1" thickBot="1" x14ac:dyDescent="0.3">
      <c r="B126" s="51" t="s">
        <v>31</v>
      </c>
      <c r="C126" s="56" t="s">
        <v>167</v>
      </c>
      <c r="D126" s="479">
        <v>1.7</v>
      </c>
      <c r="E126" s="480"/>
      <c r="F126" s="480"/>
      <c r="G126" s="33"/>
      <c r="H126" s="33"/>
      <c r="I126" s="33"/>
      <c r="J126" s="481">
        <v>1.1499999999999999</v>
      </c>
      <c r="K126" s="482"/>
      <c r="L126" s="482"/>
      <c r="M126" s="33"/>
      <c r="N126" s="33"/>
      <c r="O126" s="33"/>
      <c r="P126" s="453">
        <f t="shared" si="11"/>
        <v>0.55000000000000004</v>
      </c>
      <c r="Q126" s="454"/>
      <c r="R126" s="455"/>
      <c r="S126" s="57" t="s">
        <v>31</v>
      </c>
      <c r="T126" s="55" t="s">
        <v>31</v>
      </c>
      <c r="U126" s="58" t="s">
        <v>167</v>
      </c>
    </row>
    <row r="127" spans="2:21" ht="17.5" thickTop="1" thickBot="1" x14ac:dyDescent="0.3">
      <c r="B127" s="59" t="s">
        <v>31</v>
      </c>
      <c r="C127" s="60" t="s">
        <v>145</v>
      </c>
      <c r="D127" s="479">
        <v>1.7</v>
      </c>
      <c r="E127" s="480"/>
      <c r="F127" s="483"/>
      <c r="G127" s="61"/>
      <c r="H127" s="53"/>
      <c r="I127" s="53"/>
      <c r="J127" s="481">
        <v>1.25</v>
      </c>
      <c r="K127" s="482"/>
      <c r="L127" s="482"/>
      <c r="M127" s="53"/>
      <c r="N127" s="53"/>
      <c r="O127" s="53"/>
      <c r="P127" s="453">
        <f t="shared" si="11"/>
        <v>0.44999999999999996</v>
      </c>
      <c r="Q127" s="454"/>
      <c r="R127" s="455"/>
      <c r="S127" s="1" t="s">
        <v>31</v>
      </c>
      <c r="T127" s="62" t="s">
        <v>31</v>
      </c>
      <c r="U127" s="63" t="s">
        <v>145</v>
      </c>
    </row>
    <row r="128" spans="2:21" ht="17.5" thickTop="1" thickBot="1" x14ac:dyDescent="0.3">
      <c r="B128" s="51" t="s">
        <v>31</v>
      </c>
      <c r="C128" s="56" t="s">
        <v>133</v>
      </c>
      <c r="D128" s="479">
        <v>1.7</v>
      </c>
      <c r="E128" s="480"/>
      <c r="F128" s="480"/>
      <c r="G128" s="61"/>
      <c r="H128" s="53"/>
      <c r="I128" s="53"/>
      <c r="J128" s="481">
        <v>1.35</v>
      </c>
      <c r="K128" s="482"/>
      <c r="L128" s="482"/>
      <c r="M128" s="53"/>
      <c r="N128" s="53"/>
      <c r="O128" s="53"/>
      <c r="P128" s="453">
        <f t="shared" si="11"/>
        <v>0.34999999999999987</v>
      </c>
      <c r="Q128" s="454"/>
      <c r="R128" s="455"/>
      <c r="S128" s="57" t="s">
        <v>31</v>
      </c>
      <c r="T128" s="55" t="s">
        <v>31</v>
      </c>
      <c r="U128" s="58" t="s">
        <v>133</v>
      </c>
    </row>
    <row r="129" spans="2:21" ht="17.5" thickTop="1" thickBot="1" x14ac:dyDescent="0.3">
      <c r="B129" s="59" t="s">
        <v>31</v>
      </c>
      <c r="C129" s="60" t="s">
        <v>236</v>
      </c>
      <c r="D129" s="479">
        <v>1.7</v>
      </c>
      <c r="E129" s="480"/>
      <c r="F129" s="483"/>
      <c r="G129" s="33"/>
      <c r="H129" s="33"/>
      <c r="I129" s="33"/>
      <c r="J129" s="481">
        <v>1.45</v>
      </c>
      <c r="K129" s="482"/>
      <c r="L129" s="482"/>
      <c r="M129" s="64"/>
      <c r="N129" s="64"/>
      <c r="O129" s="64"/>
      <c r="P129" s="453">
        <f t="shared" ref="P129:P138" si="12">SUM(D129-J129)</f>
        <v>0.25</v>
      </c>
      <c r="Q129" s="454"/>
      <c r="R129" s="455"/>
      <c r="S129" s="1" t="s">
        <v>31</v>
      </c>
      <c r="T129" s="62" t="s">
        <v>31</v>
      </c>
      <c r="U129" s="63" t="s">
        <v>236</v>
      </c>
    </row>
    <row r="130" spans="2:21" ht="17.5" thickTop="1" thickBot="1" x14ac:dyDescent="0.3">
      <c r="B130" s="51" t="s">
        <v>31</v>
      </c>
      <c r="C130" s="56" t="s">
        <v>46</v>
      </c>
      <c r="D130" s="479">
        <v>1.7</v>
      </c>
      <c r="E130" s="480"/>
      <c r="F130" s="480"/>
      <c r="G130" s="33"/>
      <c r="H130" s="33"/>
      <c r="I130" s="33"/>
      <c r="J130" s="481">
        <v>1.55</v>
      </c>
      <c r="K130" s="482"/>
      <c r="L130" s="482"/>
      <c r="M130" s="53"/>
      <c r="N130" s="53"/>
      <c r="O130" s="53"/>
      <c r="P130" s="453">
        <f t="shared" si="12"/>
        <v>0.14999999999999991</v>
      </c>
      <c r="Q130" s="454"/>
      <c r="R130" s="455"/>
      <c r="S130" s="54" t="s">
        <v>31</v>
      </c>
      <c r="T130" s="55" t="s">
        <v>31</v>
      </c>
      <c r="U130" s="58" t="s">
        <v>46</v>
      </c>
    </row>
    <row r="131" spans="2:21" ht="17.5" thickTop="1" thickBot="1" x14ac:dyDescent="0.3">
      <c r="B131" s="51" t="s">
        <v>101</v>
      </c>
      <c r="C131" s="52" t="s">
        <v>259</v>
      </c>
      <c r="D131" s="479">
        <v>1.7</v>
      </c>
      <c r="E131" s="480"/>
      <c r="F131" s="483"/>
      <c r="G131" s="53"/>
      <c r="H131" s="53"/>
      <c r="I131" s="53"/>
      <c r="J131" s="481">
        <v>0.8</v>
      </c>
      <c r="K131" s="482"/>
      <c r="L131" s="482"/>
      <c r="M131" s="53"/>
      <c r="N131" s="53"/>
      <c r="O131" s="53"/>
      <c r="P131" s="453">
        <f t="shared" si="12"/>
        <v>0.89999999999999991</v>
      </c>
      <c r="Q131" s="454"/>
      <c r="R131" s="455"/>
    </row>
    <row r="132" spans="2:21" ht="17.5" thickTop="1" thickBot="1" x14ac:dyDescent="0.3">
      <c r="B132" s="51" t="s">
        <v>31</v>
      </c>
      <c r="C132" s="56" t="s">
        <v>255</v>
      </c>
      <c r="D132" s="479">
        <v>1.7</v>
      </c>
      <c r="E132" s="480"/>
      <c r="F132" s="480"/>
      <c r="G132" s="33"/>
      <c r="H132" s="33"/>
      <c r="I132" s="33"/>
      <c r="J132" s="481">
        <v>0.85</v>
      </c>
      <c r="K132" s="482"/>
      <c r="L132" s="482"/>
      <c r="M132" s="53"/>
      <c r="N132" s="53"/>
      <c r="O132" s="53"/>
      <c r="P132" s="453">
        <f t="shared" si="12"/>
        <v>0.85</v>
      </c>
      <c r="Q132" s="454"/>
      <c r="R132" s="455"/>
    </row>
    <row r="133" spans="2:21" ht="17.5" thickTop="1" thickBot="1" x14ac:dyDescent="0.3">
      <c r="B133" s="51" t="s">
        <v>31</v>
      </c>
      <c r="C133" s="56" t="s">
        <v>19</v>
      </c>
      <c r="D133" s="479">
        <v>1.7</v>
      </c>
      <c r="E133" s="480"/>
      <c r="F133" s="483"/>
      <c r="G133" s="33"/>
      <c r="H133" s="33"/>
      <c r="I133" s="33"/>
      <c r="J133" s="481">
        <v>0.95</v>
      </c>
      <c r="K133" s="482"/>
      <c r="L133" s="482"/>
      <c r="M133" s="33"/>
      <c r="N133" s="33"/>
      <c r="O133" s="33"/>
      <c r="P133" s="453">
        <f t="shared" si="12"/>
        <v>0.75</v>
      </c>
      <c r="Q133" s="454"/>
      <c r="R133" s="455"/>
    </row>
    <row r="134" spans="2:21" ht="17.5" thickTop="1" thickBot="1" x14ac:dyDescent="0.3">
      <c r="B134" s="59" t="s">
        <v>31</v>
      </c>
      <c r="C134" s="60" t="s">
        <v>45</v>
      </c>
      <c r="D134" s="479">
        <v>1.7</v>
      </c>
      <c r="E134" s="480"/>
      <c r="F134" s="480"/>
      <c r="G134" s="61"/>
      <c r="H134" s="53"/>
      <c r="I134" s="53"/>
      <c r="J134" s="481">
        <v>1.05</v>
      </c>
      <c r="K134" s="482"/>
      <c r="L134" s="482"/>
      <c r="M134" s="53"/>
      <c r="N134" s="53"/>
      <c r="O134" s="53"/>
      <c r="P134" s="453">
        <f t="shared" si="12"/>
        <v>0.64999999999999991</v>
      </c>
      <c r="Q134" s="454"/>
      <c r="R134" s="455"/>
    </row>
    <row r="135" spans="2:21" ht="17.5" thickTop="1" thickBot="1" x14ac:dyDescent="0.3">
      <c r="B135" s="51" t="s">
        <v>31</v>
      </c>
      <c r="C135" s="56" t="s">
        <v>167</v>
      </c>
      <c r="D135" s="479">
        <v>1.7</v>
      </c>
      <c r="E135" s="480"/>
      <c r="F135" s="483"/>
      <c r="G135" s="33"/>
      <c r="H135" s="33"/>
      <c r="I135" s="33"/>
      <c r="J135" s="481">
        <v>1.1499999999999999</v>
      </c>
      <c r="K135" s="482"/>
      <c r="L135" s="482"/>
      <c r="M135" s="33"/>
      <c r="N135" s="33"/>
      <c r="O135" s="33"/>
      <c r="P135" s="453">
        <f t="shared" si="12"/>
        <v>0.55000000000000004</v>
      </c>
      <c r="Q135" s="454"/>
      <c r="R135" s="455"/>
    </row>
    <row r="136" spans="2:21" ht="17.5" thickTop="1" thickBot="1" x14ac:dyDescent="0.3">
      <c r="B136" s="59" t="s">
        <v>31</v>
      </c>
      <c r="C136" s="60" t="s">
        <v>145</v>
      </c>
      <c r="D136" s="479">
        <v>1.7</v>
      </c>
      <c r="E136" s="480"/>
      <c r="F136" s="480"/>
      <c r="G136" s="61"/>
      <c r="H136" s="53"/>
      <c r="I136" s="53"/>
      <c r="J136" s="481">
        <v>1.25</v>
      </c>
      <c r="K136" s="482"/>
      <c r="L136" s="482"/>
      <c r="M136" s="53"/>
      <c r="N136" s="53"/>
      <c r="O136" s="53"/>
      <c r="P136" s="453">
        <f t="shared" si="12"/>
        <v>0.44999999999999996</v>
      </c>
      <c r="Q136" s="454"/>
      <c r="R136" s="455"/>
    </row>
    <row r="137" spans="2:21" ht="17.5" thickTop="1" thickBot="1" x14ac:dyDescent="0.3">
      <c r="B137" s="51" t="s">
        <v>31</v>
      </c>
      <c r="C137" s="56" t="s">
        <v>133</v>
      </c>
      <c r="D137" s="479">
        <v>1.7</v>
      </c>
      <c r="E137" s="480"/>
      <c r="F137" s="483"/>
      <c r="G137" s="61"/>
      <c r="H137" s="53"/>
      <c r="I137" s="53"/>
      <c r="J137" s="481">
        <v>1.35</v>
      </c>
      <c r="K137" s="482"/>
      <c r="L137" s="482"/>
      <c r="M137" s="53"/>
      <c r="N137" s="53"/>
      <c r="O137" s="53"/>
      <c r="P137" s="453">
        <f t="shared" si="12"/>
        <v>0.34999999999999987</v>
      </c>
      <c r="Q137" s="454"/>
      <c r="R137" s="455"/>
    </row>
    <row r="138" spans="2:21" ht="17.5" thickTop="1" thickBot="1" x14ac:dyDescent="0.3">
      <c r="B138" s="59" t="s">
        <v>31</v>
      </c>
      <c r="C138" s="60" t="s">
        <v>1</v>
      </c>
      <c r="D138" s="479">
        <v>1.7</v>
      </c>
      <c r="E138" s="480"/>
      <c r="F138" s="480"/>
      <c r="G138" s="33"/>
      <c r="H138" s="33"/>
      <c r="I138" s="33"/>
      <c r="J138" s="481">
        <v>1.45</v>
      </c>
      <c r="K138" s="482"/>
      <c r="L138" s="482"/>
      <c r="M138" s="64"/>
      <c r="N138" s="64"/>
      <c r="O138" s="64"/>
      <c r="P138" s="453">
        <f t="shared" si="12"/>
        <v>0.25</v>
      </c>
      <c r="Q138" s="454"/>
      <c r="R138" s="455"/>
    </row>
    <row r="139" spans="2:21" ht="17.5" thickTop="1" thickBot="1" x14ac:dyDescent="0.3">
      <c r="B139" s="51" t="s">
        <v>31</v>
      </c>
      <c r="C139" s="56" t="s">
        <v>12</v>
      </c>
      <c r="D139" s="479">
        <v>1.7</v>
      </c>
      <c r="E139" s="480"/>
      <c r="F139" s="483"/>
      <c r="G139" s="53">
        <v>1.7</v>
      </c>
      <c r="H139" s="53">
        <v>1.7</v>
      </c>
      <c r="I139" s="53">
        <v>1.7</v>
      </c>
      <c r="J139" s="481">
        <v>1.55</v>
      </c>
      <c r="K139" s="482"/>
      <c r="L139" s="482"/>
      <c r="M139" s="53"/>
      <c r="N139" s="53"/>
      <c r="O139" s="53"/>
      <c r="P139" s="453">
        <f t="shared" ref="P139:P148" si="13">SUM(D139-J139)</f>
        <v>0.14999999999999991</v>
      </c>
      <c r="Q139" s="454"/>
      <c r="R139" s="455"/>
    </row>
    <row r="140" spans="2:21" ht="17.5" thickTop="1" thickBot="1" x14ac:dyDescent="0.3">
      <c r="B140" s="51" t="s">
        <v>192</v>
      </c>
      <c r="C140" s="52" t="s">
        <v>155</v>
      </c>
      <c r="D140" s="479">
        <v>1.7</v>
      </c>
      <c r="E140" s="480"/>
      <c r="F140" s="480"/>
      <c r="G140" s="53"/>
      <c r="H140" s="53"/>
      <c r="I140" s="53"/>
      <c r="J140" s="481">
        <v>1</v>
      </c>
      <c r="K140" s="482"/>
      <c r="L140" s="482"/>
      <c r="M140" s="53"/>
      <c r="N140" s="53"/>
      <c r="O140" s="53"/>
      <c r="P140" s="453">
        <f t="shared" si="13"/>
        <v>0.7</v>
      </c>
      <c r="Q140" s="454"/>
      <c r="R140" s="455"/>
    </row>
    <row r="141" spans="2:21" ht="17.5" thickTop="1" thickBot="1" x14ac:dyDescent="0.3">
      <c r="B141" s="51" t="s">
        <v>31</v>
      </c>
      <c r="C141" s="56" t="s">
        <v>45</v>
      </c>
      <c r="D141" s="479">
        <v>1.7</v>
      </c>
      <c r="E141" s="480"/>
      <c r="F141" s="483"/>
      <c r="G141" s="33"/>
      <c r="H141" s="33"/>
      <c r="I141" s="33"/>
      <c r="J141" s="481">
        <v>1.1499999999999999</v>
      </c>
      <c r="K141" s="482"/>
      <c r="L141" s="482"/>
      <c r="M141" s="53"/>
      <c r="N141" s="53"/>
      <c r="O141" s="53"/>
      <c r="P141" s="453">
        <f t="shared" si="13"/>
        <v>0.55000000000000004</v>
      </c>
      <c r="Q141" s="454"/>
      <c r="R141" s="455"/>
    </row>
    <row r="142" spans="2:21" ht="17.5" thickTop="1" thickBot="1" x14ac:dyDescent="0.3">
      <c r="B142" s="51" t="s">
        <v>31</v>
      </c>
      <c r="C142" s="56" t="s">
        <v>167</v>
      </c>
      <c r="D142" s="479">
        <v>1.7</v>
      </c>
      <c r="E142" s="480"/>
      <c r="F142" s="480"/>
      <c r="G142" s="33"/>
      <c r="H142" s="33"/>
      <c r="I142" s="33"/>
      <c r="J142" s="481">
        <v>1.25</v>
      </c>
      <c r="K142" s="482"/>
      <c r="L142" s="482"/>
      <c r="M142" s="33"/>
      <c r="N142" s="33"/>
      <c r="O142" s="33"/>
      <c r="P142" s="453">
        <f t="shared" si="13"/>
        <v>0.44999999999999996</v>
      </c>
      <c r="Q142" s="454"/>
      <c r="R142" s="455"/>
    </row>
    <row r="143" spans="2:21" ht="17.5" thickTop="1" thickBot="1" x14ac:dyDescent="0.3">
      <c r="B143" s="51" t="s">
        <v>31</v>
      </c>
      <c r="C143" s="60" t="s">
        <v>248</v>
      </c>
      <c r="D143" s="479">
        <v>1.7</v>
      </c>
      <c r="E143" s="480"/>
      <c r="F143" s="483"/>
      <c r="G143" s="61"/>
      <c r="H143" s="53"/>
      <c r="I143" s="53"/>
      <c r="J143" s="481">
        <v>1.35</v>
      </c>
      <c r="K143" s="482"/>
      <c r="L143" s="482"/>
      <c r="M143" s="53"/>
      <c r="N143" s="53"/>
      <c r="O143" s="53"/>
      <c r="P143" s="453">
        <f t="shared" si="13"/>
        <v>0.34999999999999987</v>
      </c>
      <c r="Q143" s="454"/>
      <c r="R143" s="455"/>
    </row>
    <row r="144" spans="2:21" ht="17.5" thickTop="1" thickBot="1" x14ac:dyDescent="0.3">
      <c r="B144" s="59" t="s">
        <v>31</v>
      </c>
      <c r="C144" s="56" t="s">
        <v>1</v>
      </c>
      <c r="D144" s="479">
        <v>1.7</v>
      </c>
      <c r="E144" s="480"/>
      <c r="F144" s="480"/>
      <c r="G144" s="33"/>
      <c r="H144" s="33"/>
      <c r="I144" s="33"/>
      <c r="J144" s="481">
        <v>1.45</v>
      </c>
      <c r="K144" s="482"/>
      <c r="L144" s="482"/>
      <c r="M144" s="33"/>
      <c r="N144" s="33"/>
      <c r="O144" s="33"/>
      <c r="P144" s="453">
        <f t="shared" si="13"/>
        <v>0.25</v>
      </c>
      <c r="Q144" s="454"/>
      <c r="R144" s="455"/>
    </row>
    <row r="145" spans="2:18" ht="17.5" thickTop="1" thickBot="1" x14ac:dyDescent="0.3">
      <c r="B145" s="51" t="s">
        <v>31</v>
      </c>
      <c r="C145" s="56" t="s">
        <v>12</v>
      </c>
      <c r="D145" s="479">
        <v>1.7</v>
      </c>
      <c r="E145" s="480"/>
      <c r="F145" s="483"/>
      <c r="G145" s="61"/>
      <c r="H145" s="53"/>
      <c r="I145" s="53"/>
      <c r="J145" s="481">
        <v>1.55</v>
      </c>
      <c r="K145" s="482"/>
      <c r="L145" s="482"/>
      <c r="M145" s="53"/>
      <c r="N145" s="53"/>
      <c r="O145" s="53"/>
      <c r="P145" s="453">
        <f t="shared" si="13"/>
        <v>0.14999999999999991</v>
      </c>
      <c r="Q145" s="454"/>
      <c r="R145" s="455"/>
    </row>
    <row r="146" spans="2:18" ht="17.5" thickTop="1" thickBot="1" x14ac:dyDescent="0.3">
      <c r="B146" s="51" t="s">
        <v>146</v>
      </c>
      <c r="C146" s="52" t="s">
        <v>259</v>
      </c>
      <c r="D146" s="479">
        <v>2</v>
      </c>
      <c r="E146" s="480"/>
      <c r="F146" s="483"/>
      <c r="G146" s="61"/>
      <c r="H146" s="53"/>
      <c r="I146" s="53"/>
      <c r="J146" s="481">
        <v>0.9</v>
      </c>
      <c r="K146" s="482"/>
      <c r="L146" s="482"/>
      <c r="M146" s="53"/>
      <c r="N146" s="53"/>
      <c r="O146" s="53"/>
      <c r="P146" s="453">
        <f t="shared" si="13"/>
        <v>1.1000000000000001</v>
      </c>
      <c r="Q146" s="454"/>
      <c r="R146" s="455"/>
    </row>
    <row r="147" spans="2:18" ht="17.5" thickTop="1" thickBot="1" x14ac:dyDescent="0.3">
      <c r="B147" s="51" t="s">
        <v>31</v>
      </c>
      <c r="C147" s="56" t="s">
        <v>255</v>
      </c>
      <c r="D147" s="479">
        <v>2</v>
      </c>
      <c r="E147" s="480"/>
      <c r="F147" s="483"/>
      <c r="G147" s="61"/>
      <c r="H147" s="53"/>
      <c r="I147" s="53"/>
      <c r="J147" s="481">
        <v>0.95</v>
      </c>
      <c r="K147" s="482"/>
      <c r="L147" s="482"/>
      <c r="M147" s="53"/>
      <c r="N147" s="53"/>
      <c r="O147" s="53"/>
      <c r="P147" s="453">
        <f t="shared" si="13"/>
        <v>1.05</v>
      </c>
      <c r="Q147" s="454"/>
      <c r="R147" s="455"/>
    </row>
    <row r="148" spans="2:18" ht="17.5" thickTop="1" thickBot="1" x14ac:dyDescent="0.3">
      <c r="B148" s="51" t="s">
        <v>31</v>
      </c>
      <c r="C148" s="56" t="s">
        <v>19</v>
      </c>
      <c r="D148" s="479">
        <v>2</v>
      </c>
      <c r="E148" s="480"/>
      <c r="F148" s="483"/>
      <c r="G148" s="61"/>
      <c r="H148" s="53"/>
      <c r="I148" s="53"/>
      <c r="J148" s="481">
        <v>1.1499999999999999</v>
      </c>
      <c r="K148" s="482"/>
      <c r="L148" s="482"/>
      <c r="M148" s="53"/>
      <c r="N148" s="53"/>
      <c r="O148" s="53"/>
      <c r="P148" s="453">
        <f t="shared" si="13"/>
        <v>0.85000000000000009</v>
      </c>
      <c r="Q148" s="454"/>
      <c r="R148" s="455"/>
    </row>
    <row r="149" spans="2:18" ht="17.5" thickTop="1" thickBot="1" x14ac:dyDescent="0.3">
      <c r="B149" s="51" t="s">
        <v>31</v>
      </c>
      <c r="C149" s="60" t="s">
        <v>45</v>
      </c>
      <c r="D149" s="479">
        <v>2</v>
      </c>
      <c r="E149" s="480"/>
      <c r="F149" s="483"/>
      <c r="G149" s="61"/>
      <c r="H149" s="53"/>
      <c r="I149" s="53"/>
      <c r="J149" s="481">
        <v>1.25</v>
      </c>
      <c r="K149" s="482"/>
      <c r="L149" s="482"/>
      <c r="M149" s="53"/>
      <c r="N149" s="53"/>
      <c r="O149" s="53"/>
      <c r="P149" s="453">
        <f t="shared" ref="P149:P160" si="14">SUM(D149-J149)</f>
        <v>0.75</v>
      </c>
      <c r="Q149" s="454"/>
      <c r="R149" s="455"/>
    </row>
    <row r="150" spans="2:18" ht="17.5" thickTop="1" thickBot="1" x14ac:dyDescent="0.3">
      <c r="B150" s="51" t="s">
        <v>31</v>
      </c>
      <c r="C150" s="56" t="s">
        <v>167</v>
      </c>
      <c r="D150" s="479">
        <v>2</v>
      </c>
      <c r="E150" s="480"/>
      <c r="F150" s="483"/>
      <c r="G150" s="61"/>
      <c r="H150" s="53"/>
      <c r="I150" s="53"/>
      <c r="J150" s="481">
        <v>1.35</v>
      </c>
      <c r="K150" s="482"/>
      <c r="L150" s="482"/>
      <c r="M150" s="53"/>
      <c r="N150" s="53"/>
      <c r="O150" s="53"/>
      <c r="P150" s="453">
        <f t="shared" si="14"/>
        <v>0.64999999999999991</v>
      </c>
      <c r="Q150" s="454"/>
      <c r="R150" s="455"/>
    </row>
    <row r="151" spans="2:18" ht="17.5" thickTop="1" thickBot="1" x14ac:dyDescent="0.3">
      <c r="B151" s="51" t="s">
        <v>31</v>
      </c>
      <c r="C151" s="60" t="s">
        <v>145</v>
      </c>
      <c r="D151" s="479">
        <v>2</v>
      </c>
      <c r="E151" s="480"/>
      <c r="F151" s="483"/>
      <c r="G151" s="61"/>
      <c r="H151" s="53"/>
      <c r="I151" s="53"/>
      <c r="J151" s="481">
        <v>1.45</v>
      </c>
      <c r="K151" s="482"/>
      <c r="L151" s="482"/>
      <c r="M151" s="53"/>
      <c r="N151" s="53"/>
      <c r="O151" s="53"/>
      <c r="P151" s="453">
        <f t="shared" si="14"/>
        <v>0.55000000000000004</v>
      </c>
      <c r="Q151" s="454"/>
      <c r="R151" s="455"/>
    </row>
    <row r="152" spans="2:18" ht="17.5" thickTop="1" thickBot="1" x14ac:dyDescent="0.3">
      <c r="B152" s="51" t="s">
        <v>31</v>
      </c>
      <c r="C152" s="56" t="s">
        <v>133</v>
      </c>
      <c r="D152" s="479">
        <v>2</v>
      </c>
      <c r="E152" s="480"/>
      <c r="F152" s="483"/>
      <c r="G152" s="61"/>
      <c r="H152" s="53"/>
      <c r="I152" s="53"/>
      <c r="J152" s="481">
        <v>1.55</v>
      </c>
      <c r="K152" s="482"/>
      <c r="L152" s="482"/>
      <c r="M152" s="53"/>
      <c r="N152" s="53"/>
      <c r="O152" s="53"/>
      <c r="P152" s="453">
        <f t="shared" si="14"/>
        <v>0.44999999999999996</v>
      </c>
      <c r="Q152" s="454"/>
      <c r="R152" s="455"/>
    </row>
    <row r="153" spans="2:18" ht="17.5" thickTop="1" thickBot="1" x14ac:dyDescent="0.3">
      <c r="B153" s="51" t="s">
        <v>31</v>
      </c>
      <c r="C153" s="60" t="s">
        <v>1</v>
      </c>
      <c r="D153" s="479">
        <v>2</v>
      </c>
      <c r="E153" s="480"/>
      <c r="F153" s="483"/>
      <c r="G153" s="61"/>
      <c r="H153" s="53"/>
      <c r="I153" s="53"/>
      <c r="J153" s="481">
        <v>1.65</v>
      </c>
      <c r="K153" s="482"/>
      <c r="L153" s="482"/>
      <c r="M153" s="53"/>
      <c r="N153" s="53"/>
      <c r="O153" s="53"/>
      <c r="P153" s="453">
        <f t="shared" si="14"/>
        <v>0.35000000000000009</v>
      </c>
      <c r="Q153" s="454"/>
      <c r="R153" s="455"/>
    </row>
    <row r="154" spans="2:18" ht="17.5" thickTop="1" thickBot="1" x14ac:dyDescent="0.3">
      <c r="B154" s="51" t="s">
        <v>31</v>
      </c>
      <c r="C154" s="56" t="s">
        <v>12</v>
      </c>
      <c r="D154" s="479">
        <v>2</v>
      </c>
      <c r="E154" s="480"/>
      <c r="F154" s="483"/>
      <c r="G154" s="61"/>
      <c r="H154" s="53"/>
      <c r="I154" s="53"/>
      <c r="J154" s="481">
        <v>1.75</v>
      </c>
      <c r="K154" s="482"/>
      <c r="L154" s="482"/>
      <c r="M154" s="53"/>
      <c r="N154" s="53"/>
      <c r="O154" s="53"/>
      <c r="P154" s="453">
        <f t="shared" si="14"/>
        <v>0.25</v>
      </c>
      <c r="Q154" s="454"/>
      <c r="R154" s="455"/>
    </row>
    <row r="155" spans="2:18" ht="17.5" thickTop="1" thickBot="1" x14ac:dyDescent="0.3">
      <c r="B155" s="51" t="s">
        <v>87</v>
      </c>
      <c r="C155" s="52" t="s">
        <v>259</v>
      </c>
      <c r="D155" s="479">
        <v>2</v>
      </c>
      <c r="E155" s="480"/>
      <c r="F155" s="483"/>
      <c r="G155" s="61"/>
      <c r="H155" s="53"/>
      <c r="I155" s="53"/>
      <c r="J155" s="481">
        <v>0.85</v>
      </c>
      <c r="K155" s="482"/>
      <c r="L155" s="482"/>
      <c r="M155" s="53"/>
      <c r="N155" s="53"/>
      <c r="O155" s="53"/>
      <c r="P155" s="453">
        <f t="shared" si="14"/>
        <v>1.1499999999999999</v>
      </c>
      <c r="Q155" s="454"/>
      <c r="R155" s="455"/>
    </row>
    <row r="156" spans="2:18" ht="17.5" thickTop="1" thickBot="1" x14ac:dyDescent="0.3">
      <c r="B156" s="51" t="s">
        <v>31</v>
      </c>
      <c r="C156" s="56" t="s">
        <v>255</v>
      </c>
      <c r="D156" s="479">
        <v>2</v>
      </c>
      <c r="E156" s="480"/>
      <c r="F156" s="483"/>
      <c r="G156" s="61"/>
      <c r="H156" s="53"/>
      <c r="I156" s="53"/>
      <c r="J156" s="481">
        <v>1.05</v>
      </c>
      <c r="K156" s="482"/>
      <c r="L156" s="482"/>
      <c r="M156" s="53"/>
      <c r="N156" s="53"/>
      <c r="O156" s="53"/>
      <c r="P156" s="453">
        <f t="shared" si="14"/>
        <v>0.95</v>
      </c>
      <c r="Q156" s="454"/>
      <c r="R156" s="455"/>
    </row>
    <row r="157" spans="2:18" ht="17.5" thickTop="1" thickBot="1" x14ac:dyDescent="0.3">
      <c r="B157" s="51" t="s">
        <v>31</v>
      </c>
      <c r="C157" s="56" t="s">
        <v>19</v>
      </c>
      <c r="D157" s="479">
        <v>2</v>
      </c>
      <c r="E157" s="480"/>
      <c r="F157" s="483"/>
      <c r="G157" s="61"/>
      <c r="H157" s="53"/>
      <c r="I157" s="53"/>
      <c r="J157" s="481">
        <v>1.1499999999999999</v>
      </c>
      <c r="K157" s="482"/>
      <c r="L157" s="482"/>
      <c r="M157" s="53"/>
      <c r="N157" s="53"/>
      <c r="O157" s="53"/>
      <c r="P157" s="453">
        <f t="shared" si="14"/>
        <v>0.85000000000000009</v>
      </c>
      <c r="Q157" s="454"/>
      <c r="R157" s="455"/>
    </row>
    <row r="158" spans="2:18" ht="17.5" thickTop="1" thickBot="1" x14ac:dyDescent="0.3">
      <c r="B158" s="51" t="s">
        <v>31</v>
      </c>
      <c r="C158" s="60" t="s">
        <v>45</v>
      </c>
      <c r="D158" s="479">
        <v>2</v>
      </c>
      <c r="E158" s="480"/>
      <c r="F158" s="483"/>
      <c r="G158" s="61"/>
      <c r="H158" s="53"/>
      <c r="I158" s="53"/>
      <c r="J158" s="481">
        <v>1.35</v>
      </c>
      <c r="K158" s="482"/>
      <c r="L158" s="482"/>
      <c r="M158" s="53"/>
      <c r="N158" s="53"/>
      <c r="O158" s="53"/>
      <c r="P158" s="453">
        <f t="shared" si="14"/>
        <v>0.64999999999999991</v>
      </c>
      <c r="Q158" s="454"/>
      <c r="R158" s="455"/>
    </row>
    <row r="159" spans="2:18" ht="17.5" thickTop="1" thickBot="1" x14ac:dyDescent="0.3">
      <c r="B159" s="51" t="s">
        <v>31</v>
      </c>
      <c r="C159" s="56" t="s">
        <v>167</v>
      </c>
      <c r="D159" s="479">
        <v>2</v>
      </c>
      <c r="E159" s="480"/>
      <c r="F159" s="483"/>
      <c r="G159" s="61"/>
      <c r="H159" s="53"/>
      <c r="I159" s="53"/>
      <c r="J159" s="481">
        <v>1.45</v>
      </c>
      <c r="K159" s="482"/>
      <c r="L159" s="482"/>
      <c r="M159" s="53"/>
      <c r="N159" s="53"/>
      <c r="O159" s="53"/>
      <c r="P159" s="453">
        <f t="shared" si="14"/>
        <v>0.55000000000000004</v>
      </c>
      <c r="Q159" s="454"/>
      <c r="R159" s="455"/>
    </row>
    <row r="160" spans="2:18" ht="17.5" thickTop="1" thickBot="1" x14ac:dyDescent="0.3">
      <c r="B160" s="51" t="s">
        <v>31</v>
      </c>
      <c r="C160" s="60" t="s">
        <v>145</v>
      </c>
      <c r="D160" s="479">
        <v>2</v>
      </c>
      <c r="E160" s="480"/>
      <c r="F160" s="483"/>
      <c r="G160" s="61"/>
      <c r="H160" s="53"/>
      <c r="I160" s="53"/>
      <c r="J160" s="481">
        <v>1.55</v>
      </c>
      <c r="K160" s="482"/>
      <c r="L160" s="482"/>
      <c r="M160" s="53"/>
      <c r="N160" s="53"/>
      <c r="O160" s="53"/>
      <c r="P160" s="453">
        <f t="shared" si="14"/>
        <v>0.44999999999999996</v>
      </c>
      <c r="Q160" s="454"/>
      <c r="R160" s="455"/>
    </row>
    <row r="161" spans="2:18" ht="17.5" thickTop="1" thickBot="1" x14ac:dyDescent="0.3">
      <c r="B161" s="51" t="s">
        <v>31</v>
      </c>
      <c r="C161" s="56" t="s">
        <v>240</v>
      </c>
      <c r="D161" s="479">
        <v>2</v>
      </c>
      <c r="E161" s="480"/>
      <c r="F161" s="483"/>
      <c r="G161" s="61"/>
      <c r="H161" s="53"/>
      <c r="I161" s="53"/>
      <c r="J161" s="481">
        <v>1.65</v>
      </c>
      <c r="K161" s="482"/>
      <c r="L161" s="482"/>
      <c r="M161" s="53"/>
      <c r="N161" s="53"/>
      <c r="O161" s="53"/>
      <c r="P161" s="453">
        <f t="shared" ref="P161:P170" si="15">SUM(D161-J161)</f>
        <v>0.35000000000000009</v>
      </c>
      <c r="Q161" s="454"/>
      <c r="R161" s="455"/>
    </row>
    <row r="162" spans="2:18" ht="17.5" thickTop="1" thickBot="1" x14ac:dyDescent="0.3">
      <c r="B162" s="51" t="s">
        <v>31</v>
      </c>
      <c r="C162" s="60" t="s">
        <v>71</v>
      </c>
      <c r="D162" s="479">
        <v>2</v>
      </c>
      <c r="E162" s="480"/>
      <c r="F162" s="483"/>
      <c r="G162" s="61"/>
      <c r="H162" s="53"/>
      <c r="I162" s="53"/>
      <c r="J162" s="481">
        <v>1.75</v>
      </c>
      <c r="K162" s="482"/>
      <c r="L162" s="482"/>
      <c r="M162" s="53"/>
      <c r="N162" s="53"/>
      <c r="O162" s="53"/>
      <c r="P162" s="453">
        <f t="shared" si="15"/>
        <v>0.25</v>
      </c>
      <c r="Q162" s="454"/>
      <c r="R162" s="455"/>
    </row>
    <row r="163" spans="2:18" ht="17.5" thickTop="1" thickBot="1" x14ac:dyDescent="0.3">
      <c r="B163" s="51" t="s">
        <v>31</v>
      </c>
      <c r="C163" s="56" t="s">
        <v>46</v>
      </c>
      <c r="D163" s="479">
        <v>2</v>
      </c>
      <c r="E163" s="480"/>
      <c r="F163" s="483"/>
      <c r="G163" s="61"/>
      <c r="H163" s="53"/>
      <c r="I163" s="53"/>
      <c r="J163" s="481">
        <v>1.85</v>
      </c>
      <c r="K163" s="482"/>
      <c r="L163" s="482"/>
      <c r="M163" s="53"/>
      <c r="N163" s="53"/>
      <c r="O163" s="53"/>
      <c r="P163" s="453">
        <f t="shared" si="15"/>
        <v>0.14999999999999991</v>
      </c>
      <c r="Q163" s="454"/>
      <c r="R163" s="455"/>
    </row>
    <row r="164" spans="2:18" ht="17.5" thickTop="1" thickBot="1" x14ac:dyDescent="0.3">
      <c r="B164" s="51" t="s">
        <v>83</v>
      </c>
      <c r="C164" s="52" t="s">
        <v>259</v>
      </c>
      <c r="D164" s="479">
        <v>1.7</v>
      </c>
      <c r="E164" s="480"/>
      <c r="F164" s="483"/>
      <c r="G164" s="61"/>
      <c r="H164" s="53"/>
      <c r="I164" s="53"/>
      <c r="J164" s="481">
        <v>0.8</v>
      </c>
      <c r="K164" s="482"/>
      <c r="L164" s="482"/>
      <c r="M164" s="53"/>
      <c r="N164" s="53"/>
      <c r="O164" s="53"/>
      <c r="P164" s="453">
        <f t="shared" si="15"/>
        <v>0.89999999999999991</v>
      </c>
      <c r="Q164" s="454"/>
      <c r="R164" s="455"/>
    </row>
    <row r="165" spans="2:18" ht="17.5" thickTop="1" thickBot="1" x14ac:dyDescent="0.3">
      <c r="B165" s="51" t="s">
        <v>31</v>
      </c>
      <c r="C165" s="56" t="s">
        <v>255</v>
      </c>
      <c r="D165" s="479">
        <v>1.7</v>
      </c>
      <c r="E165" s="480"/>
      <c r="F165" s="483"/>
      <c r="G165" s="61"/>
      <c r="H165" s="53"/>
      <c r="I165" s="53"/>
      <c r="J165" s="481">
        <v>0.85</v>
      </c>
      <c r="K165" s="482"/>
      <c r="L165" s="482"/>
      <c r="M165" s="53"/>
      <c r="N165" s="53"/>
      <c r="O165" s="53"/>
      <c r="P165" s="453">
        <f t="shared" si="15"/>
        <v>0.85</v>
      </c>
      <c r="Q165" s="454"/>
      <c r="R165" s="455"/>
    </row>
    <row r="166" spans="2:18" ht="17.5" thickTop="1" thickBot="1" x14ac:dyDescent="0.3">
      <c r="B166" s="51" t="s">
        <v>31</v>
      </c>
      <c r="C166" s="56" t="s">
        <v>19</v>
      </c>
      <c r="D166" s="479">
        <v>1.7</v>
      </c>
      <c r="E166" s="480"/>
      <c r="F166" s="483"/>
      <c r="G166" s="61"/>
      <c r="H166" s="53"/>
      <c r="I166" s="53"/>
      <c r="J166" s="481">
        <v>0.95</v>
      </c>
      <c r="K166" s="482"/>
      <c r="L166" s="482"/>
      <c r="M166" s="53"/>
      <c r="N166" s="53"/>
      <c r="O166" s="53"/>
      <c r="P166" s="453">
        <f t="shared" si="15"/>
        <v>0.75</v>
      </c>
      <c r="Q166" s="454"/>
      <c r="R166" s="455"/>
    </row>
    <row r="167" spans="2:18" ht="17.5" thickTop="1" thickBot="1" x14ac:dyDescent="0.3">
      <c r="B167" s="51" t="s">
        <v>31</v>
      </c>
      <c r="C167" s="60" t="s">
        <v>45</v>
      </c>
      <c r="D167" s="479">
        <v>1.7</v>
      </c>
      <c r="E167" s="480"/>
      <c r="F167" s="483"/>
      <c r="G167" s="61"/>
      <c r="H167" s="53"/>
      <c r="I167" s="53"/>
      <c r="J167" s="481">
        <v>1.1499999999999999</v>
      </c>
      <c r="K167" s="482"/>
      <c r="L167" s="482"/>
      <c r="M167" s="53"/>
      <c r="N167" s="53"/>
      <c r="O167" s="53"/>
      <c r="P167" s="453">
        <f t="shared" si="15"/>
        <v>0.55000000000000004</v>
      </c>
      <c r="Q167" s="454"/>
      <c r="R167" s="455"/>
    </row>
    <row r="168" spans="2:18" ht="17.5" thickTop="1" thickBot="1" x14ac:dyDescent="0.3">
      <c r="B168" s="51" t="s">
        <v>31</v>
      </c>
      <c r="C168" s="56" t="s">
        <v>167</v>
      </c>
      <c r="D168" s="479">
        <v>1.7</v>
      </c>
      <c r="E168" s="480"/>
      <c r="F168" s="483"/>
      <c r="G168" s="61"/>
      <c r="H168" s="53"/>
      <c r="I168" s="53"/>
      <c r="J168" s="481">
        <v>1.25</v>
      </c>
      <c r="K168" s="482"/>
      <c r="L168" s="482"/>
      <c r="M168" s="53"/>
      <c r="N168" s="53"/>
      <c r="O168" s="53"/>
      <c r="P168" s="453">
        <f t="shared" si="15"/>
        <v>0.44999999999999996</v>
      </c>
      <c r="Q168" s="454"/>
      <c r="R168" s="455"/>
    </row>
    <row r="169" spans="2:18" ht="17.5" thickTop="1" thickBot="1" x14ac:dyDescent="0.3">
      <c r="B169" s="51" t="s">
        <v>31</v>
      </c>
      <c r="C169" s="60" t="s">
        <v>248</v>
      </c>
      <c r="D169" s="479">
        <v>1.7</v>
      </c>
      <c r="E169" s="480"/>
      <c r="F169" s="483"/>
      <c r="G169" s="61"/>
      <c r="H169" s="53"/>
      <c r="I169" s="53"/>
      <c r="J169" s="481">
        <v>1.35</v>
      </c>
      <c r="K169" s="482"/>
      <c r="L169" s="482"/>
      <c r="M169" s="53"/>
      <c r="N169" s="53"/>
      <c r="O169" s="53"/>
      <c r="P169" s="453">
        <f t="shared" si="15"/>
        <v>0.34999999999999987</v>
      </c>
      <c r="Q169" s="454"/>
      <c r="R169" s="455"/>
    </row>
    <row r="170" spans="2:18" ht="17.5" thickTop="1" thickBot="1" x14ac:dyDescent="0.3">
      <c r="B170" s="51" t="s">
        <v>31</v>
      </c>
      <c r="C170" s="56" t="s">
        <v>1</v>
      </c>
      <c r="D170" s="479">
        <v>1.7</v>
      </c>
      <c r="E170" s="480"/>
      <c r="F170" s="483"/>
      <c r="G170" s="61"/>
      <c r="H170" s="53"/>
      <c r="I170" s="53"/>
      <c r="J170" s="481">
        <v>1.45</v>
      </c>
      <c r="K170" s="482"/>
      <c r="L170" s="482"/>
      <c r="M170" s="53"/>
      <c r="N170" s="53"/>
      <c r="O170" s="53"/>
      <c r="P170" s="453">
        <f t="shared" si="15"/>
        <v>0.25</v>
      </c>
      <c r="Q170" s="454"/>
      <c r="R170" s="455"/>
    </row>
    <row r="171" spans="2:18" ht="17.5" thickTop="1" thickBot="1" x14ac:dyDescent="0.3">
      <c r="B171" s="51" t="s">
        <v>31</v>
      </c>
      <c r="C171" s="56" t="s">
        <v>12</v>
      </c>
      <c r="D171" s="479">
        <v>1.7</v>
      </c>
      <c r="E171" s="480"/>
      <c r="F171" s="483"/>
      <c r="G171" s="61"/>
      <c r="H171" s="53"/>
      <c r="I171" s="53"/>
      <c r="J171" s="481">
        <v>1.55</v>
      </c>
      <c r="K171" s="482"/>
      <c r="L171" s="482"/>
      <c r="M171" s="53"/>
      <c r="N171" s="53"/>
      <c r="O171" s="53"/>
      <c r="P171" s="453">
        <f t="shared" ref="P171:P180" si="16">SUM(D171-J171)</f>
        <v>0.14999999999999991</v>
      </c>
      <c r="Q171" s="454"/>
      <c r="R171" s="455"/>
    </row>
    <row r="172" spans="2:18" ht="17.5" thickTop="1" thickBot="1" x14ac:dyDescent="0.3">
      <c r="B172" s="51" t="s">
        <v>271</v>
      </c>
      <c r="C172" s="52" t="s">
        <v>259</v>
      </c>
      <c r="D172" s="479">
        <v>1.8</v>
      </c>
      <c r="E172" s="480"/>
      <c r="F172" s="483"/>
      <c r="G172" s="61"/>
      <c r="H172" s="53"/>
      <c r="I172" s="53"/>
      <c r="J172" s="481">
        <v>0.8</v>
      </c>
      <c r="K172" s="482"/>
      <c r="L172" s="482"/>
      <c r="M172" s="53"/>
      <c r="N172" s="53"/>
      <c r="O172" s="53"/>
      <c r="P172" s="453">
        <f t="shared" si="16"/>
        <v>1</v>
      </c>
      <c r="Q172" s="454"/>
      <c r="R172" s="455"/>
    </row>
    <row r="173" spans="2:18" ht="17.5" thickTop="1" thickBot="1" x14ac:dyDescent="0.3">
      <c r="B173" s="51" t="s">
        <v>31</v>
      </c>
      <c r="C173" s="56" t="s">
        <v>255</v>
      </c>
      <c r="D173" s="479">
        <v>1.8</v>
      </c>
      <c r="E173" s="480"/>
      <c r="F173" s="483"/>
      <c r="G173" s="61"/>
      <c r="H173" s="53"/>
      <c r="I173" s="53"/>
      <c r="J173" s="481">
        <v>0.85</v>
      </c>
      <c r="K173" s="482"/>
      <c r="L173" s="482"/>
      <c r="M173" s="53"/>
      <c r="N173" s="53"/>
      <c r="O173" s="53"/>
      <c r="P173" s="453">
        <f t="shared" si="16"/>
        <v>0.95000000000000007</v>
      </c>
      <c r="Q173" s="454"/>
      <c r="R173" s="455"/>
    </row>
    <row r="174" spans="2:18" ht="17.5" thickTop="1" thickBot="1" x14ac:dyDescent="0.3">
      <c r="B174" s="51" t="s">
        <v>31</v>
      </c>
      <c r="C174" s="56" t="s">
        <v>19</v>
      </c>
      <c r="D174" s="479">
        <v>1.8</v>
      </c>
      <c r="E174" s="480"/>
      <c r="F174" s="483"/>
      <c r="G174" s="61"/>
      <c r="H174" s="53"/>
      <c r="I174" s="53"/>
      <c r="J174" s="481">
        <v>0.95</v>
      </c>
      <c r="K174" s="482"/>
      <c r="L174" s="482"/>
      <c r="M174" s="53"/>
      <c r="N174" s="53"/>
      <c r="O174" s="53"/>
      <c r="P174" s="453">
        <f t="shared" si="16"/>
        <v>0.85000000000000009</v>
      </c>
      <c r="Q174" s="454"/>
      <c r="R174" s="455"/>
    </row>
    <row r="175" spans="2:18" ht="17.5" thickTop="1" thickBot="1" x14ac:dyDescent="0.3">
      <c r="B175" s="51" t="s">
        <v>31</v>
      </c>
      <c r="C175" s="60" t="s">
        <v>45</v>
      </c>
      <c r="D175" s="479">
        <v>1.8</v>
      </c>
      <c r="E175" s="480"/>
      <c r="F175" s="483"/>
      <c r="G175" s="61"/>
      <c r="H175" s="53"/>
      <c r="I175" s="53"/>
      <c r="J175" s="481">
        <v>1.1499999999999999</v>
      </c>
      <c r="K175" s="482"/>
      <c r="L175" s="482"/>
      <c r="M175" s="53"/>
      <c r="N175" s="53"/>
      <c r="O175" s="53"/>
      <c r="P175" s="453">
        <f t="shared" si="16"/>
        <v>0.65000000000000013</v>
      </c>
      <c r="Q175" s="454"/>
      <c r="R175" s="455"/>
    </row>
    <row r="176" spans="2:18" ht="17.5" thickTop="1" thickBot="1" x14ac:dyDescent="0.3">
      <c r="B176" s="51" t="s">
        <v>31</v>
      </c>
      <c r="C176" s="56" t="s">
        <v>167</v>
      </c>
      <c r="D176" s="479">
        <v>1.8</v>
      </c>
      <c r="E176" s="480"/>
      <c r="F176" s="483"/>
      <c r="G176" s="61"/>
      <c r="H176" s="53"/>
      <c r="I176" s="53"/>
      <c r="J176" s="481">
        <v>1.25</v>
      </c>
      <c r="K176" s="482"/>
      <c r="L176" s="482"/>
      <c r="M176" s="53"/>
      <c r="N176" s="53"/>
      <c r="O176" s="53"/>
      <c r="P176" s="453">
        <f t="shared" si="16"/>
        <v>0.55000000000000004</v>
      </c>
      <c r="Q176" s="454"/>
      <c r="R176" s="455"/>
    </row>
    <row r="177" spans="2:18" ht="17.5" thickTop="1" thickBot="1" x14ac:dyDescent="0.3">
      <c r="B177" s="51" t="s">
        <v>31</v>
      </c>
      <c r="C177" s="60" t="s">
        <v>145</v>
      </c>
      <c r="D177" s="479">
        <v>1.8</v>
      </c>
      <c r="E177" s="480"/>
      <c r="F177" s="483"/>
      <c r="G177" s="61"/>
      <c r="H177" s="53"/>
      <c r="I177" s="53"/>
      <c r="J177" s="481">
        <v>1.35</v>
      </c>
      <c r="K177" s="482"/>
      <c r="L177" s="482"/>
      <c r="M177" s="53"/>
      <c r="N177" s="53"/>
      <c r="O177" s="53"/>
      <c r="P177" s="453">
        <f t="shared" si="16"/>
        <v>0.44999999999999996</v>
      </c>
      <c r="Q177" s="454"/>
      <c r="R177" s="455"/>
    </row>
    <row r="178" spans="2:18" ht="17.5" thickTop="1" thickBot="1" x14ac:dyDescent="0.3">
      <c r="B178" s="51" t="s">
        <v>31</v>
      </c>
      <c r="C178" s="56" t="s">
        <v>240</v>
      </c>
      <c r="D178" s="479">
        <v>1.8</v>
      </c>
      <c r="E178" s="480"/>
      <c r="F178" s="483"/>
      <c r="G178" s="61"/>
      <c r="H178" s="53"/>
      <c r="I178" s="53"/>
      <c r="J178" s="481">
        <v>1.45</v>
      </c>
      <c r="K178" s="482"/>
      <c r="L178" s="482"/>
      <c r="M178" s="53"/>
      <c r="N178" s="53"/>
      <c r="O178" s="53"/>
      <c r="P178" s="453">
        <f t="shared" si="16"/>
        <v>0.35000000000000009</v>
      </c>
      <c r="Q178" s="454"/>
      <c r="R178" s="455"/>
    </row>
    <row r="179" spans="2:18" ht="17.5" thickTop="1" thickBot="1" x14ac:dyDescent="0.3">
      <c r="B179" s="51" t="s">
        <v>31</v>
      </c>
      <c r="C179" s="56" t="s">
        <v>71</v>
      </c>
      <c r="D179" s="479">
        <v>1.8</v>
      </c>
      <c r="E179" s="480"/>
      <c r="F179" s="483"/>
      <c r="G179" s="61"/>
      <c r="H179" s="53"/>
      <c r="I179" s="53"/>
      <c r="J179" s="481">
        <v>1.55</v>
      </c>
      <c r="K179" s="482"/>
      <c r="L179" s="482"/>
      <c r="M179" s="53"/>
      <c r="N179" s="53"/>
      <c r="O179" s="53"/>
      <c r="P179" s="453">
        <f t="shared" si="16"/>
        <v>0.25</v>
      </c>
      <c r="Q179" s="454"/>
      <c r="R179" s="455"/>
    </row>
    <row r="180" spans="2:18" ht="17.5" thickTop="1" thickBot="1" x14ac:dyDescent="0.3">
      <c r="B180" s="51" t="s">
        <v>31</v>
      </c>
      <c r="C180" s="56" t="s">
        <v>46</v>
      </c>
      <c r="D180" s="479">
        <v>1.8</v>
      </c>
      <c r="E180" s="480"/>
      <c r="F180" s="483"/>
      <c r="G180" s="61"/>
      <c r="H180" s="53"/>
      <c r="I180" s="53"/>
      <c r="J180" s="481">
        <v>1.65</v>
      </c>
      <c r="K180" s="482"/>
      <c r="L180" s="482"/>
      <c r="M180" s="53"/>
      <c r="N180" s="53"/>
      <c r="O180" s="53"/>
      <c r="P180" s="453">
        <f t="shared" si="16"/>
        <v>0.15000000000000013</v>
      </c>
      <c r="Q180" s="454"/>
      <c r="R180" s="455"/>
    </row>
    <row r="181" spans="2:18" ht="17.5" thickTop="1" thickBot="1" x14ac:dyDescent="0.3">
      <c r="B181" s="51" t="s">
        <v>202</v>
      </c>
      <c r="C181" s="52" t="s">
        <v>259</v>
      </c>
      <c r="D181" s="479">
        <v>1.7</v>
      </c>
      <c r="E181" s="480"/>
      <c r="F181" s="483"/>
      <c r="G181" s="61"/>
      <c r="H181" s="53"/>
      <c r="I181" s="53"/>
      <c r="J181" s="481">
        <v>0.8</v>
      </c>
      <c r="K181" s="482"/>
      <c r="L181" s="482"/>
      <c r="M181" s="53"/>
      <c r="N181" s="53"/>
      <c r="O181" s="53"/>
      <c r="P181" s="453">
        <f t="shared" ref="P181:P192" si="17">SUM(D181-J181)</f>
        <v>0.89999999999999991</v>
      </c>
      <c r="Q181" s="454"/>
      <c r="R181" s="455"/>
    </row>
    <row r="182" spans="2:18" ht="17.5" thickTop="1" thickBot="1" x14ac:dyDescent="0.3">
      <c r="B182" s="51" t="s">
        <v>31</v>
      </c>
      <c r="C182" s="56" t="s">
        <v>255</v>
      </c>
      <c r="D182" s="479">
        <v>1.7</v>
      </c>
      <c r="E182" s="480"/>
      <c r="F182" s="483"/>
      <c r="G182" s="61"/>
      <c r="H182" s="53"/>
      <c r="I182" s="53"/>
      <c r="J182" s="481">
        <v>0.85</v>
      </c>
      <c r="K182" s="482"/>
      <c r="L182" s="482"/>
      <c r="M182" s="53"/>
      <c r="N182" s="53"/>
      <c r="O182" s="53"/>
      <c r="P182" s="453">
        <f t="shared" si="17"/>
        <v>0.85</v>
      </c>
      <c r="Q182" s="454"/>
      <c r="R182" s="455"/>
    </row>
    <row r="183" spans="2:18" ht="17.5" thickTop="1" thickBot="1" x14ac:dyDescent="0.3">
      <c r="B183" s="51" t="s">
        <v>31</v>
      </c>
      <c r="C183" s="56" t="s">
        <v>19</v>
      </c>
      <c r="D183" s="479">
        <v>1.7</v>
      </c>
      <c r="E183" s="480"/>
      <c r="F183" s="483"/>
      <c r="G183" s="61"/>
      <c r="H183" s="53"/>
      <c r="I183" s="53"/>
      <c r="J183" s="481">
        <v>0.95</v>
      </c>
      <c r="K183" s="482"/>
      <c r="L183" s="482"/>
      <c r="M183" s="53"/>
      <c r="N183" s="53"/>
      <c r="O183" s="53"/>
      <c r="P183" s="453">
        <f t="shared" si="17"/>
        <v>0.75</v>
      </c>
      <c r="Q183" s="454"/>
      <c r="R183" s="455"/>
    </row>
    <row r="184" spans="2:18" ht="17.5" thickTop="1" thickBot="1" x14ac:dyDescent="0.3">
      <c r="B184" s="51" t="s">
        <v>31</v>
      </c>
      <c r="C184" s="60" t="s">
        <v>45</v>
      </c>
      <c r="D184" s="479">
        <v>1.7</v>
      </c>
      <c r="E184" s="480"/>
      <c r="F184" s="483"/>
      <c r="G184" s="61"/>
      <c r="H184" s="53"/>
      <c r="I184" s="53"/>
      <c r="J184" s="481">
        <v>1.05</v>
      </c>
      <c r="K184" s="482"/>
      <c r="L184" s="482"/>
      <c r="M184" s="53"/>
      <c r="N184" s="53"/>
      <c r="O184" s="53"/>
      <c r="P184" s="453">
        <f t="shared" si="17"/>
        <v>0.64999999999999991</v>
      </c>
      <c r="Q184" s="454"/>
      <c r="R184" s="455"/>
    </row>
    <row r="185" spans="2:18" ht="17.5" thickTop="1" thickBot="1" x14ac:dyDescent="0.3">
      <c r="B185" s="51" t="s">
        <v>31</v>
      </c>
      <c r="C185" s="56" t="s">
        <v>167</v>
      </c>
      <c r="D185" s="479">
        <v>1.7</v>
      </c>
      <c r="E185" s="480"/>
      <c r="F185" s="483"/>
      <c r="G185" s="61"/>
      <c r="H185" s="53"/>
      <c r="I185" s="53"/>
      <c r="J185" s="481">
        <v>1.1499999999999999</v>
      </c>
      <c r="K185" s="482"/>
      <c r="L185" s="482"/>
      <c r="M185" s="53"/>
      <c r="N185" s="53"/>
      <c r="O185" s="53"/>
      <c r="P185" s="453">
        <f t="shared" si="17"/>
        <v>0.55000000000000004</v>
      </c>
      <c r="Q185" s="454"/>
      <c r="R185" s="455"/>
    </row>
    <row r="186" spans="2:18" ht="17.5" thickTop="1" thickBot="1" x14ac:dyDescent="0.3">
      <c r="B186" s="51" t="s">
        <v>31</v>
      </c>
      <c r="C186" s="60" t="s">
        <v>145</v>
      </c>
      <c r="D186" s="479">
        <v>1.7</v>
      </c>
      <c r="E186" s="480"/>
      <c r="F186" s="483"/>
      <c r="G186" s="61"/>
      <c r="H186" s="53"/>
      <c r="I186" s="53"/>
      <c r="J186" s="481">
        <v>1.25</v>
      </c>
      <c r="K186" s="482"/>
      <c r="L186" s="482"/>
      <c r="M186" s="53"/>
      <c r="N186" s="53"/>
      <c r="O186" s="53"/>
      <c r="P186" s="453">
        <f t="shared" si="17"/>
        <v>0.44999999999999996</v>
      </c>
      <c r="Q186" s="454"/>
      <c r="R186" s="455"/>
    </row>
    <row r="187" spans="2:18" ht="17.5" thickTop="1" thickBot="1" x14ac:dyDescent="0.3">
      <c r="B187" s="51" t="s">
        <v>31</v>
      </c>
      <c r="C187" s="56" t="s">
        <v>133</v>
      </c>
      <c r="D187" s="479">
        <v>1.7</v>
      </c>
      <c r="E187" s="480"/>
      <c r="F187" s="483"/>
      <c r="G187" s="61"/>
      <c r="H187" s="53"/>
      <c r="I187" s="53"/>
      <c r="J187" s="481">
        <v>1.35</v>
      </c>
      <c r="K187" s="482"/>
      <c r="L187" s="482"/>
      <c r="M187" s="53"/>
      <c r="N187" s="53"/>
      <c r="O187" s="53"/>
      <c r="P187" s="453">
        <f t="shared" si="17"/>
        <v>0.34999999999999987</v>
      </c>
      <c r="Q187" s="454"/>
      <c r="R187" s="455"/>
    </row>
    <row r="188" spans="2:18" ht="17.5" thickTop="1" thickBot="1" x14ac:dyDescent="0.3">
      <c r="B188" s="51" t="s">
        <v>31</v>
      </c>
      <c r="C188" s="56" t="s">
        <v>236</v>
      </c>
      <c r="D188" s="479">
        <v>1.7</v>
      </c>
      <c r="E188" s="480"/>
      <c r="F188" s="483"/>
      <c r="G188" s="61"/>
      <c r="H188" s="53"/>
      <c r="I188" s="53"/>
      <c r="J188" s="481">
        <v>1.45</v>
      </c>
      <c r="K188" s="482"/>
      <c r="L188" s="482"/>
      <c r="M188" s="53"/>
      <c r="N188" s="53"/>
      <c r="O188" s="53"/>
      <c r="P188" s="453">
        <f t="shared" si="17"/>
        <v>0.25</v>
      </c>
      <c r="Q188" s="454"/>
      <c r="R188" s="455"/>
    </row>
    <row r="189" spans="2:18" ht="17.5" thickTop="1" thickBot="1" x14ac:dyDescent="0.3">
      <c r="B189" s="51" t="s">
        <v>31</v>
      </c>
      <c r="C189" s="56" t="s">
        <v>46</v>
      </c>
      <c r="D189" s="479">
        <v>1.7</v>
      </c>
      <c r="E189" s="480"/>
      <c r="F189" s="483"/>
      <c r="G189" s="61"/>
      <c r="H189" s="53"/>
      <c r="I189" s="53"/>
      <c r="J189" s="481">
        <v>1.55</v>
      </c>
      <c r="K189" s="482"/>
      <c r="L189" s="482"/>
      <c r="M189" s="53"/>
      <c r="N189" s="53"/>
      <c r="O189" s="53"/>
      <c r="P189" s="453">
        <f t="shared" si="17"/>
        <v>0.14999999999999991</v>
      </c>
      <c r="Q189" s="454"/>
      <c r="R189" s="455"/>
    </row>
    <row r="190" spans="2:18" ht="17.5" thickTop="1" thickBot="1" x14ac:dyDescent="0.3">
      <c r="B190" s="51" t="s">
        <v>241</v>
      </c>
      <c r="C190" s="52" t="s">
        <v>259</v>
      </c>
      <c r="D190" s="479">
        <v>1.6</v>
      </c>
      <c r="E190" s="480"/>
      <c r="F190" s="480"/>
      <c r="G190" s="65">
        <v>1.6</v>
      </c>
      <c r="H190" s="65">
        <v>1.6</v>
      </c>
      <c r="I190" s="65">
        <v>1.6</v>
      </c>
      <c r="J190" s="481">
        <v>0.65</v>
      </c>
      <c r="K190" s="482"/>
      <c r="L190" s="482"/>
      <c r="M190" s="53"/>
      <c r="N190" s="53"/>
      <c r="O190" s="53"/>
      <c r="P190" s="453">
        <f t="shared" si="17"/>
        <v>0.95000000000000007</v>
      </c>
      <c r="Q190" s="454"/>
      <c r="R190" s="455"/>
    </row>
    <row r="191" spans="2:18" ht="17.5" thickTop="1" thickBot="1" x14ac:dyDescent="0.3">
      <c r="B191" s="51" t="s">
        <v>31</v>
      </c>
      <c r="C191" s="56" t="s">
        <v>255</v>
      </c>
      <c r="D191" s="479">
        <v>1.6</v>
      </c>
      <c r="E191" s="480"/>
      <c r="F191" s="483"/>
      <c r="G191" s="61"/>
      <c r="H191" s="53"/>
      <c r="I191" s="53"/>
      <c r="J191" s="481">
        <v>0.75</v>
      </c>
      <c r="K191" s="482"/>
      <c r="L191" s="482"/>
      <c r="M191" s="53"/>
      <c r="N191" s="53"/>
      <c r="O191" s="53"/>
      <c r="P191" s="453">
        <f t="shared" si="17"/>
        <v>0.85000000000000009</v>
      </c>
      <c r="Q191" s="454"/>
      <c r="R191" s="455"/>
    </row>
    <row r="192" spans="2:18" ht="17.5" thickTop="1" thickBot="1" x14ac:dyDescent="0.3">
      <c r="B192" s="51" t="s">
        <v>31</v>
      </c>
      <c r="C192" s="56" t="s">
        <v>19</v>
      </c>
      <c r="D192" s="479">
        <v>1.6</v>
      </c>
      <c r="E192" s="480"/>
      <c r="F192" s="480"/>
      <c r="G192" s="61"/>
      <c r="H192" s="53"/>
      <c r="I192" s="53"/>
      <c r="J192" s="481">
        <v>0.85</v>
      </c>
      <c r="K192" s="482"/>
      <c r="L192" s="482"/>
      <c r="M192" s="53"/>
      <c r="N192" s="53"/>
      <c r="O192" s="53"/>
      <c r="P192" s="453">
        <f t="shared" si="17"/>
        <v>0.75000000000000011</v>
      </c>
      <c r="Q192" s="454"/>
      <c r="R192" s="455"/>
    </row>
    <row r="193" spans="2:18" ht="17.5" thickTop="1" thickBot="1" x14ac:dyDescent="0.3">
      <c r="B193" s="51" t="s">
        <v>31</v>
      </c>
      <c r="C193" s="60" t="s">
        <v>45</v>
      </c>
      <c r="D193" s="479">
        <v>1.6</v>
      </c>
      <c r="E193" s="480"/>
      <c r="F193" s="483"/>
      <c r="G193" s="61"/>
      <c r="H193" s="53"/>
      <c r="I193" s="53"/>
      <c r="J193" s="481">
        <v>0.95</v>
      </c>
      <c r="K193" s="482"/>
      <c r="L193" s="482"/>
      <c r="M193" s="53"/>
      <c r="N193" s="53"/>
      <c r="O193" s="53"/>
      <c r="P193" s="453">
        <f t="shared" ref="P193:P202" si="18">SUM(D193-J193)</f>
        <v>0.65000000000000013</v>
      </c>
      <c r="Q193" s="454"/>
      <c r="R193" s="455"/>
    </row>
    <row r="194" spans="2:18" ht="17.5" thickTop="1" thickBot="1" x14ac:dyDescent="0.3">
      <c r="B194" s="51" t="s">
        <v>31</v>
      </c>
      <c r="C194" s="56" t="s">
        <v>54</v>
      </c>
      <c r="D194" s="479">
        <v>1.6</v>
      </c>
      <c r="E194" s="480"/>
      <c r="F194" s="480"/>
      <c r="G194" s="61"/>
      <c r="H194" s="53"/>
      <c r="I194" s="53"/>
      <c r="J194" s="481">
        <v>1.1499999999999999</v>
      </c>
      <c r="K194" s="482"/>
      <c r="L194" s="482"/>
      <c r="M194" s="53"/>
      <c r="N194" s="53"/>
      <c r="O194" s="53"/>
      <c r="P194" s="453">
        <f t="shared" si="18"/>
        <v>0.45000000000000018</v>
      </c>
      <c r="Q194" s="454"/>
      <c r="R194" s="455"/>
    </row>
    <row r="195" spans="2:18" ht="17.5" thickTop="1" thickBot="1" x14ac:dyDescent="0.3">
      <c r="B195" s="51" t="s">
        <v>31</v>
      </c>
      <c r="C195" s="60" t="s">
        <v>133</v>
      </c>
      <c r="D195" s="479">
        <v>1.6</v>
      </c>
      <c r="E195" s="480"/>
      <c r="F195" s="483"/>
      <c r="G195" s="61"/>
      <c r="H195" s="53"/>
      <c r="I195" s="53"/>
      <c r="J195" s="481">
        <v>1.25</v>
      </c>
      <c r="K195" s="482"/>
      <c r="L195" s="482"/>
      <c r="M195" s="53"/>
      <c r="N195" s="53"/>
      <c r="O195" s="53"/>
      <c r="P195" s="453">
        <f t="shared" si="18"/>
        <v>0.35000000000000009</v>
      </c>
      <c r="Q195" s="454"/>
      <c r="R195" s="455"/>
    </row>
    <row r="196" spans="2:18" ht="17.5" thickTop="1" thickBot="1" x14ac:dyDescent="0.3">
      <c r="B196" s="51" t="s">
        <v>31</v>
      </c>
      <c r="C196" s="56" t="s">
        <v>1</v>
      </c>
      <c r="D196" s="479">
        <v>1.6</v>
      </c>
      <c r="E196" s="480"/>
      <c r="F196" s="480"/>
      <c r="G196" s="61"/>
      <c r="H196" s="53"/>
      <c r="I196" s="53"/>
      <c r="J196" s="481">
        <v>1.35</v>
      </c>
      <c r="K196" s="482"/>
      <c r="L196" s="482"/>
      <c r="M196" s="53"/>
      <c r="N196" s="53"/>
      <c r="O196" s="53"/>
      <c r="P196" s="453">
        <f t="shared" si="18"/>
        <v>0.25</v>
      </c>
      <c r="Q196" s="454"/>
      <c r="R196" s="455"/>
    </row>
    <row r="197" spans="2:18" ht="17.5" thickTop="1" thickBot="1" x14ac:dyDescent="0.3">
      <c r="B197" s="51" t="s">
        <v>31</v>
      </c>
      <c r="C197" s="56" t="s">
        <v>12</v>
      </c>
      <c r="D197" s="479">
        <v>1.6</v>
      </c>
      <c r="E197" s="480"/>
      <c r="F197" s="483"/>
      <c r="G197" s="61"/>
      <c r="H197" s="53"/>
      <c r="I197" s="53"/>
      <c r="J197" s="481">
        <v>1.45</v>
      </c>
      <c r="K197" s="482"/>
      <c r="L197" s="482"/>
      <c r="M197" s="53"/>
      <c r="N197" s="53"/>
      <c r="O197" s="53"/>
      <c r="P197" s="453">
        <f t="shared" si="18"/>
        <v>0.15000000000000013</v>
      </c>
      <c r="Q197" s="454"/>
      <c r="R197" s="455"/>
    </row>
    <row r="198" spans="2:18" ht="17.5" thickTop="1" thickBot="1" x14ac:dyDescent="0.3">
      <c r="B198" s="51" t="s">
        <v>184</v>
      </c>
      <c r="C198" s="52" t="s">
        <v>259</v>
      </c>
      <c r="D198" s="479">
        <v>1.6</v>
      </c>
      <c r="E198" s="480"/>
      <c r="F198" s="480"/>
      <c r="G198" s="65">
        <v>1.6</v>
      </c>
      <c r="H198" s="65">
        <v>1.6</v>
      </c>
      <c r="I198" s="65">
        <v>1.6</v>
      </c>
      <c r="J198" s="481">
        <v>0.65</v>
      </c>
      <c r="K198" s="482"/>
      <c r="L198" s="482"/>
      <c r="M198" s="53"/>
      <c r="N198" s="53"/>
      <c r="O198" s="53"/>
      <c r="P198" s="453">
        <f t="shared" si="18"/>
        <v>0.95000000000000007</v>
      </c>
      <c r="Q198" s="454"/>
      <c r="R198" s="455"/>
    </row>
    <row r="199" spans="2:18" ht="17.5" thickTop="1" thickBot="1" x14ac:dyDescent="0.3">
      <c r="B199" s="51" t="s">
        <v>31</v>
      </c>
      <c r="C199" s="56" t="s">
        <v>255</v>
      </c>
      <c r="D199" s="479">
        <v>1.6</v>
      </c>
      <c r="E199" s="480"/>
      <c r="F199" s="483"/>
      <c r="G199" s="61"/>
      <c r="H199" s="53"/>
      <c r="I199" s="53"/>
      <c r="J199" s="481">
        <v>0.75</v>
      </c>
      <c r="K199" s="482"/>
      <c r="L199" s="482"/>
      <c r="M199" s="53"/>
      <c r="N199" s="53"/>
      <c r="O199" s="53"/>
      <c r="P199" s="453">
        <f t="shared" si="18"/>
        <v>0.85000000000000009</v>
      </c>
      <c r="Q199" s="454"/>
      <c r="R199" s="455"/>
    </row>
    <row r="200" spans="2:18" ht="17.5" thickTop="1" thickBot="1" x14ac:dyDescent="0.3">
      <c r="B200" s="51" t="s">
        <v>31</v>
      </c>
      <c r="C200" s="56" t="s">
        <v>19</v>
      </c>
      <c r="D200" s="479">
        <v>1.6</v>
      </c>
      <c r="E200" s="480"/>
      <c r="F200" s="480"/>
      <c r="G200" s="61"/>
      <c r="H200" s="53"/>
      <c r="I200" s="53"/>
      <c r="J200" s="481">
        <v>0.85</v>
      </c>
      <c r="K200" s="482"/>
      <c r="L200" s="482"/>
      <c r="M200" s="53"/>
      <c r="N200" s="53"/>
      <c r="O200" s="53"/>
      <c r="P200" s="453">
        <f t="shared" si="18"/>
        <v>0.75000000000000011</v>
      </c>
      <c r="Q200" s="454"/>
      <c r="R200" s="455"/>
    </row>
    <row r="201" spans="2:18" ht="17.5" thickTop="1" thickBot="1" x14ac:dyDescent="0.3">
      <c r="B201" s="51" t="s">
        <v>31</v>
      </c>
      <c r="C201" s="60" t="s">
        <v>45</v>
      </c>
      <c r="D201" s="479">
        <v>1.6</v>
      </c>
      <c r="E201" s="480"/>
      <c r="F201" s="483"/>
      <c r="G201" s="61"/>
      <c r="H201" s="53"/>
      <c r="I201" s="53"/>
      <c r="J201" s="481">
        <v>0.95</v>
      </c>
      <c r="K201" s="482"/>
      <c r="L201" s="482"/>
      <c r="M201" s="53"/>
      <c r="N201" s="53"/>
      <c r="O201" s="53"/>
      <c r="P201" s="453">
        <f t="shared" si="18"/>
        <v>0.65000000000000013</v>
      </c>
      <c r="Q201" s="454"/>
      <c r="R201" s="455"/>
    </row>
    <row r="202" spans="2:18" ht="17.5" thickTop="1" thickBot="1" x14ac:dyDescent="0.3">
      <c r="B202" s="51" t="s">
        <v>31</v>
      </c>
      <c r="C202" s="56" t="s">
        <v>167</v>
      </c>
      <c r="D202" s="479">
        <v>1.6</v>
      </c>
      <c r="E202" s="480"/>
      <c r="F202" s="480"/>
      <c r="G202" s="61"/>
      <c r="H202" s="53"/>
      <c r="I202" s="53"/>
      <c r="J202" s="481">
        <v>1.05</v>
      </c>
      <c r="K202" s="482"/>
      <c r="L202" s="482"/>
      <c r="M202" s="53"/>
      <c r="N202" s="53"/>
      <c r="O202" s="53"/>
      <c r="P202" s="453">
        <f t="shared" si="18"/>
        <v>0.55000000000000004</v>
      </c>
      <c r="Q202" s="454"/>
      <c r="R202" s="455"/>
    </row>
    <row r="203" spans="2:18" ht="17.5" thickTop="1" thickBot="1" x14ac:dyDescent="0.3">
      <c r="B203" s="51" t="s">
        <v>31</v>
      </c>
      <c r="C203" s="60" t="s">
        <v>145</v>
      </c>
      <c r="D203" s="479">
        <v>1.6</v>
      </c>
      <c r="E203" s="480"/>
      <c r="F203" s="483"/>
      <c r="G203" s="61"/>
      <c r="H203" s="53"/>
      <c r="I203" s="53"/>
      <c r="J203" s="481">
        <v>1.1499999999999999</v>
      </c>
      <c r="K203" s="482"/>
      <c r="L203" s="482"/>
      <c r="M203" s="53"/>
      <c r="N203" s="53"/>
      <c r="O203" s="53"/>
      <c r="P203" s="453">
        <f t="shared" ref="P203:P212" si="19">SUM(D203-J203)</f>
        <v>0.45000000000000018</v>
      </c>
      <c r="Q203" s="454"/>
      <c r="R203" s="455"/>
    </row>
    <row r="204" spans="2:18" ht="17.5" thickTop="1" thickBot="1" x14ac:dyDescent="0.3">
      <c r="B204" s="51" t="s">
        <v>31</v>
      </c>
      <c r="C204" s="56" t="s">
        <v>133</v>
      </c>
      <c r="D204" s="479">
        <v>1.6</v>
      </c>
      <c r="E204" s="480"/>
      <c r="F204" s="480"/>
      <c r="G204" s="61"/>
      <c r="H204" s="53"/>
      <c r="I204" s="53"/>
      <c r="J204" s="481">
        <v>1.25</v>
      </c>
      <c r="K204" s="482"/>
      <c r="L204" s="482"/>
      <c r="M204" s="53"/>
      <c r="N204" s="53"/>
      <c r="O204" s="53"/>
      <c r="P204" s="453">
        <f t="shared" si="19"/>
        <v>0.35000000000000009</v>
      </c>
      <c r="Q204" s="454"/>
      <c r="R204" s="455"/>
    </row>
    <row r="205" spans="2:18" ht="17.5" thickTop="1" thickBot="1" x14ac:dyDescent="0.3">
      <c r="B205" s="51" t="s">
        <v>31</v>
      </c>
      <c r="C205" s="56" t="s">
        <v>236</v>
      </c>
      <c r="D205" s="479">
        <v>1.6</v>
      </c>
      <c r="E205" s="480"/>
      <c r="F205" s="483"/>
      <c r="G205" s="61"/>
      <c r="H205" s="53"/>
      <c r="I205" s="53"/>
      <c r="J205" s="481">
        <v>1.35</v>
      </c>
      <c r="K205" s="482"/>
      <c r="L205" s="482"/>
      <c r="M205" s="53"/>
      <c r="N205" s="53"/>
      <c r="O205" s="53"/>
      <c r="P205" s="453">
        <f t="shared" si="19"/>
        <v>0.25</v>
      </c>
      <c r="Q205" s="454"/>
      <c r="R205" s="455"/>
    </row>
    <row r="206" spans="2:18" ht="17.5" thickTop="1" thickBot="1" x14ac:dyDescent="0.3">
      <c r="B206" s="51" t="s">
        <v>31</v>
      </c>
      <c r="C206" s="56" t="s">
        <v>46</v>
      </c>
      <c r="D206" s="479">
        <v>1.6</v>
      </c>
      <c r="E206" s="480"/>
      <c r="F206" s="480"/>
      <c r="G206" s="61"/>
      <c r="H206" s="53"/>
      <c r="I206" s="53"/>
      <c r="J206" s="481">
        <v>1.45</v>
      </c>
      <c r="K206" s="482"/>
      <c r="L206" s="482"/>
      <c r="M206" s="53"/>
      <c r="N206" s="53"/>
      <c r="O206" s="53"/>
      <c r="P206" s="453">
        <f t="shared" si="19"/>
        <v>0.15000000000000013</v>
      </c>
      <c r="Q206" s="454"/>
      <c r="R206" s="455"/>
    </row>
    <row r="207" spans="2:18" ht="17.5" thickTop="1" thickBot="1" x14ac:dyDescent="0.3">
      <c r="B207" s="51" t="s">
        <v>62</v>
      </c>
      <c r="C207" s="52" t="s">
        <v>259</v>
      </c>
      <c r="D207" s="479">
        <v>1.5</v>
      </c>
      <c r="E207" s="480"/>
      <c r="F207" s="480"/>
      <c r="G207" s="65">
        <v>1.6</v>
      </c>
      <c r="H207" s="65">
        <v>1.6</v>
      </c>
      <c r="I207" s="65">
        <v>1.6</v>
      </c>
      <c r="J207" s="481">
        <v>0.65</v>
      </c>
      <c r="K207" s="482"/>
      <c r="L207" s="482"/>
      <c r="M207" s="53"/>
      <c r="N207" s="53"/>
      <c r="O207" s="53"/>
      <c r="P207" s="453">
        <f t="shared" si="19"/>
        <v>0.85</v>
      </c>
      <c r="Q207" s="454"/>
      <c r="R207" s="455"/>
    </row>
    <row r="208" spans="2:18" ht="17.5" thickTop="1" thickBot="1" x14ac:dyDescent="0.3">
      <c r="B208" s="51" t="s">
        <v>31</v>
      </c>
      <c r="C208" s="56" t="s">
        <v>255</v>
      </c>
      <c r="D208" s="479">
        <v>1.5</v>
      </c>
      <c r="E208" s="480"/>
      <c r="F208" s="483"/>
      <c r="G208" s="61"/>
      <c r="H208" s="53"/>
      <c r="I208" s="53"/>
      <c r="J208" s="481">
        <v>0.75</v>
      </c>
      <c r="K208" s="482"/>
      <c r="L208" s="482"/>
      <c r="M208" s="53"/>
      <c r="N208" s="53"/>
      <c r="O208" s="53"/>
      <c r="P208" s="453">
        <f t="shared" si="19"/>
        <v>0.75</v>
      </c>
      <c r="Q208" s="454"/>
      <c r="R208" s="455"/>
    </row>
    <row r="209" spans="2:18" ht="17.5" thickTop="1" thickBot="1" x14ac:dyDescent="0.3">
      <c r="B209" s="51" t="s">
        <v>31</v>
      </c>
      <c r="C209" s="56" t="s">
        <v>19</v>
      </c>
      <c r="D209" s="479">
        <v>1.5</v>
      </c>
      <c r="E209" s="480"/>
      <c r="F209" s="480"/>
      <c r="G209" s="61"/>
      <c r="H209" s="53"/>
      <c r="I209" s="53"/>
      <c r="J209" s="481">
        <v>0.85</v>
      </c>
      <c r="K209" s="482"/>
      <c r="L209" s="482"/>
      <c r="M209" s="53"/>
      <c r="N209" s="53"/>
      <c r="O209" s="53"/>
      <c r="P209" s="453">
        <f t="shared" si="19"/>
        <v>0.65</v>
      </c>
      <c r="Q209" s="454"/>
      <c r="R209" s="455"/>
    </row>
    <row r="210" spans="2:18" ht="17.5" thickTop="1" thickBot="1" x14ac:dyDescent="0.3">
      <c r="B210" s="51" t="s">
        <v>31</v>
      </c>
      <c r="C210" s="60" t="s">
        <v>45</v>
      </c>
      <c r="D210" s="479">
        <v>1.5</v>
      </c>
      <c r="E210" s="480"/>
      <c r="F210" s="483"/>
      <c r="G210" s="61"/>
      <c r="H210" s="53"/>
      <c r="I210" s="53"/>
      <c r="J210" s="481">
        <v>0.95</v>
      </c>
      <c r="K210" s="482"/>
      <c r="L210" s="482"/>
      <c r="M210" s="53"/>
      <c r="N210" s="53"/>
      <c r="O210" s="53"/>
      <c r="P210" s="453">
        <f t="shared" si="19"/>
        <v>0.55000000000000004</v>
      </c>
      <c r="Q210" s="454"/>
      <c r="R210" s="455"/>
    </row>
    <row r="211" spans="2:18" ht="17.5" thickTop="1" thickBot="1" x14ac:dyDescent="0.3">
      <c r="B211" s="51" t="s">
        <v>31</v>
      </c>
      <c r="C211" s="56" t="s">
        <v>167</v>
      </c>
      <c r="D211" s="479">
        <v>1.5</v>
      </c>
      <c r="E211" s="480"/>
      <c r="F211" s="480"/>
      <c r="G211" s="61"/>
      <c r="H211" s="53"/>
      <c r="I211" s="53"/>
      <c r="J211" s="481">
        <v>1.05</v>
      </c>
      <c r="K211" s="482"/>
      <c r="L211" s="482"/>
      <c r="M211" s="53"/>
      <c r="N211" s="53"/>
      <c r="O211" s="53"/>
      <c r="P211" s="453">
        <f t="shared" si="19"/>
        <v>0.44999999999999996</v>
      </c>
      <c r="Q211" s="454"/>
      <c r="R211" s="455"/>
    </row>
    <row r="212" spans="2:18" ht="17.5" thickTop="1" thickBot="1" x14ac:dyDescent="0.3">
      <c r="B212" s="51" t="s">
        <v>31</v>
      </c>
      <c r="C212" s="60" t="s">
        <v>248</v>
      </c>
      <c r="D212" s="479">
        <v>1.5</v>
      </c>
      <c r="E212" s="480"/>
      <c r="F212" s="483"/>
      <c r="G212" s="61"/>
      <c r="H212" s="53"/>
      <c r="I212" s="53"/>
      <c r="J212" s="481">
        <v>1.1499999999999999</v>
      </c>
      <c r="K212" s="482"/>
      <c r="L212" s="482"/>
      <c r="M212" s="53"/>
      <c r="N212" s="53"/>
      <c r="O212" s="53"/>
      <c r="P212" s="453">
        <f t="shared" si="19"/>
        <v>0.35000000000000009</v>
      </c>
      <c r="Q212" s="454"/>
      <c r="R212" s="455"/>
    </row>
    <row r="213" spans="2:18" ht="17.5" thickTop="1" thickBot="1" x14ac:dyDescent="0.3">
      <c r="B213" s="51" t="s">
        <v>31</v>
      </c>
      <c r="C213" s="56" t="s">
        <v>1</v>
      </c>
      <c r="D213" s="479">
        <v>1.5</v>
      </c>
      <c r="E213" s="480"/>
      <c r="F213" s="480"/>
      <c r="G213" s="61"/>
      <c r="H213" s="53"/>
      <c r="I213" s="53"/>
      <c r="J213" s="481">
        <v>1.25</v>
      </c>
      <c r="K213" s="482"/>
      <c r="L213" s="482"/>
      <c r="M213" s="53"/>
      <c r="N213" s="53"/>
      <c r="O213" s="53"/>
      <c r="P213" s="453">
        <f t="shared" ref="P213:P224" si="20">SUM(D213-J213)</f>
        <v>0.25</v>
      </c>
      <c r="Q213" s="454"/>
      <c r="R213" s="455"/>
    </row>
    <row r="214" spans="2:18" ht="17.5" thickTop="1" thickBot="1" x14ac:dyDescent="0.3">
      <c r="B214" s="51" t="s">
        <v>31</v>
      </c>
      <c r="C214" s="56" t="s">
        <v>12</v>
      </c>
      <c r="D214" s="479">
        <v>1.5</v>
      </c>
      <c r="E214" s="480"/>
      <c r="F214" s="483"/>
      <c r="G214" s="61"/>
      <c r="H214" s="53"/>
      <c r="I214" s="53"/>
      <c r="J214" s="481">
        <v>1.35</v>
      </c>
      <c r="K214" s="482"/>
      <c r="L214" s="482"/>
      <c r="M214" s="53"/>
      <c r="N214" s="53"/>
      <c r="O214" s="53"/>
      <c r="P214" s="453">
        <f t="shared" si="20"/>
        <v>0.14999999999999991</v>
      </c>
      <c r="Q214" s="454"/>
      <c r="R214" s="455"/>
    </row>
    <row r="215" spans="2:18" ht="17.5" thickTop="1" thickBot="1" x14ac:dyDescent="0.3">
      <c r="B215" s="51" t="s">
        <v>226</v>
      </c>
      <c r="C215" s="52" t="s">
        <v>259</v>
      </c>
      <c r="D215" s="479">
        <v>1.7</v>
      </c>
      <c r="E215" s="480"/>
      <c r="F215" s="480"/>
      <c r="G215" s="65">
        <v>1.6</v>
      </c>
      <c r="H215" s="65">
        <v>1.6</v>
      </c>
      <c r="I215" s="65">
        <v>1.6</v>
      </c>
      <c r="J215" s="481">
        <v>0.75</v>
      </c>
      <c r="K215" s="482"/>
      <c r="L215" s="482"/>
      <c r="M215" s="53"/>
      <c r="N215" s="53"/>
      <c r="O215" s="53"/>
      <c r="P215" s="453">
        <f t="shared" si="20"/>
        <v>0.95</v>
      </c>
      <c r="Q215" s="454"/>
      <c r="R215" s="455"/>
    </row>
    <row r="216" spans="2:18" ht="17.5" thickTop="1" thickBot="1" x14ac:dyDescent="0.3">
      <c r="B216" s="51" t="s">
        <v>31</v>
      </c>
      <c r="C216" s="56" t="s">
        <v>255</v>
      </c>
      <c r="D216" s="479">
        <v>1.7</v>
      </c>
      <c r="E216" s="480"/>
      <c r="F216" s="483"/>
      <c r="G216" s="61"/>
      <c r="H216" s="53"/>
      <c r="I216" s="53"/>
      <c r="J216" s="481">
        <v>0.85</v>
      </c>
      <c r="K216" s="482"/>
      <c r="L216" s="482"/>
      <c r="M216" s="53"/>
      <c r="N216" s="53"/>
      <c r="O216" s="53"/>
      <c r="P216" s="453">
        <f t="shared" si="20"/>
        <v>0.85</v>
      </c>
      <c r="Q216" s="454"/>
      <c r="R216" s="455"/>
    </row>
    <row r="217" spans="2:18" ht="17.5" thickTop="1" thickBot="1" x14ac:dyDescent="0.3">
      <c r="B217" s="51" t="s">
        <v>31</v>
      </c>
      <c r="C217" s="56" t="s">
        <v>19</v>
      </c>
      <c r="D217" s="479">
        <v>1.7</v>
      </c>
      <c r="E217" s="480"/>
      <c r="F217" s="480"/>
      <c r="G217" s="61"/>
      <c r="H217" s="53"/>
      <c r="I217" s="53"/>
      <c r="J217" s="481">
        <v>0.95</v>
      </c>
      <c r="K217" s="482"/>
      <c r="L217" s="482"/>
      <c r="M217" s="53"/>
      <c r="N217" s="53"/>
      <c r="O217" s="53"/>
      <c r="P217" s="453">
        <f t="shared" si="20"/>
        <v>0.75</v>
      </c>
      <c r="Q217" s="454"/>
      <c r="R217" s="455"/>
    </row>
    <row r="218" spans="2:18" ht="17.5" thickTop="1" thickBot="1" x14ac:dyDescent="0.3">
      <c r="B218" s="51" t="s">
        <v>31</v>
      </c>
      <c r="C218" s="60" t="s">
        <v>45</v>
      </c>
      <c r="D218" s="479">
        <v>1.7</v>
      </c>
      <c r="E218" s="480"/>
      <c r="F218" s="483"/>
      <c r="G218" s="61"/>
      <c r="H218" s="53"/>
      <c r="I218" s="53"/>
      <c r="J218" s="481">
        <v>1.05</v>
      </c>
      <c r="K218" s="482"/>
      <c r="L218" s="482"/>
      <c r="M218" s="53"/>
      <c r="N218" s="53"/>
      <c r="O218" s="53"/>
      <c r="P218" s="453">
        <f t="shared" si="20"/>
        <v>0.64999999999999991</v>
      </c>
      <c r="Q218" s="454"/>
      <c r="R218" s="455"/>
    </row>
    <row r="219" spans="2:18" ht="17.5" thickTop="1" thickBot="1" x14ac:dyDescent="0.3">
      <c r="B219" s="51" t="s">
        <v>31</v>
      </c>
      <c r="C219" s="56" t="s">
        <v>167</v>
      </c>
      <c r="D219" s="479">
        <v>1.7</v>
      </c>
      <c r="E219" s="480"/>
      <c r="F219" s="480"/>
      <c r="G219" s="61"/>
      <c r="H219" s="53"/>
      <c r="I219" s="53"/>
      <c r="J219" s="481">
        <v>1.1499999999999999</v>
      </c>
      <c r="K219" s="482"/>
      <c r="L219" s="482"/>
      <c r="M219" s="53"/>
      <c r="N219" s="53"/>
      <c r="O219" s="53"/>
      <c r="P219" s="453">
        <f t="shared" si="20"/>
        <v>0.55000000000000004</v>
      </c>
      <c r="Q219" s="454"/>
      <c r="R219" s="455"/>
    </row>
    <row r="220" spans="2:18" ht="17.5" thickTop="1" thickBot="1" x14ac:dyDescent="0.3">
      <c r="B220" s="51" t="s">
        <v>31</v>
      </c>
      <c r="C220" s="60" t="s">
        <v>145</v>
      </c>
      <c r="D220" s="479">
        <v>1.7</v>
      </c>
      <c r="E220" s="480"/>
      <c r="F220" s="483"/>
      <c r="G220" s="61"/>
      <c r="H220" s="53"/>
      <c r="I220" s="53"/>
      <c r="J220" s="481">
        <v>1.25</v>
      </c>
      <c r="K220" s="482"/>
      <c r="L220" s="482"/>
      <c r="M220" s="53"/>
      <c r="N220" s="53"/>
      <c r="O220" s="53"/>
      <c r="P220" s="453">
        <f t="shared" si="20"/>
        <v>0.44999999999999996</v>
      </c>
      <c r="Q220" s="454"/>
      <c r="R220" s="455"/>
    </row>
    <row r="221" spans="2:18" ht="17.5" thickTop="1" thickBot="1" x14ac:dyDescent="0.3">
      <c r="B221" s="51" t="s">
        <v>31</v>
      </c>
      <c r="C221" s="56" t="s">
        <v>133</v>
      </c>
      <c r="D221" s="479">
        <v>1.7</v>
      </c>
      <c r="E221" s="480"/>
      <c r="F221" s="480"/>
      <c r="G221" s="61"/>
      <c r="H221" s="53"/>
      <c r="I221" s="53"/>
      <c r="J221" s="481">
        <v>1.35</v>
      </c>
      <c r="K221" s="482"/>
      <c r="L221" s="482"/>
      <c r="M221" s="53"/>
      <c r="N221" s="53"/>
      <c r="O221" s="53"/>
      <c r="P221" s="453">
        <f t="shared" si="20"/>
        <v>0.34999999999999987</v>
      </c>
      <c r="Q221" s="454"/>
      <c r="R221" s="455"/>
    </row>
    <row r="222" spans="2:18" ht="17.5" thickTop="1" thickBot="1" x14ac:dyDescent="0.3">
      <c r="B222" s="51" t="s">
        <v>31</v>
      </c>
      <c r="C222" s="56" t="s">
        <v>236</v>
      </c>
      <c r="D222" s="479">
        <v>1.7</v>
      </c>
      <c r="E222" s="480"/>
      <c r="F222" s="483"/>
      <c r="G222" s="61"/>
      <c r="H222" s="53"/>
      <c r="I222" s="53"/>
      <c r="J222" s="481">
        <v>1.45</v>
      </c>
      <c r="K222" s="482"/>
      <c r="L222" s="482"/>
      <c r="M222" s="53"/>
      <c r="N222" s="53"/>
      <c r="O222" s="53"/>
      <c r="P222" s="453">
        <f t="shared" si="20"/>
        <v>0.25</v>
      </c>
      <c r="Q222" s="454"/>
      <c r="R222" s="455"/>
    </row>
    <row r="223" spans="2:18" ht="17.5" thickTop="1" thickBot="1" x14ac:dyDescent="0.3">
      <c r="B223" s="51" t="s">
        <v>31</v>
      </c>
      <c r="C223" s="56" t="s">
        <v>46</v>
      </c>
      <c r="D223" s="479">
        <v>1.7</v>
      </c>
      <c r="E223" s="480"/>
      <c r="F223" s="480"/>
      <c r="G223" s="61"/>
      <c r="H223" s="53"/>
      <c r="I223" s="53"/>
      <c r="J223" s="481">
        <v>1.55</v>
      </c>
      <c r="K223" s="482"/>
      <c r="L223" s="482"/>
      <c r="M223" s="53"/>
      <c r="N223" s="53"/>
      <c r="O223" s="53"/>
      <c r="P223" s="453">
        <f t="shared" si="20"/>
        <v>0.14999999999999991</v>
      </c>
      <c r="Q223" s="454"/>
      <c r="R223" s="455"/>
    </row>
    <row r="224" spans="2:18" ht="17.5" thickTop="1" thickBot="1" x14ac:dyDescent="0.3">
      <c r="B224" s="51" t="s">
        <v>158</v>
      </c>
      <c r="C224" s="52" t="s">
        <v>259</v>
      </c>
      <c r="D224" s="479">
        <v>1.6</v>
      </c>
      <c r="E224" s="480"/>
      <c r="F224" s="480"/>
      <c r="G224" s="65">
        <v>1.6</v>
      </c>
      <c r="H224" s="65">
        <v>1.6</v>
      </c>
      <c r="I224" s="65">
        <v>1.6</v>
      </c>
      <c r="J224" s="481">
        <v>0.65</v>
      </c>
      <c r="K224" s="482"/>
      <c r="L224" s="482"/>
      <c r="M224" s="53"/>
      <c r="N224" s="53"/>
      <c r="O224" s="53"/>
      <c r="P224" s="453">
        <f t="shared" si="20"/>
        <v>0.95000000000000007</v>
      </c>
      <c r="Q224" s="454"/>
      <c r="R224" s="455"/>
    </row>
    <row r="225" spans="2:18" ht="17.5" thickTop="1" thickBot="1" x14ac:dyDescent="0.3">
      <c r="B225" s="51" t="s">
        <v>31</v>
      </c>
      <c r="C225" s="56" t="s">
        <v>255</v>
      </c>
      <c r="D225" s="479">
        <v>1.6</v>
      </c>
      <c r="E225" s="480"/>
      <c r="F225" s="483"/>
      <c r="G225" s="61"/>
      <c r="H225" s="53"/>
      <c r="I225" s="53"/>
      <c r="J225" s="481">
        <v>0.75</v>
      </c>
      <c r="K225" s="482"/>
      <c r="L225" s="482"/>
      <c r="M225" s="53"/>
      <c r="N225" s="53"/>
      <c r="O225" s="53"/>
      <c r="P225" s="453">
        <f t="shared" ref="P225:P234" si="21">SUM(D225-J225)</f>
        <v>0.85000000000000009</v>
      </c>
      <c r="Q225" s="454"/>
      <c r="R225" s="455"/>
    </row>
    <row r="226" spans="2:18" ht="17.5" thickTop="1" thickBot="1" x14ac:dyDescent="0.3">
      <c r="B226" s="51" t="s">
        <v>31</v>
      </c>
      <c r="C226" s="56" t="s">
        <v>19</v>
      </c>
      <c r="D226" s="479">
        <v>1.6</v>
      </c>
      <c r="E226" s="480"/>
      <c r="F226" s="480"/>
      <c r="G226" s="61"/>
      <c r="H226" s="53"/>
      <c r="I226" s="53"/>
      <c r="J226" s="481">
        <v>0.85</v>
      </c>
      <c r="K226" s="482"/>
      <c r="L226" s="482"/>
      <c r="M226" s="53"/>
      <c r="N226" s="53"/>
      <c r="O226" s="53"/>
      <c r="P226" s="453">
        <f t="shared" si="21"/>
        <v>0.75000000000000011</v>
      </c>
      <c r="Q226" s="454"/>
      <c r="R226" s="455"/>
    </row>
    <row r="227" spans="2:18" ht="17.5" thickTop="1" thickBot="1" x14ac:dyDescent="0.3">
      <c r="B227" s="51" t="s">
        <v>31</v>
      </c>
      <c r="C227" s="60" t="s">
        <v>45</v>
      </c>
      <c r="D227" s="479">
        <v>1.6</v>
      </c>
      <c r="E227" s="480"/>
      <c r="F227" s="483"/>
      <c r="G227" s="61"/>
      <c r="H227" s="53"/>
      <c r="I227" s="53"/>
      <c r="J227" s="481">
        <v>0.95</v>
      </c>
      <c r="K227" s="482"/>
      <c r="L227" s="482"/>
      <c r="M227" s="53"/>
      <c r="N227" s="53"/>
      <c r="O227" s="53"/>
      <c r="P227" s="453">
        <f t="shared" si="21"/>
        <v>0.65000000000000013</v>
      </c>
      <c r="Q227" s="454"/>
      <c r="R227" s="455"/>
    </row>
    <row r="228" spans="2:18" ht="17.5" thickTop="1" thickBot="1" x14ac:dyDescent="0.3">
      <c r="B228" s="51" t="s">
        <v>31</v>
      </c>
      <c r="C228" s="56" t="s">
        <v>167</v>
      </c>
      <c r="D228" s="479">
        <v>1.6</v>
      </c>
      <c r="E228" s="480"/>
      <c r="F228" s="480"/>
      <c r="G228" s="61"/>
      <c r="H228" s="53"/>
      <c r="I228" s="53"/>
      <c r="J228" s="481">
        <v>1.05</v>
      </c>
      <c r="K228" s="482"/>
      <c r="L228" s="482"/>
      <c r="M228" s="53"/>
      <c r="N228" s="53"/>
      <c r="O228" s="53"/>
      <c r="P228" s="453">
        <f t="shared" si="21"/>
        <v>0.55000000000000004</v>
      </c>
      <c r="Q228" s="454"/>
      <c r="R228" s="455"/>
    </row>
    <row r="229" spans="2:18" ht="17.5" thickTop="1" thickBot="1" x14ac:dyDescent="0.3">
      <c r="B229" s="51" t="s">
        <v>31</v>
      </c>
      <c r="C229" s="60" t="s">
        <v>145</v>
      </c>
      <c r="D229" s="479">
        <v>1.6</v>
      </c>
      <c r="E229" s="480"/>
      <c r="F229" s="483"/>
      <c r="G229" s="61"/>
      <c r="H229" s="53"/>
      <c r="I229" s="53"/>
      <c r="J229" s="481">
        <v>1.1499999999999999</v>
      </c>
      <c r="K229" s="482"/>
      <c r="L229" s="482"/>
      <c r="M229" s="53"/>
      <c r="N229" s="53"/>
      <c r="O229" s="53"/>
      <c r="P229" s="453">
        <f t="shared" si="21"/>
        <v>0.45000000000000018</v>
      </c>
      <c r="Q229" s="454"/>
      <c r="R229" s="455"/>
    </row>
    <row r="230" spans="2:18" ht="17.5" thickTop="1" thickBot="1" x14ac:dyDescent="0.3">
      <c r="B230" s="51" t="s">
        <v>31</v>
      </c>
      <c r="C230" s="56" t="s">
        <v>133</v>
      </c>
      <c r="D230" s="479">
        <v>1.6</v>
      </c>
      <c r="E230" s="480"/>
      <c r="F230" s="480"/>
      <c r="G230" s="61"/>
      <c r="H230" s="53"/>
      <c r="I230" s="53"/>
      <c r="J230" s="481">
        <v>1.25</v>
      </c>
      <c r="K230" s="482"/>
      <c r="L230" s="482"/>
      <c r="M230" s="53"/>
      <c r="N230" s="53"/>
      <c r="O230" s="53"/>
      <c r="P230" s="453">
        <f t="shared" si="21"/>
        <v>0.35000000000000009</v>
      </c>
      <c r="Q230" s="454"/>
      <c r="R230" s="455"/>
    </row>
    <row r="231" spans="2:18" ht="17.5" thickTop="1" thickBot="1" x14ac:dyDescent="0.3">
      <c r="B231" s="51" t="s">
        <v>31</v>
      </c>
      <c r="C231" s="56" t="s">
        <v>236</v>
      </c>
      <c r="D231" s="479">
        <v>1.6</v>
      </c>
      <c r="E231" s="480"/>
      <c r="F231" s="483"/>
      <c r="G231" s="61"/>
      <c r="H231" s="53"/>
      <c r="I231" s="53"/>
      <c r="J231" s="481">
        <v>1.35</v>
      </c>
      <c r="K231" s="482"/>
      <c r="L231" s="482"/>
      <c r="M231" s="53"/>
      <c r="N231" s="53"/>
      <c r="O231" s="53"/>
      <c r="P231" s="453">
        <f t="shared" si="21"/>
        <v>0.25</v>
      </c>
      <c r="Q231" s="454"/>
      <c r="R231" s="455"/>
    </row>
    <row r="232" spans="2:18" ht="17.5" thickTop="1" thickBot="1" x14ac:dyDescent="0.3">
      <c r="B232" s="51" t="s">
        <v>31</v>
      </c>
      <c r="C232" s="56" t="s">
        <v>46</v>
      </c>
      <c r="D232" s="479">
        <v>1.6</v>
      </c>
      <c r="E232" s="480"/>
      <c r="F232" s="480"/>
      <c r="G232" s="61"/>
      <c r="H232" s="53"/>
      <c r="I232" s="53"/>
      <c r="J232" s="481">
        <v>1.45</v>
      </c>
      <c r="K232" s="482"/>
      <c r="L232" s="482"/>
      <c r="M232" s="53"/>
      <c r="N232" s="53"/>
      <c r="O232" s="53"/>
      <c r="P232" s="453">
        <f t="shared" si="21"/>
        <v>0.15000000000000013</v>
      </c>
      <c r="Q232" s="454"/>
      <c r="R232" s="455"/>
    </row>
    <row r="233" spans="2:18" ht="17.5" thickTop="1" thickBot="1" x14ac:dyDescent="0.3">
      <c r="B233" s="51" t="s">
        <v>6</v>
      </c>
      <c r="C233" s="52" t="s">
        <v>259</v>
      </c>
      <c r="D233" s="479">
        <v>1.5</v>
      </c>
      <c r="E233" s="480"/>
      <c r="F233" s="480"/>
      <c r="G233" s="65">
        <v>1.6</v>
      </c>
      <c r="H233" s="65">
        <v>1.6</v>
      </c>
      <c r="I233" s="65">
        <v>1.6</v>
      </c>
      <c r="J233" s="481">
        <v>0.6</v>
      </c>
      <c r="K233" s="482"/>
      <c r="L233" s="482"/>
      <c r="M233" s="53"/>
      <c r="N233" s="53"/>
      <c r="O233" s="53"/>
      <c r="P233" s="453">
        <f t="shared" si="21"/>
        <v>0.9</v>
      </c>
      <c r="Q233" s="454"/>
      <c r="R233" s="455"/>
    </row>
    <row r="234" spans="2:18" ht="17.5" thickTop="1" thickBot="1" x14ac:dyDescent="0.3">
      <c r="B234" s="51" t="s">
        <v>31</v>
      </c>
      <c r="C234" s="56" t="s">
        <v>255</v>
      </c>
      <c r="D234" s="479">
        <v>1.5</v>
      </c>
      <c r="E234" s="480"/>
      <c r="F234" s="483"/>
      <c r="G234" s="61"/>
      <c r="H234" s="53"/>
      <c r="I234" s="53"/>
      <c r="J234" s="481">
        <v>0.65</v>
      </c>
      <c r="K234" s="482"/>
      <c r="L234" s="482"/>
      <c r="M234" s="53"/>
      <c r="N234" s="53"/>
      <c r="O234" s="53"/>
      <c r="P234" s="453">
        <f t="shared" si="21"/>
        <v>0.85</v>
      </c>
      <c r="Q234" s="454"/>
      <c r="R234" s="455"/>
    </row>
    <row r="235" spans="2:18" ht="17.5" thickTop="1" thickBot="1" x14ac:dyDescent="0.3">
      <c r="B235" s="51" t="s">
        <v>31</v>
      </c>
      <c r="C235" s="56" t="s">
        <v>19</v>
      </c>
      <c r="D235" s="479">
        <v>1.5</v>
      </c>
      <c r="E235" s="480"/>
      <c r="F235" s="480"/>
      <c r="G235" s="61"/>
      <c r="H235" s="53"/>
      <c r="I235" s="53"/>
      <c r="J235" s="481">
        <v>0.75</v>
      </c>
      <c r="K235" s="482"/>
      <c r="L235" s="482"/>
      <c r="M235" s="53"/>
      <c r="N235" s="53"/>
      <c r="O235" s="53"/>
      <c r="P235" s="453">
        <f t="shared" ref="P235:P244" si="22">SUM(D235-J235)</f>
        <v>0.75</v>
      </c>
      <c r="Q235" s="454"/>
      <c r="R235" s="455"/>
    </row>
    <row r="236" spans="2:18" ht="17.5" thickTop="1" thickBot="1" x14ac:dyDescent="0.3">
      <c r="B236" s="51" t="s">
        <v>31</v>
      </c>
      <c r="C236" s="60" t="s">
        <v>45</v>
      </c>
      <c r="D236" s="479">
        <v>1.5</v>
      </c>
      <c r="E236" s="480"/>
      <c r="F236" s="483"/>
      <c r="G236" s="61"/>
      <c r="H236" s="53"/>
      <c r="I236" s="53"/>
      <c r="J236" s="481">
        <v>0.85</v>
      </c>
      <c r="K236" s="482"/>
      <c r="L236" s="482"/>
      <c r="M236" s="53"/>
      <c r="N236" s="53"/>
      <c r="O236" s="53"/>
      <c r="P236" s="453">
        <f t="shared" si="22"/>
        <v>0.65</v>
      </c>
      <c r="Q236" s="454"/>
      <c r="R236" s="455"/>
    </row>
    <row r="237" spans="2:18" ht="17.5" thickTop="1" thickBot="1" x14ac:dyDescent="0.3">
      <c r="B237" s="51" t="s">
        <v>31</v>
      </c>
      <c r="C237" s="56" t="s">
        <v>167</v>
      </c>
      <c r="D237" s="479">
        <v>1.5</v>
      </c>
      <c r="E237" s="480"/>
      <c r="F237" s="480"/>
      <c r="G237" s="61"/>
      <c r="H237" s="53"/>
      <c r="I237" s="53"/>
      <c r="J237" s="481">
        <v>0.95</v>
      </c>
      <c r="K237" s="482"/>
      <c r="L237" s="482"/>
      <c r="M237" s="53"/>
      <c r="N237" s="53"/>
      <c r="O237" s="53"/>
      <c r="P237" s="453">
        <f t="shared" si="22"/>
        <v>0.55000000000000004</v>
      </c>
      <c r="Q237" s="454"/>
      <c r="R237" s="455"/>
    </row>
    <row r="238" spans="2:18" ht="17.5" thickTop="1" thickBot="1" x14ac:dyDescent="0.3">
      <c r="B238" s="51" t="s">
        <v>31</v>
      </c>
      <c r="C238" s="60" t="s">
        <v>145</v>
      </c>
      <c r="D238" s="479">
        <v>1.5</v>
      </c>
      <c r="E238" s="480"/>
      <c r="F238" s="483"/>
      <c r="G238" s="61"/>
      <c r="H238" s="53"/>
      <c r="I238" s="53"/>
      <c r="J238" s="481">
        <v>1.05</v>
      </c>
      <c r="K238" s="482"/>
      <c r="L238" s="482"/>
      <c r="M238" s="53"/>
      <c r="N238" s="53"/>
      <c r="O238" s="53"/>
      <c r="P238" s="453">
        <f t="shared" si="22"/>
        <v>0.44999999999999996</v>
      </c>
      <c r="Q238" s="454"/>
      <c r="R238" s="455"/>
    </row>
    <row r="239" spans="2:18" ht="17.5" thickTop="1" thickBot="1" x14ac:dyDescent="0.3">
      <c r="B239" s="51" t="s">
        <v>31</v>
      </c>
      <c r="C239" s="56" t="s">
        <v>133</v>
      </c>
      <c r="D239" s="479">
        <v>1.5</v>
      </c>
      <c r="E239" s="480"/>
      <c r="F239" s="480"/>
      <c r="G239" s="61"/>
      <c r="H239" s="53"/>
      <c r="I239" s="53"/>
      <c r="J239" s="481">
        <v>1.1499999999999999</v>
      </c>
      <c r="K239" s="482"/>
      <c r="L239" s="482"/>
      <c r="M239" s="53"/>
      <c r="N239" s="53"/>
      <c r="O239" s="53"/>
      <c r="P239" s="453">
        <f t="shared" si="22"/>
        <v>0.35000000000000009</v>
      </c>
      <c r="Q239" s="454"/>
      <c r="R239" s="455"/>
    </row>
    <row r="240" spans="2:18" ht="17.5" thickTop="1" thickBot="1" x14ac:dyDescent="0.3">
      <c r="B240" s="51" t="s">
        <v>31</v>
      </c>
      <c r="C240" s="56" t="s">
        <v>236</v>
      </c>
      <c r="D240" s="479">
        <v>1.5</v>
      </c>
      <c r="E240" s="480"/>
      <c r="F240" s="483"/>
      <c r="G240" s="61"/>
      <c r="H240" s="53"/>
      <c r="I240" s="53"/>
      <c r="J240" s="481">
        <v>1.25</v>
      </c>
      <c r="K240" s="482"/>
      <c r="L240" s="482"/>
      <c r="M240" s="53"/>
      <c r="N240" s="53"/>
      <c r="O240" s="53"/>
      <c r="P240" s="453">
        <f t="shared" si="22"/>
        <v>0.25</v>
      </c>
      <c r="Q240" s="454"/>
      <c r="R240" s="455"/>
    </row>
    <row r="241" spans="2:18" ht="17.5" thickTop="1" thickBot="1" x14ac:dyDescent="0.3">
      <c r="B241" s="51" t="s">
        <v>31</v>
      </c>
      <c r="C241" s="56" t="s">
        <v>46</v>
      </c>
      <c r="D241" s="479">
        <v>1.5</v>
      </c>
      <c r="E241" s="480"/>
      <c r="F241" s="480"/>
      <c r="G241" s="61"/>
      <c r="H241" s="53"/>
      <c r="I241" s="53"/>
      <c r="J241" s="481">
        <v>1.35</v>
      </c>
      <c r="K241" s="482"/>
      <c r="L241" s="482"/>
      <c r="M241" s="53"/>
      <c r="N241" s="53"/>
      <c r="O241" s="53"/>
      <c r="P241" s="453">
        <f t="shared" si="22"/>
        <v>0.14999999999999991</v>
      </c>
      <c r="Q241" s="454"/>
      <c r="R241" s="455"/>
    </row>
    <row r="242" spans="2:18" ht="17.5" thickTop="1" thickBot="1" x14ac:dyDescent="0.3">
      <c r="B242" s="51" t="s">
        <v>175</v>
      </c>
      <c r="C242" s="52" t="s">
        <v>259</v>
      </c>
      <c r="D242" s="479">
        <v>1.5</v>
      </c>
      <c r="E242" s="480"/>
      <c r="F242" s="483"/>
      <c r="G242" s="61"/>
      <c r="H242" s="53"/>
      <c r="I242" s="53"/>
      <c r="J242" s="481">
        <v>0.55000000000000004</v>
      </c>
      <c r="K242" s="482"/>
      <c r="L242" s="482"/>
      <c r="M242" s="53"/>
      <c r="N242" s="53"/>
      <c r="O242" s="53"/>
      <c r="P242" s="453">
        <f t="shared" si="22"/>
        <v>0.95</v>
      </c>
      <c r="Q242" s="454"/>
      <c r="R242" s="455"/>
    </row>
    <row r="243" spans="2:18" ht="17.5" thickTop="1" thickBot="1" x14ac:dyDescent="0.3">
      <c r="B243" s="51" t="s">
        <v>31</v>
      </c>
      <c r="C243" s="56" t="s">
        <v>255</v>
      </c>
      <c r="D243" s="479">
        <v>1.5</v>
      </c>
      <c r="E243" s="480"/>
      <c r="F243" s="480"/>
      <c r="G243" s="61"/>
      <c r="H243" s="53"/>
      <c r="I243" s="53"/>
      <c r="J243" s="481">
        <v>0.65</v>
      </c>
      <c r="K243" s="482"/>
      <c r="L243" s="482"/>
      <c r="M243" s="53"/>
      <c r="N243" s="53"/>
      <c r="O243" s="53"/>
      <c r="P243" s="453">
        <f t="shared" si="22"/>
        <v>0.85</v>
      </c>
      <c r="Q243" s="454"/>
      <c r="R243" s="455"/>
    </row>
    <row r="244" spans="2:18" ht="17.5" thickTop="1" thickBot="1" x14ac:dyDescent="0.3">
      <c r="B244" s="51" t="s">
        <v>31</v>
      </c>
      <c r="C244" s="56" t="s">
        <v>19</v>
      </c>
      <c r="D244" s="479">
        <v>1.5</v>
      </c>
      <c r="E244" s="480"/>
      <c r="F244" s="483"/>
      <c r="G244" s="61"/>
      <c r="H244" s="53"/>
      <c r="I244" s="53"/>
      <c r="J244" s="481">
        <v>0.75</v>
      </c>
      <c r="K244" s="482"/>
      <c r="L244" s="482"/>
      <c r="M244" s="53"/>
      <c r="N244" s="53"/>
      <c r="O244" s="53"/>
      <c r="P244" s="453">
        <f t="shared" si="22"/>
        <v>0.75</v>
      </c>
      <c r="Q244" s="454"/>
      <c r="R244" s="455"/>
    </row>
    <row r="245" spans="2:18" ht="17.5" thickTop="1" thickBot="1" x14ac:dyDescent="0.3">
      <c r="B245" s="51" t="s">
        <v>31</v>
      </c>
      <c r="C245" s="60" t="s">
        <v>45</v>
      </c>
      <c r="D245" s="479">
        <v>1.5</v>
      </c>
      <c r="E245" s="480"/>
      <c r="F245" s="480"/>
      <c r="G245" s="61"/>
      <c r="H245" s="53"/>
      <c r="I245" s="53"/>
      <c r="J245" s="481">
        <v>0.85</v>
      </c>
      <c r="K245" s="482"/>
      <c r="L245" s="482"/>
      <c r="M245" s="53"/>
      <c r="N245" s="53"/>
      <c r="O245" s="53"/>
      <c r="P245" s="453">
        <f t="shared" ref="P245:P256" si="23">SUM(D245-J245)</f>
        <v>0.65</v>
      </c>
      <c r="Q245" s="454"/>
      <c r="R245" s="455"/>
    </row>
    <row r="246" spans="2:18" ht="17.5" thickTop="1" thickBot="1" x14ac:dyDescent="0.3">
      <c r="B246" s="51" t="s">
        <v>31</v>
      </c>
      <c r="C246" s="56" t="s">
        <v>167</v>
      </c>
      <c r="D246" s="479">
        <v>1.5</v>
      </c>
      <c r="E246" s="480"/>
      <c r="F246" s="483"/>
      <c r="G246" s="61"/>
      <c r="H246" s="53"/>
      <c r="I246" s="53"/>
      <c r="J246" s="481">
        <v>0.95</v>
      </c>
      <c r="K246" s="482"/>
      <c r="L246" s="482"/>
      <c r="M246" s="53"/>
      <c r="N246" s="53"/>
      <c r="O246" s="53"/>
      <c r="P246" s="453">
        <f t="shared" si="23"/>
        <v>0.55000000000000004</v>
      </c>
      <c r="Q246" s="454"/>
      <c r="R246" s="455"/>
    </row>
    <row r="247" spans="2:18" ht="17.5" thickTop="1" thickBot="1" x14ac:dyDescent="0.3">
      <c r="B247" s="51" t="s">
        <v>31</v>
      </c>
      <c r="C247" s="60" t="s">
        <v>145</v>
      </c>
      <c r="D247" s="479">
        <v>1.5</v>
      </c>
      <c r="E247" s="480"/>
      <c r="F247" s="480"/>
      <c r="G247" s="61"/>
      <c r="H247" s="53"/>
      <c r="I247" s="53"/>
      <c r="J247" s="481">
        <v>1.05</v>
      </c>
      <c r="K247" s="482"/>
      <c r="L247" s="482"/>
      <c r="M247" s="53"/>
      <c r="N247" s="53"/>
      <c r="O247" s="53"/>
      <c r="P247" s="453">
        <f t="shared" si="23"/>
        <v>0.44999999999999996</v>
      </c>
      <c r="Q247" s="454"/>
      <c r="R247" s="455"/>
    </row>
    <row r="248" spans="2:18" ht="17.5" thickTop="1" thickBot="1" x14ac:dyDescent="0.3">
      <c r="B248" s="51" t="s">
        <v>31</v>
      </c>
      <c r="C248" s="56" t="s">
        <v>240</v>
      </c>
      <c r="D248" s="479">
        <v>1.5</v>
      </c>
      <c r="E248" s="480"/>
      <c r="F248" s="483"/>
      <c r="G248" s="61"/>
      <c r="H248" s="53"/>
      <c r="I248" s="53"/>
      <c r="J248" s="481">
        <v>1.1499999999999999</v>
      </c>
      <c r="K248" s="482"/>
      <c r="L248" s="482"/>
      <c r="M248" s="53"/>
      <c r="N248" s="53"/>
      <c r="O248" s="53"/>
      <c r="P248" s="453">
        <f t="shared" si="23"/>
        <v>0.35000000000000009</v>
      </c>
      <c r="Q248" s="454"/>
      <c r="R248" s="455"/>
    </row>
    <row r="249" spans="2:18" ht="17.5" thickTop="1" thickBot="1" x14ac:dyDescent="0.3">
      <c r="B249" s="51" t="s">
        <v>31</v>
      </c>
      <c r="C249" s="56" t="s">
        <v>12</v>
      </c>
      <c r="D249" s="479">
        <v>1.5</v>
      </c>
      <c r="E249" s="480"/>
      <c r="F249" s="480"/>
      <c r="G249" s="61"/>
      <c r="H249" s="53"/>
      <c r="I249" s="53"/>
      <c r="J249" s="481">
        <v>1.25</v>
      </c>
      <c r="K249" s="482"/>
      <c r="L249" s="482"/>
      <c r="M249" s="53"/>
      <c r="N249" s="53"/>
      <c r="O249" s="53"/>
      <c r="P249" s="453">
        <f t="shared" si="23"/>
        <v>0.25</v>
      </c>
      <c r="Q249" s="454"/>
      <c r="R249" s="455"/>
    </row>
    <row r="250" spans="2:18" ht="17.5" thickTop="1" thickBot="1" x14ac:dyDescent="0.3">
      <c r="B250" s="51" t="s">
        <v>130</v>
      </c>
      <c r="C250" s="52" t="s">
        <v>259</v>
      </c>
      <c r="D250" s="479">
        <v>1.5</v>
      </c>
      <c r="E250" s="480"/>
      <c r="F250" s="483"/>
      <c r="G250" s="61"/>
      <c r="H250" s="53"/>
      <c r="I250" s="53"/>
      <c r="J250" s="481">
        <v>0.55000000000000004</v>
      </c>
      <c r="K250" s="482"/>
      <c r="L250" s="482"/>
      <c r="M250" s="53"/>
      <c r="N250" s="53"/>
      <c r="O250" s="53"/>
      <c r="P250" s="453">
        <f t="shared" si="23"/>
        <v>0.95</v>
      </c>
      <c r="Q250" s="454"/>
      <c r="R250" s="455"/>
    </row>
    <row r="251" spans="2:18" ht="17.5" thickTop="1" thickBot="1" x14ac:dyDescent="0.3">
      <c r="B251" s="51" t="s">
        <v>31</v>
      </c>
      <c r="C251" s="56" t="s">
        <v>255</v>
      </c>
      <c r="D251" s="479">
        <v>1.5</v>
      </c>
      <c r="E251" s="480"/>
      <c r="F251" s="480"/>
      <c r="G251" s="61"/>
      <c r="H251" s="53"/>
      <c r="I251" s="53"/>
      <c r="J251" s="481">
        <v>0.65</v>
      </c>
      <c r="K251" s="482"/>
      <c r="L251" s="482"/>
      <c r="M251" s="53"/>
      <c r="N251" s="53"/>
      <c r="O251" s="53"/>
      <c r="P251" s="453">
        <f t="shared" si="23"/>
        <v>0.85</v>
      </c>
      <c r="Q251" s="454"/>
      <c r="R251" s="455"/>
    </row>
    <row r="252" spans="2:18" ht="17.5" thickTop="1" thickBot="1" x14ac:dyDescent="0.3">
      <c r="B252" s="51" t="s">
        <v>31</v>
      </c>
      <c r="C252" s="56" t="s">
        <v>19</v>
      </c>
      <c r="D252" s="479">
        <v>1.5</v>
      </c>
      <c r="E252" s="480"/>
      <c r="F252" s="483"/>
      <c r="G252" s="61"/>
      <c r="H252" s="53"/>
      <c r="I252" s="53"/>
      <c r="J252" s="481">
        <v>0.75</v>
      </c>
      <c r="K252" s="482"/>
      <c r="L252" s="482"/>
      <c r="M252" s="53"/>
      <c r="N252" s="53"/>
      <c r="O252" s="53"/>
      <c r="P252" s="453">
        <f t="shared" si="23"/>
        <v>0.75</v>
      </c>
      <c r="Q252" s="454"/>
      <c r="R252" s="455"/>
    </row>
    <row r="253" spans="2:18" ht="17.5" thickTop="1" thickBot="1" x14ac:dyDescent="0.3">
      <c r="B253" s="51" t="s">
        <v>31</v>
      </c>
      <c r="C253" s="60" t="s">
        <v>45</v>
      </c>
      <c r="D253" s="479">
        <v>1.5</v>
      </c>
      <c r="E253" s="480"/>
      <c r="F253" s="480"/>
      <c r="G253" s="61"/>
      <c r="H253" s="53"/>
      <c r="I253" s="53"/>
      <c r="J253" s="481">
        <v>0.85</v>
      </c>
      <c r="K253" s="482"/>
      <c r="L253" s="482"/>
      <c r="M253" s="53"/>
      <c r="N253" s="53"/>
      <c r="O253" s="53"/>
      <c r="P253" s="453">
        <f t="shared" si="23"/>
        <v>0.65</v>
      </c>
      <c r="Q253" s="454"/>
      <c r="R253" s="455"/>
    </row>
    <row r="254" spans="2:18" ht="17.5" thickTop="1" thickBot="1" x14ac:dyDescent="0.3">
      <c r="B254" s="51" t="s">
        <v>31</v>
      </c>
      <c r="C254" s="56" t="s">
        <v>167</v>
      </c>
      <c r="D254" s="479">
        <v>1.5</v>
      </c>
      <c r="E254" s="480"/>
      <c r="F254" s="483"/>
      <c r="G254" s="61"/>
      <c r="H254" s="53"/>
      <c r="I254" s="53"/>
      <c r="J254" s="481">
        <v>0.95</v>
      </c>
      <c r="K254" s="482"/>
      <c r="L254" s="482"/>
      <c r="M254" s="53"/>
      <c r="N254" s="53"/>
      <c r="O254" s="53"/>
      <c r="P254" s="453">
        <f t="shared" si="23"/>
        <v>0.55000000000000004</v>
      </c>
      <c r="Q254" s="454"/>
      <c r="R254" s="455"/>
    </row>
    <row r="255" spans="2:18" ht="17.5" thickTop="1" thickBot="1" x14ac:dyDescent="0.3">
      <c r="B255" s="51" t="s">
        <v>31</v>
      </c>
      <c r="C255" s="60" t="s">
        <v>145</v>
      </c>
      <c r="D255" s="479">
        <v>1.5</v>
      </c>
      <c r="E255" s="480"/>
      <c r="F255" s="480"/>
      <c r="G255" s="61"/>
      <c r="H255" s="53"/>
      <c r="I255" s="53"/>
      <c r="J255" s="481">
        <v>1.05</v>
      </c>
      <c r="K255" s="482"/>
      <c r="L255" s="482"/>
      <c r="M255" s="53"/>
      <c r="N255" s="53"/>
      <c r="O255" s="53"/>
      <c r="P255" s="453">
        <f t="shared" si="23"/>
        <v>0.44999999999999996</v>
      </c>
      <c r="Q255" s="454"/>
      <c r="R255" s="455"/>
    </row>
    <row r="256" spans="2:18" ht="17.5" thickTop="1" thickBot="1" x14ac:dyDescent="0.3">
      <c r="B256" s="51" t="s">
        <v>31</v>
      </c>
      <c r="C256" s="56" t="s">
        <v>240</v>
      </c>
      <c r="D256" s="479">
        <v>1.5</v>
      </c>
      <c r="E256" s="480"/>
      <c r="F256" s="483"/>
      <c r="G256" s="61"/>
      <c r="H256" s="53"/>
      <c r="I256" s="53"/>
      <c r="J256" s="481">
        <v>1.1499999999999999</v>
      </c>
      <c r="K256" s="482"/>
      <c r="L256" s="482"/>
      <c r="M256" s="53"/>
      <c r="N256" s="53"/>
      <c r="O256" s="53"/>
      <c r="P256" s="453">
        <f t="shared" si="23"/>
        <v>0.35000000000000009</v>
      </c>
      <c r="Q256" s="454"/>
      <c r="R256" s="455"/>
    </row>
    <row r="257" spans="2:18" ht="17.5" thickTop="1" thickBot="1" x14ac:dyDescent="0.3">
      <c r="B257" s="51" t="s">
        <v>31</v>
      </c>
      <c r="C257" s="56" t="s">
        <v>71</v>
      </c>
      <c r="D257" s="479">
        <v>1.5</v>
      </c>
      <c r="E257" s="480"/>
      <c r="F257" s="480"/>
      <c r="G257" s="61"/>
      <c r="H257" s="53"/>
      <c r="I257" s="53"/>
      <c r="J257" s="481">
        <v>1.25</v>
      </c>
      <c r="K257" s="482"/>
      <c r="L257" s="482"/>
      <c r="M257" s="53"/>
      <c r="N257" s="53"/>
      <c r="O257" s="53"/>
      <c r="P257" s="453">
        <f t="shared" ref="P257:P266" si="24">SUM(D257-J257)</f>
        <v>0.25</v>
      </c>
      <c r="Q257" s="454"/>
      <c r="R257" s="455"/>
    </row>
    <row r="258" spans="2:18" ht="17.5" thickTop="1" thickBot="1" x14ac:dyDescent="0.3">
      <c r="B258" s="51" t="s">
        <v>31</v>
      </c>
      <c r="C258" s="56" t="s">
        <v>46</v>
      </c>
      <c r="D258" s="479">
        <v>1.5</v>
      </c>
      <c r="E258" s="480"/>
      <c r="F258" s="483"/>
      <c r="G258" s="61"/>
      <c r="H258" s="53"/>
      <c r="I258" s="53"/>
      <c r="J258" s="481">
        <v>1.35</v>
      </c>
      <c r="K258" s="482"/>
      <c r="L258" s="482"/>
      <c r="M258" s="53"/>
      <c r="N258" s="53"/>
      <c r="O258" s="53"/>
      <c r="P258" s="453">
        <f t="shared" si="24"/>
        <v>0.14999999999999991</v>
      </c>
      <c r="Q258" s="454"/>
      <c r="R258" s="455"/>
    </row>
    <row r="259" spans="2:18" ht="17.5" thickTop="1" thickBot="1" x14ac:dyDescent="0.3">
      <c r="B259" s="51" t="s">
        <v>97</v>
      </c>
      <c r="C259" s="52" t="s">
        <v>259</v>
      </c>
      <c r="D259" s="479">
        <v>1.6</v>
      </c>
      <c r="E259" s="480"/>
      <c r="F259" s="483"/>
      <c r="G259" s="61"/>
      <c r="H259" s="53"/>
      <c r="I259" s="53"/>
      <c r="J259" s="481">
        <v>0.7</v>
      </c>
      <c r="K259" s="482"/>
      <c r="L259" s="482"/>
      <c r="M259" s="53"/>
      <c r="N259" s="53"/>
      <c r="O259" s="53"/>
      <c r="P259" s="453">
        <f t="shared" si="24"/>
        <v>0.90000000000000013</v>
      </c>
      <c r="Q259" s="454"/>
      <c r="R259" s="455"/>
    </row>
    <row r="260" spans="2:18" ht="17.5" thickTop="1" thickBot="1" x14ac:dyDescent="0.3">
      <c r="B260" s="51" t="s">
        <v>31</v>
      </c>
      <c r="C260" s="56" t="s">
        <v>255</v>
      </c>
      <c r="D260" s="479">
        <v>1.6</v>
      </c>
      <c r="E260" s="480"/>
      <c r="F260" s="483"/>
      <c r="G260" s="61"/>
      <c r="H260" s="53"/>
      <c r="I260" s="53"/>
      <c r="J260" s="481">
        <v>0.75</v>
      </c>
      <c r="K260" s="482"/>
      <c r="L260" s="482"/>
      <c r="M260" s="53"/>
      <c r="N260" s="53"/>
      <c r="O260" s="53"/>
      <c r="P260" s="453">
        <f t="shared" si="24"/>
        <v>0.85000000000000009</v>
      </c>
      <c r="Q260" s="454"/>
      <c r="R260" s="455"/>
    </row>
    <row r="261" spans="2:18" ht="17.5" thickTop="1" thickBot="1" x14ac:dyDescent="0.3">
      <c r="B261" s="51" t="s">
        <v>31</v>
      </c>
      <c r="C261" s="56" t="s">
        <v>19</v>
      </c>
      <c r="D261" s="479">
        <v>1.6</v>
      </c>
      <c r="E261" s="480"/>
      <c r="F261" s="483"/>
      <c r="G261" s="61"/>
      <c r="H261" s="53"/>
      <c r="I261" s="53"/>
      <c r="J261" s="481">
        <v>0.85</v>
      </c>
      <c r="K261" s="482"/>
      <c r="L261" s="482"/>
      <c r="M261" s="53"/>
      <c r="N261" s="53"/>
      <c r="O261" s="53"/>
      <c r="P261" s="453">
        <f t="shared" si="24"/>
        <v>0.75000000000000011</v>
      </c>
      <c r="Q261" s="454"/>
      <c r="R261" s="455"/>
    </row>
    <row r="262" spans="2:18" ht="17.5" thickTop="1" thickBot="1" x14ac:dyDescent="0.3">
      <c r="B262" s="51" t="s">
        <v>31</v>
      </c>
      <c r="C262" s="60" t="s">
        <v>45</v>
      </c>
      <c r="D262" s="479">
        <v>1.6</v>
      </c>
      <c r="E262" s="480"/>
      <c r="F262" s="483"/>
      <c r="G262" s="61"/>
      <c r="H262" s="53"/>
      <c r="I262" s="53"/>
      <c r="J262" s="481">
        <v>0.95</v>
      </c>
      <c r="K262" s="482"/>
      <c r="L262" s="482"/>
      <c r="M262" s="53"/>
      <c r="N262" s="53"/>
      <c r="O262" s="53"/>
      <c r="P262" s="453">
        <f t="shared" si="24"/>
        <v>0.65000000000000013</v>
      </c>
      <c r="Q262" s="454"/>
      <c r="R262" s="455"/>
    </row>
    <row r="263" spans="2:18" ht="17.5" thickTop="1" thickBot="1" x14ac:dyDescent="0.3">
      <c r="B263" s="51" t="s">
        <v>31</v>
      </c>
      <c r="C263" s="56" t="s">
        <v>167</v>
      </c>
      <c r="D263" s="479">
        <v>1.6</v>
      </c>
      <c r="E263" s="480"/>
      <c r="F263" s="483"/>
      <c r="G263" s="61"/>
      <c r="H263" s="53"/>
      <c r="I263" s="53"/>
      <c r="J263" s="481">
        <v>1.05</v>
      </c>
      <c r="K263" s="482"/>
      <c r="L263" s="482"/>
      <c r="M263" s="53"/>
      <c r="N263" s="53"/>
      <c r="O263" s="53"/>
      <c r="P263" s="453">
        <f t="shared" si="24"/>
        <v>0.55000000000000004</v>
      </c>
      <c r="Q263" s="454"/>
      <c r="R263" s="455"/>
    </row>
    <row r="264" spans="2:18" ht="17.5" thickTop="1" thickBot="1" x14ac:dyDescent="0.3">
      <c r="B264" s="51" t="s">
        <v>31</v>
      </c>
      <c r="C264" s="60" t="s">
        <v>145</v>
      </c>
      <c r="D264" s="479">
        <v>1.6</v>
      </c>
      <c r="E264" s="480"/>
      <c r="F264" s="483"/>
      <c r="G264" s="61"/>
      <c r="H264" s="53"/>
      <c r="I264" s="53"/>
      <c r="J264" s="481">
        <v>1.1499999999999999</v>
      </c>
      <c r="K264" s="482"/>
      <c r="L264" s="482"/>
      <c r="M264" s="53"/>
      <c r="N264" s="53"/>
      <c r="O264" s="53"/>
      <c r="P264" s="453">
        <f t="shared" si="24"/>
        <v>0.45000000000000018</v>
      </c>
      <c r="Q264" s="454"/>
      <c r="R264" s="455"/>
    </row>
    <row r="265" spans="2:18" ht="17.5" thickTop="1" thickBot="1" x14ac:dyDescent="0.3">
      <c r="B265" s="51" t="s">
        <v>31</v>
      </c>
      <c r="C265" s="56" t="s">
        <v>133</v>
      </c>
      <c r="D265" s="479">
        <v>1.6</v>
      </c>
      <c r="E265" s="480"/>
      <c r="F265" s="483"/>
      <c r="G265" s="61"/>
      <c r="H265" s="53"/>
      <c r="I265" s="53"/>
      <c r="J265" s="481">
        <v>1.25</v>
      </c>
      <c r="K265" s="482"/>
      <c r="L265" s="482"/>
      <c r="M265" s="53"/>
      <c r="N265" s="53"/>
      <c r="O265" s="53"/>
      <c r="P265" s="453">
        <f t="shared" si="24"/>
        <v>0.35000000000000009</v>
      </c>
      <c r="Q265" s="454"/>
      <c r="R265" s="455"/>
    </row>
    <row r="266" spans="2:18" ht="17.5" thickTop="1" thickBot="1" x14ac:dyDescent="0.3">
      <c r="B266" s="51" t="s">
        <v>31</v>
      </c>
      <c r="C266" s="56" t="s">
        <v>236</v>
      </c>
      <c r="D266" s="479">
        <v>1.6</v>
      </c>
      <c r="E266" s="480"/>
      <c r="F266" s="483"/>
      <c r="G266" s="61"/>
      <c r="H266" s="53"/>
      <c r="I266" s="53"/>
      <c r="J266" s="481">
        <v>1.35</v>
      </c>
      <c r="K266" s="482"/>
      <c r="L266" s="482"/>
      <c r="M266" s="53"/>
      <c r="N266" s="53"/>
      <c r="O266" s="53"/>
      <c r="P266" s="453">
        <f t="shared" si="24"/>
        <v>0.25</v>
      </c>
      <c r="Q266" s="454"/>
      <c r="R266" s="455"/>
    </row>
    <row r="267" spans="2:18" ht="17.5" thickTop="1" thickBot="1" x14ac:dyDescent="0.3">
      <c r="B267" s="51" t="s">
        <v>31</v>
      </c>
      <c r="C267" s="56" t="s">
        <v>46</v>
      </c>
      <c r="D267" s="479">
        <v>1.6</v>
      </c>
      <c r="E267" s="480"/>
      <c r="F267" s="483"/>
      <c r="G267" s="61"/>
      <c r="H267" s="53"/>
      <c r="I267" s="53"/>
      <c r="J267" s="481">
        <v>1.45</v>
      </c>
      <c r="K267" s="482"/>
      <c r="L267" s="482"/>
      <c r="M267" s="53"/>
      <c r="N267" s="53"/>
      <c r="O267" s="53"/>
      <c r="P267" s="453">
        <f t="shared" ref="P267:P276" si="25">SUM(D267-J267)</f>
        <v>0.15000000000000013</v>
      </c>
      <c r="Q267" s="454"/>
      <c r="R267" s="455"/>
    </row>
    <row r="268" spans="2:18" ht="17.5" thickTop="1" thickBot="1" x14ac:dyDescent="0.3">
      <c r="B268" s="51" t="s">
        <v>21</v>
      </c>
      <c r="C268" s="52" t="s">
        <v>259</v>
      </c>
      <c r="D268" s="479">
        <v>1.5</v>
      </c>
      <c r="E268" s="480"/>
      <c r="F268" s="483"/>
      <c r="G268" s="61">
        <v>1.5</v>
      </c>
      <c r="H268" s="53">
        <v>1.5</v>
      </c>
      <c r="I268" s="53">
        <v>1.5</v>
      </c>
      <c r="J268" s="481">
        <v>0.65</v>
      </c>
      <c r="K268" s="482"/>
      <c r="L268" s="482"/>
      <c r="M268" s="53"/>
      <c r="N268" s="53"/>
      <c r="O268" s="53"/>
      <c r="P268" s="453">
        <f t="shared" si="25"/>
        <v>0.85</v>
      </c>
      <c r="Q268" s="454"/>
      <c r="R268" s="455"/>
    </row>
    <row r="269" spans="2:18" ht="17.5" thickTop="1" thickBot="1" x14ac:dyDescent="0.3">
      <c r="B269" s="51" t="s">
        <v>31</v>
      </c>
      <c r="C269" s="56" t="s">
        <v>255</v>
      </c>
      <c r="D269" s="479">
        <v>1.5</v>
      </c>
      <c r="E269" s="480"/>
      <c r="F269" s="483"/>
      <c r="G269" s="61"/>
      <c r="H269" s="53"/>
      <c r="I269" s="53"/>
      <c r="J269" s="481">
        <v>0.75</v>
      </c>
      <c r="K269" s="482"/>
      <c r="L269" s="482"/>
      <c r="M269" s="53"/>
      <c r="N269" s="53"/>
      <c r="O269" s="53"/>
      <c r="P269" s="453">
        <f t="shared" si="25"/>
        <v>0.75</v>
      </c>
      <c r="Q269" s="454"/>
      <c r="R269" s="455"/>
    </row>
    <row r="270" spans="2:18" ht="17.5" thickTop="1" thickBot="1" x14ac:dyDescent="0.3">
      <c r="B270" s="51" t="s">
        <v>31</v>
      </c>
      <c r="C270" s="56" t="s">
        <v>19</v>
      </c>
      <c r="D270" s="479">
        <v>1.5</v>
      </c>
      <c r="E270" s="480"/>
      <c r="F270" s="483"/>
      <c r="G270" s="61"/>
      <c r="H270" s="53"/>
      <c r="I270" s="53"/>
      <c r="J270" s="481">
        <v>0.85</v>
      </c>
      <c r="K270" s="482"/>
      <c r="L270" s="482"/>
      <c r="M270" s="53"/>
      <c r="N270" s="53"/>
      <c r="O270" s="53"/>
      <c r="P270" s="453">
        <f t="shared" si="25"/>
        <v>0.65</v>
      </c>
      <c r="Q270" s="454"/>
      <c r="R270" s="455"/>
    </row>
    <row r="271" spans="2:18" ht="17.5" thickTop="1" thickBot="1" x14ac:dyDescent="0.3">
      <c r="B271" s="51" t="s">
        <v>31</v>
      </c>
      <c r="C271" s="60" t="s">
        <v>45</v>
      </c>
      <c r="D271" s="479">
        <v>1.5</v>
      </c>
      <c r="E271" s="480"/>
      <c r="F271" s="483"/>
      <c r="G271" s="61"/>
      <c r="H271" s="53"/>
      <c r="I271" s="53"/>
      <c r="J271" s="481">
        <v>0.95</v>
      </c>
      <c r="K271" s="482"/>
      <c r="L271" s="482"/>
      <c r="M271" s="53"/>
      <c r="N271" s="53"/>
      <c r="O271" s="53"/>
      <c r="P271" s="453">
        <f t="shared" si="25"/>
        <v>0.55000000000000004</v>
      </c>
      <c r="Q271" s="454"/>
      <c r="R271" s="455"/>
    </row>
    <row r="272" spans="2:18" ht="17.5" thickTop="1" thickBot="1" x14ac:dyDescent="0.3">
      <c r="B272" s="51" t="s">
        <v>31</v>
      </c>
      <c r="C272" s="56" t="s">
        <v>167</v>
      </c>
      <c r="D272" s="479">
        <v>1.5</v>
      </c>
      <c r="E272" s="480"/>
      <c r="F272" s="483"/>
      <c r="G272" s="61"/>
      <c r="H272" s="53"/>
      <c r="I272" s="53"/>
      <c r="J272" s="481">
        <v>1.05</v>
      </c>
      <c r="K272" s="482"/>
      <c r="L272" s="482"/>
      <c r="M272" s="53"/>
      <c r="N272" s="53"/>
      <c r="O272" s="53"/>
      <c r="P272" s="453">
        <f t="shared" si="25"/>
        <v>0.44999999999999996</v>
      </c>
      <c r="Q272" s="454"/>
      <c r="R272" s="455"/>
    </row>
    <row r="273" spans="2:18" ht="17.5" thickTop="1" thickBot="1" x14ac:dyDescent="0.3">
      <c r="B273" s="51" t="s">
        <v>31</v>
      </c>
      <c r="C273" s="60" t="s">
        <v>248</v>
      </c>
      <c r="D273" s="479">
        <v>1.5</v>
      </c>
      <c r="E273" s="480"/>
      <c r="F273" s="483"/>
      <c r="G273" s="61"/>
      <c r="H273" s="53"/>
      <c r="I273" s="53"/>
      <c r="J273" s="481">
        <v>1.1499999999999999</v>
      </c>
      <c r="K273" s="482"/>
      <c r="L273" s="482"/>
      <c r="M273" s="53"/>
      <c r="N273" s="53"/>
      <c r="O273" s="53"/>
      <c r="P273" s="453">
        <f t="shared" si="25"/>
        <v>0.35000000000000009</v>
      </c>
      <c r="Q273" s="454"/>
      <c r="R273" s="455"/>
    </row>
    <row r="274" spans="2:18" ht="17.5" thickTop="1" thickBot="1" x14ac:dyDescent="0.3">
      <c r="B274" s="51" t="s">
        <v>31</v>
      </c>
      <c r="C274" s="56" t="s">
        <v>1</v>
      </c>
      <c r="D274" s="479">
        <v>1.5</v>
      </c>
      <c r="E274" s="480"/>
      <c r="F274" s="483"/>
      <c r="G274" s="61"/>
      <c r="H274" s="53"/>
      <c r="I274" s="53"/>
      <c r="J274" s="481">
        <v>1.25</v>
      </c>
      <c r="K274" s="482"/>
      <c r="L274" s="482"/>
      <c r="M274" s="53"/>
      <c r="N274" s="53"/>
      <c r="O274" s="53"/>
      <c r="P274" s="453">
        <f t="shared" si="25"/>
        <v>0.25</v>
      </c>
      <c r="Q274" s="454"/>
      <c r="R274" s="455"/>
    </row>
    <row r="275" spans="2:18" ht="17.5" thickTop="1" thickBot="1" x14ac:dyDescent="0.3">
      <c r="B275" s="51" t="s">
        <v>31</v>
      </c>
      <c r="C275" s="56" t="s">
        <v>12</v>
      </c>
      <c r="D275" s="479">
        <v>1.5</v>
      </c>
      <c r="E275" s="480"/>
      <c r="F275" s="483"/>
      <c r="G275" s="61"/>
      <c r="H275" s="53"/>
      <c r="I275" s="53"/>
      <c r="J275" s="481">
        <v>1.35</v>
      </c>
      <c r="K275" s="482"/>
      <c r="L275" s="482"/>
      <c r="M275" s="53"/>
      <c r="N275" s="53"/>
      <c r="O275" s="53"/>
      <c r="P275" s="453">
        <f t="shared" si="25"/>
        <v>0.14999999999999991</v>
      </c>
      <c r="Q275" s="454"/>
      <c r="R275" s="455"/>
    </row>
    <row r="276" spans="2:18" ht="17.5" thickTop="1" thickBot="1" x14ac:dyDescent="0.3">
      <c r="B276" s="51" t="s">
        <v>186</v>
      </c>
      <c r="C276" s="52" t="s">
        <v>259</v>
      </c>
      <c r="D276" s="479">
        <v>1.7</v>
      </c>
      <c r="E276" s="480"/>
      <c r="F276" s="483"/>
      <c r="G276" s="61"/>
      <c r="H276" s="53"/>
      <c r="I276" s="53"/>
      <c r="J276" s="481">
        <v>0.9</v>
      </c>
      <c r="K276" s="482"/>
      <c r="L276" s="482"/>
      <c r="M276" s="53"/>
      <c r="N276" s="53"/>
      <c r="O276" s="53"/>
      <c r="P276" s="453">
        <f t="shared" si="25"/>
        <v>0.79999999999999993</v>
      </c>
      <c r="Q276" s="454"/>
      <c r="R276" s="455"/>
    </row>
    <row r="277" spans="2:18" ht="17.5" thickTop="1" thickBot="1" x14ac:dyDescent="0.3">
      <c r="B277" s="51" t="s">
        <v>31</v>
      </c>
      <c r="C277" s="56" t="s">
        <v>255</v>
      </c>
      <c r="D277" s="479">
        <v>1.7</v>
      </c>
      <c r="E277" s="480"/>
      <c r="F277" s="483"/>
      <c r="G277" s="61"/>
      <c r="H277" s="53"/>
      <c r="I277" s="53"/>
      <c r="J277" s="481">
        <v>0.95</v>
      </c>
      <c r="K277" s="482"/>
      <c r="L277" s="482"/>
      <c r="M277" s="53"/>
      <c r="N277" s="53"/>
      <c r="O277" s="53"/>
      <c r="P277" s="453">
        <f t="shared" ref="P277:P288" si="26">SUM(D277-J277)</f>
        <v>0.75</v>
      </c>
      <c r="Q277" s="454"/>
      <c r="R277" s="455"/>
    </row>
    <row r="278" spans="2:18" ht="17.5" thickTop="1" thickBot="1" x14ac:dyDescent="0.3">
      <c r="B278" s="51" t="s">
        <v>31</v>
      </c>
      <c r="C278" s="56" t="s">
        <v>19</v>
      </c>
      <c r="D278" s="479">
        <v>1.7</v>
      </c>
      <c r="E278" s="480"/>
      <c r="F278" s="483"/>
      <c r="G278" s="61"/>
      <c r="H278" s="53"/>
      <c r="I278" s="53"/>
      <c r="J278" s="481">
        <v>1.05</v>
      </c>
      <c r="K278" s="482"/>
      <c r="L278" s="482"/>
      <c r="M278" s="53"/>
      <c r="N278" s="53"/>
      <c r="O278" s="53"/>
      <c r="P278" s="453">
        <f t="shared" si="26"/>
        <v>0.64999999999999991</v>
      </c>
      <c r="Q278" s="454"/>
      <c r="R278" s="455"/>
    </row>
    <row r="279" spans="2:18" ht="17.5" thickTop="1" thickBot="1" x14ac:dyDescent="0.3">
      <c r="B279" s="51" t="s">
        <v>31</v>
      </c>
      <c r="C279" s="60" t="s">
        <v>45</v>
      </c>
      <c r="D279" s="479">
        <v>1.7</v>
      </c>
      <c r="E279" s="480"/>
      <c r="F279" s="483"/>
      <c r="G279" s="61"/>
      <c r="H279" s="53"/>
      <c r="I279" s="53"/>
      <c r="J279" s="481">
        <v>1.1499999999999999</v>
      </c>
      <c r="K279" s="482"/>
      <c r="L279" s="482"/>
      <c r="M279" s="53"/>
      <c r="N279" s="53"/>
      <c r="O279" s="53"/>
      <c r="P279" s="453">
        <f t="shared" si="26"/>
        <v>0.55000000000000004</v>
      </c>
      <c r="Q279" s="454"/>
      <c r="R279" s="455"/>
    </row>
    <row r="280" spans="2:18" ht="17.5" thickTop="1" thickBot="1" x14ac:dyDescent="0.3">
      <c r="B280" s="51" t="s">
        <v>31</v>
      </c>
      <c r="C280" s="56" t="s">
        <v>167</v>
      </c>
      <c r="D280" s="479">
        <v>1.7</v>
      </c>
      <c r="E280" s="480"/>
      <c r="F280" s="483"/>
      <c r="G280" s="61"/>
      <c r="H280" s="53"/>
      <c r="I280" s="53"/>
      <c r="J280" s="481">
        <v>1.25</v>
      </c>
      <c r="K280" s="482"/>
      <c r="L280" s="482"/>
      <c r="M280" s="53"/>
      <c r="N280" s="53"/>
      <c r="O280" s="53"/>
      <c r="P280" s="453">
        <f t="shared" si="26"/>
        <v>0.44999999999999996</v>
      </c>
      <c r="Q280" s="454"/>
      <c r="R280" s="455"/>
    </row>
    <row r="281" spans="2:18" ht="17.5" thickTop="1" thickBot="1" x14ac:dyDescent="0.3">
      <c r="B281" s="51" t="s">
        <v>31</v>
      </c>
      <c r="C281" s="60" t="s">
        <v>145</v>
      </c>
      <c r="D281" s="479">
        <v>1.7</v>
      </c>
      <c r="E281" s="480"/>
      <c r="F281" s="483"/>
      <c r="G281" s="61"/>
      <c r="H281" s="53"/>
      <c r="I281" s="53"/>
      <c r="J281" s="481">
        <v>1.35</v>
      </c>
      <c r="K281" s="482"/>
      <c r="L281" s="482"/>
      <c r="M281" s="53"/>
      <c r="N281" s="53"/>
      <c r="O281" s="53"/>
      <c r="P281" s="453">
        <f t="shared" si="26"/>
        <v>0.34999999999999987</v>
      </c>
      <c r="Q281" s="454"/>
      <c r="R281" s="455"/>
    </row>
    <row r="282" spans="2:18" ht="17.5" thickTop="1" thickBot="1" x14ac:dyDescent="0.3">
      <c r="B282" s="51" t="s">
        <v>31</v>
      </c>
      <c r="C282" s="56" t="s">
        <v>240</v>
      </c>
      <c r="D282" s="479">
        <v>1.7</v>
      </c>
      <c r="E282" s="480"/>
      <c r="F282" s="483"/>
      <c r="G282" s="61"/>
      <c r="H282" s="53"/>
      <c r="I282" s="53"/>
      <c r="J282" s="481">
        <v>1.45</v>
      </c>
      <c r="K282" s="482"/>
      <c r="L282" s="482"/>
      <c r="M282" s="53"/>
      <c r="N282" s="53"/>
      <c r="O282" s="53"/>
      <c r="P282" s="453">
        <f t="shared" si="26"/>
        <v>0.25</v>
      </c>
      <c r="Q282" s="454"/>
      <c r="R282" s="455"/>
    </row>
    <row r="283" spans="2:18" ht="17.5" thickTop="1" thickBot="1" x14ac:dyDescent="0.3">
      <c r="B283" s="51" t="s">
        <v>31</v>
      </c>
      <c r="C283" s="56" t="s">
        <v>12</v>
      </c>
      <c r="D283" s="479">
        <v>1.7</v>
      </c>
      <c r="E283" s="480"/>
      <c r="F283" s="483"/>
      <c r="G283" s="61"/>
      <c r="H283" s="53"/>
      <c r="I283" s="53"/>
      <c r="J283" s="481">
        <v>1.55</v>
      </c>
      <c r="K283" s="482"/>
      <c r="L283" s="482"/>
      <c r="M283" s="53"/>
      <c r="N283" s="53"/>
      <c r="O283" s="53"/>
      <c r="P283" s="453">
        <f t="shared" si="26"/>
        <v>0.14999999999999991</v>
      </c>
      <c r="Q283" s="454"/>
      <c r="R283" s="455"/>
    </row>
    <row r="284" spans="2:18" ht="17.5" thickTop="1" thickBot="1" x14ac:dyDescent="0.3">
      <c r="B284" s="51" t="s">
        <v>217</v>
      </c>
      <c r="C284" s="52" t="s">
        <v>259</v>
      </c>
      <c r="D284" s="479">
        <v>1.7</v>
      </c>
      <c r="E284" s="480"/>
      <c r="F284" s="483"/>
      <c r="G284" s="61"/>
      <c r="H284" s="53"/>
      <c r="I284" s="53"/>
      <c r="J284" s="481">
        <v>1</v>
      </c>
      <c r="K284" s="482"/>
      <c r="L284" s="482"/>
      <c r="M284" s="53"/>
      <c r="N284" s="53"/>
      <c r="O284" s="53"/>
      <c r="P284" s="453">
        <f t="shared" si="26"/>
        <v>0.7</v>
      </c>
      <c r="Q284" s="454"/>
      <c r="R284" s="455"/>
    </row>
    <row r="285" spans="2:18" ht="17.5" thickTop="1" thickBot="1" x14ac:dyDescent="0.3">
      <c r="B285" s="51" t="s">
        <v>31</v>
      </c>
      <c r="C285" s="56" t="s">
        <v>255</v>
      </c>
      <c r="D285" s="479">
        <v>1.7</v>
      </c>
      <c r="E285" s="480"/>
      <c r="F285" s="483"/>
      <c r="G285" s="61"/>
      <c r="H285" s="53"/>
      <c r="I285" s="53"/>
      <c r="J285" s="481">
        <v>1.05</v>
      </c>
      <c r="K285" s="482"/>
      <c r="L285" s="482"/>
      <c r="M285" s="53"/>
      <c r="N285" s="53"/>
      <c r="O285" s="53"/>
      <c r="P285" s="453">
        <f t="shared" si="26"/>
        <v>0.64999999999999991</v>
      </c>
      <c r="Q285" s="454"/>
      <c r="R285" s="455"/>
    </row>
    <row r="286" spans="2:18" ht="17.5" thickTop="1" thickBot="1" x14ac:dyDescent="0.3">
      <c r="B286" s="51" t="s">
        <v>31</v>
      </c>
      <c r="C286" s="56" t="s">
        <v>19</v>
      </c>
      <c r="D286" s="479">
        <v>1.7</v>
      </c>
      <c r="E286" s="480"/>
      <c r="F286" s="483"/>
      <c r="G286" s="61"/>
      <c r="H286" s="53"/>
      <c r="I286" s="53"/>
      <c r="J286" s="481">
        <v>1.1499999999999999</v>
      </c>
      <c r="K286" s="482"/>
      <c r="L286" s="482"/>
      <c r="M286" s="53"/>
      <c r="N286" s="53"/>
      <c r="O286" s="53"/>
      <c r="P286" s="453">
        <f t="shared" si="26"/>
        <v>0.55000000000000004</v>
      </c>
      <c r="Q286" s="454"/>
      <c r="R286" s="455"/>
    </row>
    <row r="287" spans="2:18" ht="17.5" thickTop="1" thickBot="1" x14ac:dyDescent="0.3">
      <c r="B287" s="51" t="s">
        <v>31</v>
      </c>
      <c r="C287" s="60" t="s">
        <v>45</v>
      </c>
      <c r="D287" s="479">
        <v>1.7</v>
      </c>
      <c r="E287" s="480"/>
      <c r="F287" s="483"/>
      <c r="G287" s="61"/>
      <c r="H287" s="53"/>
      <c r="I287" s="53"/>
      <c r="J287" s="481">
        <v>1.25</v>
      </c>
      <c r="K287" s="482"/>
      <c r="L287" s="482"/>
      <c r="M287" s="53"/>
      <c r="N287" s="53"/>
      <c r="O287" s="53"/>
      <c r="P287" s="453">
        <f t="shared" si="26"/>
        <v>0.44999999999999996</v>
      </c>
      <c r="Q287" s="454"/>
      <c r="R287" s="455"/>
    </row>
    <row r="288" spans="2:18" ht="17.5" thickTop="1" thickBot="1" x14ac:dyDescent="0.3">
      <c r="B288" s="51" t="s">
        <v>31</v>
      </c>
      <c r="C288" s="56" t="s">
        <v>167</v>
      </c>
      <c r="D288" s="479">
        <v>1.7</v>
      </c>
      <c r="E288" s="480"/>
      <c r="F288" s="483"/>
      <c r="G288" s="61"/>
      <c r="H288" s="53"/>
      <c r="I288" s="53"/>
      <c r="J288" s="481">
        <v>1.35</v>
      </c>
      <c r="K288" s="482"/>
      <c r="L288" s="482"/>
      <c r="M288" s="53"/>
      <c r="N288" s="53"/>
      <c r="O288" s="53"/>
      <c r="P288" s="453">
        <f t="shared" si="26"/>
        <v>0.34999999999999987</v>
      </c>
      <c r="Q288" s="454"/>
      <c r="R288" s="455"/>
    </row>
    <row r="289" spans="2:18" ht="17.5" thickTop="1" thickBot="1" x14ac:dyDescent="0.3">
      <c r="B289" s="51" t="s">
        <v>31</v>
      </c>
      <c r="C289" s="60" t="s">
        <v>248</v>
      </c>
      <c r="D289" s="479">
        <v>1.7</v>
      </c>
      <c r="E289" s="480"/>
      <c r="F289" s="483"/>
      <c r="G289" s="61"/>
      <c r="H289" s="53"/>
      <c r="I289" s="53"/>
      <c r="J289" s="481">
        <v>1.45</v>
      </c>
      <c r="K289" s="482"/>
      <c r="L289" s="482"/>
      <c r="M289" s="53"/>
      <c r="N289" s="53"/>
      <c r="O289" s="53"/>
      <c r="P289" s="453">
        <f t="shared" ref="P289:P298" si="27">SUM(D289-J289)</f>
        <v>0.25</v>
      </c>
      <c r="Q289" s="454"/>
      <c r="R289" s="455"/>
    </row>
    <row r="290" spans="2:18" ht="17.5" thickTop="1" thickBot="1" x14ac:dyDescent="0.3">
      <c r="B290" s="51" t="s">
        <v>31</v>
      </c>
      <c r="C290" s="56" t="s">
        <v>236</v>
      </c>
      <c r="D290" s="479">
        <v>1.7</v>
      </c>
      <c r="E290" s="480"/>
      <c r="F290" s="483"/>
      <c r="G290" s="61"/>
      <c r="H290" s="53"/>
      <c r="I290" s="53"/>
      <c r="J290" s="481">
        <v>1.55</v>
      </c>
      <c r="K290" s="482"/>
      <c r="L290" s="482"/>
      <c r="M290" s="53"/>
      <c r="N290" s="53"/>
      <c r="O290" s="53"/>
      <c r="P290" s="453">
        <f t="shared" si="27"/>
        <v>0.14999999999999991</v>
      </c>
      <c r="Q290" s="454"/>
      <c r="R290" s="455"/>
    </row>
    <row r="291" spans="2:18" ht="17.5" thickTop="1" thickBot="1" x14ac:dyDescent="0.3">
      <c r="B291" s="51" t="s">
        <v>31</v>
      </c>
      <c r="C291" s="56" t="s">
        <v>46</v>
      </c>
      <c r="D291" s="479">
        <v>1.7</v>
      </c>
      <c r="E291" s="480"/>
      <c r="F291" s="483"/>
      <c r="G291" s="61"/>
      <c r="H291" s="53"/>
      <c r="I291" s="53"/>
      <c r="J291" s="481">
        <v>1.65</v>
      </c>
      <c r="K291" s="482"/>
      <c r="L291" s="482"/>
      <c r="M291" s="53"/>
      <c r="N291" s="53"/>
      <c r="O291" s="53"/>
      <c r="P291" s="453">
        <f t="shared" si="27"/>
        <v>5.0000000000000044E-2</v>
      </c>
      <c r="Q291" s="454"/>
      <c r="R291" s="455"/>
    </row>
    <row r="292" spans="2:18" ht="17.5" thickTop="1" thickBot="1" x14ac:dyDescent="0.3">
      <c r="B292" s="51" t="s">
        <v>176</v>
      </c>
      <c r="C292" s="52" t="s">
        <v>70</v>
      </c>
      <c r="D292" s="479">
        <v>1.7</v>
      </c>
      <c r="E292" s="480"/>
      <c r="F292" s="483"/>
      <c r="G292" s="61"/>
      <c r="H292" s="53"/>
      <c r="I292" s="53"/>
      <c r="J292" s="481">
        <v>0.95</v>
      </c>
      <c r="K292" s="482"/>
      <c r="L292" s="482"/>
      <c r="M292" s="53"/>
      <c r="N292" s="53"/>
      <c r="O292" s="53"/>
      <c r="P292" s="453">
        <f t="shared" si="27"/>
        <v>0.75</v>
      </c>
      <c r="Q292" s="454"/>
      <c r="R292" s="455"/>
    </row>
    <row r="293" spans="2:18" ht="17.5" thickTop="1" thickBot="1" x14ac:dyDescent="0.3">
      <c r="B293" s="51" t="s">
        <v>31</v>
      </c>
      <c r="C293" s="56" t="s">
        <v>19</v>
      </c>
      <c r="D293" s="479">
        <v>1.7</v>
      </c>
      <c r="E293" s="480"/>
      <c r="F293" s="483"/>
      <c r="G293" s="61"/>
      <c r="H293" s="53"/>
      <c r="I293" s="53"/>
      <c r="J293" s="481">
        <v>1.05</v>
      </c>
      <c r="K293" s="482"/>
      <c r="L293" s="482"/>
      <c r="M293" s="53"/>
      <c r="N293" s="53"/>
      <c r="O293" s="53"/>
      <c r="P293" s="453">
        <f t="shared" si="27"/>
        <v>0.64999999999999991</v>
      </c>
      <c r="Q293" s="454"/>
      <c r="R293" s="455"/>
    </row>
    <row r="294" spans="2:18" ht="17.5" thickTop="1" thickBot="1" x14ac:dyDescent="0.3">
      <c r="B294" s="51" t="s">
        <v>31</v>
      </c>
      <c r="C294" s="60" t="s">
        <v>45</v>
      </c>
      <c r="D294" s="479">
        <v>1.7</v>
      </c>
      <c r="E294" s="480"/>
      <c r="F294" s="483"/>
      <c r="G294" s="61"/>
      <c r="H294" s="53"/>
      <c r="I294" s="53"/>
      <c r="J294" s="481">
        <v>1.1499999999999999</v>
      </c>
      <c r="K294" s="482"/>
      <c r="L294" s="482"/>
      <c r="M294" s="53"/>
      <c r="N294" s="53"/>
      <c r="O294" s="53"/>
      <c r="P294" s="453">
        <f t="shared" si="27"/>
        <v>0.55000000000000004</v>
      </c>
      <c r="Q294" s="454"/>
      <c r="R294" s="455"/>
    </row>
    <row r="295" spans="2:18" ht="17.5" thickTop="1" thickBot="1" x14ac:dyDescent="0.3">
      <c r="B295" s="51" t="s">
        <v>31</v>
      </c>
      <c r="C295" s="56" t="s">
        <v>167</v>
      </c>
      <c r="D295" s="479">
        <v>1.7</v>
      </c>
      <c r="E295" s="480"/>
      <c r="F295" s="483"/>
      <c r="G295" s="61"/>
      <c r="H295" s="53"/>
      <c r="I295" s="53"/>
      <c r="J295" s="481">
        <v>1.25</v>
      </c>
      <c r="K295" s="482"/>
      <c r="L295" s="482"/>
      <c r="M295" s="53"/>
      <c r="N295" s="53"/>
      <c r="O295" s="53"/>
      <c r="P295" s="453">
        <f t="shared" si="27"/>
        <v>0.44999999999999996</v>
      </c>
      <c r="Q295" s="454"/>
      <c r="R295" s="455"/>
    </row>
    <row r="296" spans="2:18" ht="17.5" thickTop="1" thickBot="1" x14ac:dyDescent="0.3">
      <c r="B296" s="51" t="s">
        <v>31</v>
      </c>
      <c r="C296" s="56" t="s">
        <v>145</v>
      </c>
      <c r="D296" s="479">
        <v>1.7</v>
      </c>
      <c r="E296" s="480"/>
      <c r="F296" s="483"/>
      <c r="G296" s="61"/>
      <c r="H296" s="53"/>
      <c r="I296" s="53"/>
      <c r="J296" s="481">
        <v>1.35</v>
      </c>
      <c r="K296" s="482"/>
      <c r="L296" s="482"/>
      <c r="M296" s="53"/>
      <c r="N296" s="53"/>
      <c r="O296" s="53"/>
      <c r="P296" s="453">
        <f t="shared" si="27"/>
        <v>0.34999999999999987</v>
      </c>
      <c r="Q296" s="454"/>
      <c r="R296" s="455"/>
    </row>
    <row r="297" spans="2:18" ht="17.5" thickTop="1" thickBot="1" x14ac:dyDescent="0.3">
      <c r="B297" s="51" t="s">
        <v>31</v>
      </c>
      <c r="C297" s="60" t="s">
        <v>240</v>
      </c>
      <c r="D297" s="479">
        <v>1.7</v>
      </c>
      <c r="E297" s="480"/>
      <c r="F297" s="483"/>
      <c r="G297" s="61"/>
      <c r="H297" s="53"/>
      <c r="I297" s="53"/>
      <c r="J297" s="481">
        <v>1.45</v>
      </c>
      <c r="K297" s="482"/>
      <c r="L297" s="482"/>
      <c r="M297" s="53"/>
      <c r="N297" s="53"/>
      <c r="O297" s="53"/>
      <c r="P297" s="453">
        <f t="shared" si="27"/>
        <v>0.25</v>
      </c>
      <c r="Q297" s="454"/>
      <c r="R297" s="455"/>
    </row>
    <row r="298" spans="2:18" ht="17.5" thickTop="1" thickBot="1" x14ac:dyDescent="0.3">
      <c r="B298" s="51" t="s">
        <v>31</v>
      </c>
      <c r="C298" s="56" t="s">
        <v>12</v>
      </c>
      <c r="D298" s="479">
        <v>1.7</v>
      </c>
      <c r="E298" s="480"/>
      <c r="F298" s="483"/>
      <c r="G298" s="61"/>
      <c r="H298" s="53"/>
      <c r="I298" s="53"/>
      <c r="J298" s="481">
        <v>1.55</v>
      </c>
      <c r="K298" s="482"/>
      <c r="L298" s="482"/>
      <c r="M298" s="53"/>
      <c r="N298" s="53"/>
      <c r="O298" s="53"/>
      <c r="P298" s="453">
        <f t="shared" si="27"/>
        <v>0.14999999999999991</v>
      </c>
      <c r="Q298" s="454"/>
      <c r="R298" s="455"/>
    </row>
    <row r="299" spans="2:18" ht="17.5" thickTop="1" thickBot="1" x14ac:dyDescent="0.3">
      <c r="B299" s="51" t="s">
        <v>136</v>
      </c>
      <c r="C299" s="52" t="s">
        <v>259</v>
      </c>
      <c r="D299" s="479">
        <v>1.6</v>
      </c>
      <c r="E299" s="480"/>
      <c r="F299" s="483"/>
      <c r="G299" s="61"/>
      <c r="H299" s="53"/>
      <c r="I299" s="53"/>
      <c r="J299" s="481">
        <v>0.9</v>
      </c>
      <c r="K299" s="482"/>
      <c r="L299" s="482"/>
      <c r="M299" s="53"/>
      <c r="N299" s="53"/>
      <c r="O299" s="53"/>
      <c r="P299" s="453">
        <f t="shared" ref="P299:P308" si="28">SUM(D299-J299)</f>
        <v>0.70000000000000007</v>
      </c>
      <c r="Q299" s="454"/>
      <c r="R299" s="455"/>
    </row>
    <row r="300" spans="2:18" ht="17.5" thickTop="1" thickBot="1" x14ac:dyDescent="0.3">
      <c r="B300" s="51" t="s">
        <v>31</v>
      </c>
      <c r="C300" s="56" t="s">
        <v>255</v>
      </c>
      <c r="D300" s="479">
        <v>1.6</v>
      </c>
      <c r="E300" s="480"/>
      <c r="F300" s="483"/>
      <c r="G300" s="61"/>
      <c r="H300" s="53"/>
      <c r="I300" s="53"/>
      <c r="J300" s="481">
        <v>0.95</v>
      </c>
      <c r="K300" s="482"/>
      <c r="L300" s="482"/>
      <c r="M300" s="53"/>
      <c r="N300" s="53"/>
      <c r="O300" s="53"/>
      <c r="P300" s="453">
        <f t="shared" si="28"/>
        <v>0.65000000000000013</v>
      </c>
      <c r="Q300" s="454"/>
      <c r="R300" s="455"/>
    </row>
    <row r="301" spans="2:18" ht="17.5" thickTop="1" thickBot="1" x14ac:dyDescent="0.3">
      <c r="B301" s="51" t="s">
        <v>31</v>
      </c>
      <c r="C301" s="56" t="s">
        <v>19</v>
      </c>
      <c r="D301" s="479">
        <v>1.6</v>
      </c>
      <c r="E301" s="480"/>
      <c r="F301" s="483"/>
      <c r="G301" s="61"/>
      <c r="H301" s="53"/>
      <c r="I301" s="53"/>
      <c r="J301" s="481">
        <v>1.05</v>
      </c>
      <c r="K301" s="482"/>
      <c r="L301" s="482"/>
      <c r="M301" s="53"/>
      <c r="N301" s="53"/>
      <c r="O301" s="53"/>
      <c r="P301" s="453">
        <f t="shared" si="28"/>
        <v>0.55000000000000004</v>
      </c>
      <c r="Q301" s="454"/>
      <c r="R301" s="455"/>
    </row>
    <row r="302" spans="2:18" ht="17.5" thickTop="1" thickBot="1" x14ac:dyDescent="0.3">
      <c r="B302" s="51" t="s">
        <v>31</v>
      </c>
      <c r="C302" s="60" t="s">
        <v>45</v>
      </c>
      <c r="D302" s="479">
        <v>1.6</v>
      </c>
      <c r="E302" s="480"/>
      <c r="F302" s="483"/>
      <c r="G302" s="61"/>
      <c r="H302" s="53"/>
      <c r="I302" s="53"/>
      <c r="J302" s="481">
        <v>1.1499999999999999</v>
      </c>
      <c r="K302" s="482"/>
      <c r="L302" s="482"/>
      <c r="M302" s="53"/>
      <c r="N302" s="53"/>
      <c r="O302" s="53"/>
      <c r="P302" s="453">
        <f t="shared" si="28"/>
        <v>0.45000000000000018</v>
      </c>
      <c r="Q302" s="454"/>
      <c r="R302" s="455"/>
    </row>
    <row r="303" spans="2:18" ht="17.5" thickTop="1" thickBot="1" x14ac:dyDescent="0.3">
      <c r="B303" s="51" t="s">
        <v>31</v>
      </c>
      <c r="C303" s="56" t="s">
        <v>167</v>
      </c>
      <c r="D303" s="479">
        <v>1.6</v>
      </c>
      <c r="E303" s="480"/>
      <c r="F303" s="483"/>
      <c r="G303" s="61"/>
      <c r="H303" s="53"/>
      <c r="I303" s="53"/>
      <c r="J303" s="481">
        <v>1.25</v>
      </c>
      <c r="K303" s="482"/>
      <c r="L303" s="482"/>
      <c r="M303" s="53"/>
      <c r="N303" s="53"/>
      <c r="O303" s="53"/>
      <c r="P303" s="453">
        <f t="shared" si="28"/>
        <v>0.35000000000000009</v>
      </c>
      <c r="Q303" s="454"/>
      <c r="R303" s="455"/>
    </row>
    <row r="304" spans="2:18" ht="17.5" thickTop="1" thickBot="1" x14ac:dyDescent="0.3">
      <c r="B304" s="51" t="s">
        <v>31</v>
      </c>
      <c r="C304" s="60" t="s">
        <v>248</v>
      </c>
      <c r="D304" s="479">
        <v>1.6</v>
      </c>
      <c r="E304" s="480"/>
      <c r="F304" s="483"/>
      <c r="G304" s="61"/>
      <c r="H304" s="53"/>
      <c r="I304" s="53"/>
      <c r="J304" s="481">
        <v>1.35</v>
      </c>
      <c r="K304" s="482"/>
      <c r="L304" s="482"/>
      <c r="M304" s="53"/>
      <c r="N304" s="53"/>
      <c r="O304" s="53"/>
      <c r="P304" s="453">
        <f t="shared" si="28"/>
        <v>0.25</v>
      </c>
      <c r="Q304" s="454"/>
      <c r="R304" s="455"/>
    </row>
    <row r="305" spans="2:18" ht="17.5" thickTop="1" thickBot="1" x14ac:dyDescent="0.3">
      <c r="B305" s="51" t="s">
        <v>31</v>
      </c>
      <c r="C305" s="56" t="s">
        <v>236</v>
      </c>
      <c r="D305" s="479">
        <v>1.6</v>
      </c>
      <c r="E305" s="480"/>
      <c r="F305" s="483"/>
      <c r="G305" s="61"/>
      <c r="H305" s="53"/>
      <c r="I305" s="53"/>
      <c r="J305" s="481">
        <v>1.45</v>
      </c>
      <c r="K305" s="482"/>
      <c r="L305" s="482"/>
      <c r="M305" s="53"/>
      <c r="N305" s="53"/>
      <c r="O305" s="53"/>
      <c r="P305" s="453">
        <f t="shared" si="28"/>
        <v>0.15000000000000013</v>
      </c>
      <c r="Q305" s="454"/>
      <c r="R305" s="455"/>
    </row>
    <row r="306" spans="2:18" ht="17.5" thickTop="1" thickBot="1" x14ac:dyDescent="0.3">
      <c r="B306" s="51" t="s">
        <v>31</v>
      </c>
      <c r="C306" s="56" t="s">
        <v>46</v>
      </c>
      <c r="D306" s="479">
        <v>1.6</v>
      </c>
      <c r="E306" s="480"/>
      <c r="F306" s="483"/>
      <c r="G306" s="61"/>
      <c r="H306" s="53"/>
      <c r="I306" s="53"/>
      <c r="J306" s="481">
        <v>1.55</v>
      </c>
      <c r="K306" s="482"/>
      <c r="L306" s="482"/>
      <c r="M306" s="53"/>
      <c r="N306" s="53"/>
      <c r="O306" s="53"/>
      <c r="P306" s="453">
        <f t="shared" si="28"/>
        <v>5.0000000000000044E-2</v>
      </c>
      <c r="Q306" s="454"/>
      <c r="R306" s="455"/>
    </row>
    <row r="307" spans="2:18" ht="17.5" thickTop="1" thickBot="1" x14ac:dyDescent="0.3">
      <c r="B307" s="51" t="s">
        <v>67</v>
      </c>
      <c r="C307" s="52" t="s">
        <v>70</v>
      </c>
      <c r="D307" s="479">
        <v>1.8</v>
      </c>
      <c r="E307" s="480"/>
      <c r="F307" s="483"/>
      <c r="G307" s="61"/>
      <c r="H307" s="53"/>
      <c r="I307" s="53"/>
      <c r="J307" s="481">
        <v>1.1000000000000001</v>
      </c>
      <c r="K307" s="482"/>
      <c r="L307" s="482"/>
      <c r="M307" s="53"/>
      <c r="N307" s="53"/>
      <c r="O307" s="53"/>
      <c r="P307" s="453">
        <f t="shared" si="28"/>
        <v>0.7</v>
      </c>
      <c r="Q307" s="454"/>
      <c r="R307" s="455"/>
    </row>
    <row r="308" spans="2:18" ht="17.5" thickTop="1" thickBot="1" x14ac:dyDescent="0.3">
      <c r="B308" s="51" t="s">
        <v>31</v>
      </c>
      <c r="C308" s="56" t="s">
        <v>19</v>
      </c>
      <c r="D308" s="479">
        <v>1.8</v>
      </c>
      <c r="E308" s="480"/>
      <c r="F308" s="483"/>
      <c r="G308" s="61"/>
      <c r="H308" s="53"/>
      <c r="I308" s="53"/>
      <c r="J308" s="481">
        <v>1.25</v>
      </c>
      <c r="K308" s="482"/>
      <c r="L308" s="482"/>
      <c r="M308" s="53"/>
      <c r="N308" s="53"/>
      <c r="O308" s="53"/>
      <c r="P308" s="453">
        <f t="shared" si="28"/>
        <v>0.55000000000000004</v>
      </c>
      <c r="Q308" s="454"/>
      <c r="R308" s="455"/>
    </row>
    <row r="309" spans="2:18" ht="17.5" thickTop="1" thickBot="1" x14ac:dyDescent="0.3">
      <c r="B309" s="51" t="s">
        <v>31</v>
      </c>
      <c r="C309" s="56" t="s">
        <v>76</v>
      </c>
      <c r="D309" s="479">
        <v>1.8</v>
      </c>
      <c r="E309" s="480"/>
      <c r="F309" s="483"/>
      <c r="G309" s="61"/>
      <c r="H309" s="53"/>
      <c r="I309" s="53"/>
      <c r="J309" s="481">
        <v>1.35</v>
      </c>
      <c r="K309" s="482"/>
      <c r="L309" s="482"/>
      <c r="M309" s="53"/>
      <c r="N309" s="53"/>
      <c r="O309" s="53"/>
      <c r="P309" s="453">
        <f t="shared" ref="P309:P320" si="29">SUM(D309-J309)</f>
        <v>0.44999999999999996</v>
      </c>
      <c r="Q309" s="454"/>
      <c r="R309" s="455"/>
    </row>
    <row r="310" spans="2:18" ht="17.5" thickTop="1" thickBot="1" x14ac:dyDescent="0.3">
      <c r="B310" s="51" t="s">
        <v>31</v>
      </c>
      <c r="C310" s="60" t="s">
        <v>145</v>
      </c>
      <c r="D310" s="479">
        <v>1.8</v>
      </c>
      <c r="E310" s="480"/>
      <c r="F310" s="483"/>
      <c r="G310" s="61"/>
      <c r="H310" s="53"/>
      <c r="I310" s="53"/>
      <c r="J310" s="481">
        <v>1.45</v>
      </c>
      <c r="K310" s="482"/>
      <c r="L310" s="482"/>
      <c r="M310" s="53"/>
      <c r="N310" s="53"/>
      <c r="O310" s="53"/>
      <c r="P310" s="453">
        <f t="shared" si="29"/>
        <v>0.35000000000000009</v>
      </c>
      <c r="Q310" s="454"/>
      <c r="R310" s="455"/>
    </row>
    <row r="311" spans="2:18" ht="17.5" thickTop="1" thickBot="1" x14ac:dyDescent="0.3">
      <c r="B311" s="51" t="s">
        <v>31</v>
      </c>
      <c r="C311" s="56" t="s">
        <v>240</v>
      </c>
      <c r="D311" s="479">
        <v>1.8</v>
      </c>
      <c r="E311" s="480"/>
      <c r="F311" s="483"/>
      <c r="G311" s="61"/>
      <c r="H311" s="53"/>
      <c r="I311" s="53"/>
      <c r="J311" s="481">
        <v>1.55</v>
      </c>
      <c r="K311" s="482"/>
      <c r="L311" s="482"/>
      <c r="M311" s="53"/>
      <c r="N311" s="53"/>
      <c r="O311" s="53"/>
      <c r="P311" s="453">
        <f t="shared" si="29"/>
        <v>0.25</v>
      </c>
      <c r="Q311" s="454"/>
      <c r="R311" s="455"/>
    </row>
    <row r="312" spans="2:18" ht="17.5" thickTop="1" thickBot="1" x14ac:dyDescent="0.3">
      <c r="B312" s="51" t="s">
        <v>31</v>
      </c>
      <c r="C312" s="60" t="s">
        <v>12</v>
      </c>
      <c r="D312" s="479">
        <v>1.8</v>
      </c>
      <c r="E312" s="480"/>
      <c r="F312" s="483"/>
      <c r="G312" s="61"/>
      <c r="H312" s="53"/>
      <c r="I312" s="53"/>
      <c r="J312" s="481">
        <v>1.65</v>
      </c>
      <c r="K312" s="482"/>
      <c r="L312" s="482"/>
      <c r="M312" s="53"/>
      <c r="N312" s="53"/>
      <c r="O312" s="53"/>
      <c r="P312" s="453">
        <f t="shared" si="29"/>
        <v>0.15000000000000013</v>
      </c>
      <c r="Q312" s="454"/>
      <c r="R312" s="455"/>
    </row>
    <row r="313" spans="2:18" ht="17.5" thickTop="1" thickBot="1" x14ac:dyDescent="0.3">
      <c r="B313" s="51" t="s">
        <v>244</v>
      </c>
      <c r="C313" s="52" t="s">
        <v>259</v>
      </c>
      <c r="D313" s="479">
        <v>1.8</v>
      </c>
      <c r="E313" s="480"/>
      <c r="F313" s="483"/>
      <c r="G313" s="61"/>
      <c r="H313" s="53"/>
      <c r="I313" s="53"/>
      <c r="J313" s="481">
        <v>1.2</v>
      </c>
      <c r="K313" s="482"/>
      <c r="L313" s="482"/>
      <c r="M313" s="53"/>
      <c r="N313" s="53"/>
      <c r="O313" s="53"/>
      <c r="P313" s="453">
        <f t="shared" si="29"/>
        <v>0.60000000000000009</v>
      </c>
      <c r="Q313" s="454"/>
      <c r="R313" s="455"/>
    </row>
    <row r="314" spans="2:18" ht="17.5" thickTop="1" thickBot="1" x14ac:dyDescent="0.3">
      <c r="B314" s="51" t="s">
        <v>31</v>
      </c>
      <c r="C314" s="56" t="s">
        <v>255</v>
      </c>
      <c r="D314" s="479">
        <v>1.8</v>
      </c>
      <c r="E314" s="480"/>
      <c r="F314" s="483"/>
      <c r="G314" s="61"/>
      <c r="H314" s="53"/>
      <c r="I314" s="53"/>
      <c r="J314" s="481">
        <v>1.25</v>
      </c>
      <c r="K314" s="482"/>
      <c r="L314" s="482"/>
      <c r="M314" s="53"/>
      <c r="N314" s="53"/>
      <c r="O314" s="53"/>
      <c r="P314" s="453">
        <f t="shared" si="29"/>
        <v>0.55000000000000004</v>
      </c>
      <c r="Q314" s="454"/>
      <c r="R314" s="455"/>
    </row>
    <row r="315" spans="2:18" ht="17.5" thickTop="1" thickBot="1" x14ac:dyDescent="0.3">
      <c r="B315" s="51" t="s">
        <v>31</v>
      </c>
      <c r="C315" s="56" t="s">
        <v>19</v>
      </c>
      <c r="D315" s="479">
        <v>1.8</v>
      </c>
      <c r="E315" s="480"/>
      <c r="F315" s="483"/>
      <c r="G315" s="61"/>
      <c r="H315" s="53"/>
      <c r="I315" s="53"/>
      <c r="J315" s="481">
        <v>1.35</v>
      </c>
      <c r="K315" s="482"/>
      <c r="L315" s="482"/>
      <c r="M315" s="53"/>
      <c r="N315" s="53"/>
      <c r="O315" s="53"/>
      <c r="P315" s="453">
        <f t="shared" si="29"/>
        <v>0.44999999999999996</v>
      </c>
      <c r="Q315" s="454"/>
      <c r="R315" s="455"/>
    </row>
    <row r="316" spans="2:18" ht="17.5" thickTop="1" thickBot="1" x14ac:dyDescent="0.3">
      <c r="B316" s="51" t="s">
        <v>31</v>
      </c>
      <c r="C316" s="60" t="s">
        <v>76</v>
      </c>
      <c r="D316" s="479">
        <v>1.8</v>
      </c>
      <c r="E316" s="480"/>
      <c r="F316" s="483"/>
      <c r="G316" s="61"/>
      <c r="H316" s="53"/>
      <c r="I316" s="53"/>
      <c r="J316" s="481">
        <v>1.45</v>
      </c>
      <c r="K316" s="482"/>
      <c r="L316" s="482"/>
      <c r="M316" s="53"/>
      <c r="N316" s="53"/>
      <c r="O316" s="53"/>
      <c r="P316" s="453">
        <f t="shared" si="29"/>
        <v>0.35000000000000009</v>
      </c>
      <c r="Q316" s="454"/>
      <c r="R316" s="455"/>
    </row>
    <row r="317" spans="2:18" ht="17.5" thickTop="1" thickBot="1" x14ac:dyDescent="0.3">
      <c r="B317" s="51" t="s">
        <v>31</v>
      </c>
      <c r="C317" s="56" t="s">
        <v>248</v>
      </c>
      <c r="D317" s="479">
        <v>1.8</v>
      </c>
      <c r="E317" s="480"/>
      <c r="F317" s="483"/>
      <c r="G317" s="61"/>
      <c r="H317" s="53"/>
      <c r="I317" s="53"/>
      <c r="J317" s="481">
        <v>1.55</v>
      </c>
      <c r="K317" s="482"/>
      <c r="L317" s="482"/>
      <c r="M317" s="53"/>
      <c r="N317" s="53"/>
      <c r="O317" s="53"/>
      <c r="P317" s="453">
        <f t="shared" si="29"/>
        <v>0.25</v>
      </c>
      <c r="Q317" s="454"/>
      <c r="R317" s="455"/>
    </row>
    <row r="318" spans="2:18" ht="17.5" thickTop="1" thickBot="1" x14ac:dyDescent="0.3">
      <c r="B318" s="51" t="s">
        <v>31</v>
      </c>
      <c r="C318" s="60" t="s">
        <v>236</v>
      </c>
      <c r="D318" s="479">
        <v>1.8</v>
      </c>
      <c r="E318" s="480"/>
      <c r="F318" s="483"/>
      <c r="G318" s="61"/>
      <c r="H318" s="53"/>
      <c r="I318" s="53"/>
      <c r="J318" s="481">
        <v>1.65</v>
      </c>
      <c r="K318" s="482"/>
      <c r="L318" s="482"/>
      <c r="M318" s="53"/>
      <c r="N318" s="53"/>
      <c r="O318" s="53"/>
      <c r="P318" s="453">
        <f t="shared" si="29"/>
        <v>0.15000000000000013</v>
      </c>
      <c r="Q318" s="454"/>
      <c r="R318" s="455"/>
    </row>
    <row r="319" spans="2:18" ht="17.5" thickTop="1" thickBot="1" x14ac:dyDescent="0.3">
      <c r="B319" s="51" t="s">
        <v>31</v>
      </c>
      <c r="C319" s="56" t="s">
        <v>46</v>
      </c>
      <c r="D319" s="479">
        <v>1.8</v>
      </c>
      <c r="E319" s="480"/>
      <c r="F319" s="483"/>
      <c r="G319" s="61"/>
      <c r="H319" s="53"/>
      <c r="I319" s="53"/>
      <c r="J319" s="481">
        <v>1.75</v>
      </c>
      <c r="K319" s="482"/>
      <c r="L319" s="482"/>
      <c r="M319" s="53"/>
      <c r="N319" s="53"/>
      <c r="O319" s="53"/>
      <c r="P319" s="453">
        <f t="shared" si="29"/>
        <v>5.0000000000000044E-2</v>
      </c>
      <c r="Q319" s="454"/>
      <c r="R319" s="455"/>
    </row>
    <row r="320" spans="2:18" ht="17.5" thickTop="1" thickBot="1" x14ac:dyDescent="0.3">
      <c r="B320" s="51" t="s">
        <v>231</v>
      </c>
      <c r="C320" s="52" t="s">
        <v>155</v>
      </c>
      <c r="D320" s="479">
        <v>2</v>
      </c>
      <c r="E320" s="480"/>
      <c r="F320" s="483"/>
      <c r="G320" s="61"/>
      <c r="H320" s="53"/>
      <c r="I320" s="53"/>
      <c r="J320" s="481">
        <v>1.55</v>
      </c>
      <c r="K320" s="482"/>
      <c r="L320" s="482"/>
      <c r="M320" s="53"/>
      <c r="N320" s="53"/>
      <c r="O320" s="53"/>
      <c r="P320" s="453">
        <f t="shared" si="29"/>
        <v>0.44999999999999996</v>
      </c>
      <c r="Q320" s="454"/>
      <c r="R320" s="455"/>
    </row>
    <row r="321" spans="2:18" ht="17.5" thickTop="1" thickBot="1" x14ac:dyDescent="0.3">
      <c r="B321" s="51" t="s">
        <v>31</v>
      </c>
      <c r="C321" s="56" t="s">
        <v>76</v>
      </c>
      <c r="D321" s="479">
        <v>2</v>
      </c>
      <c r="E321" s="480"/>
      <c r="F321" s="483"/>
      <c r="G321" s="61"/>
      <c r="H321" s="53"/>
      <c r="I321" s="53"/>
      <c r="J321" s="481">
        <v>1.65</v>
      </c>
      <c r="K321" s="482"/>
      <c r="L321" s="482"/>
      <c r="M321" s="53"/>
      <c r="N321" s="53"/>
      <c r="O321" s="53"/>
      <c r="P321" s="453">
        <f t="shared" ref="P321:P330" si="30">SUM(D321-J321)</f>
        <v>0.35000000000000009</v>
      </c>
      <c r="Q321" s="454"/>
      <c r="R321" s="455"/>
    </row>
    <row r="322" spans="2:18" ht="17.5" thickTop="1" thickBot="1" x14ac:dyDescent="0.3">
      <c r="B322" s="51" t="s">
        <v>31</v>
      </c>
      <c r="C322" s="56" t="s">
        <v>248</v>
      </c>
      <c r="D322" s="479">
        <v>2</v>
      </c>
      <c r="E322" s="480"/>
      <c r="F322" s="483"/>
      <c r="G322" s="61"/>
      <c r="H322" s="53"/>
      <c r="I322" s="53"/>
      <c r="J322" s="481">
        <v>1.75</v>
      </c>
      <c r="K322" s="482"/>
      <c r="L322" s="482"/>
      <c r="M322" s="53"/>
      <c r="N322" s="53"/>
      <c r="O322" s="53"/>
      <c r="P322" s="453">
        <f t="shared" si="30"/>
        <v>0.25</v>
      </c>
      <c r="Q322" s="454"/>
      <c r="R322" s="455"/>
    </row>
    <row r="323" spans="2:18" ht="17.5" thickTop="1" thickBot="1" x14ac:dyDescent="0.3">
      <c r="B323" s="51" t="s">
        <v>31</v>
      </c>
      <c r="C323" s="60" t="s">
        <v>236</v>
      </c>
      <c r="D323" s="479">
        <v>2</v>
      </c>
      <c r="E323" s="480"/>
      <c r="F323" s="483"/>
      <c r="G323" s="61"/>
      <c r="H323" s="53"/>
      <c r="I323" s="53"/>
      <c r="J323" s="481">
        <v>1.85</v>
      </c>
      <c r="K323" s="482"/>
      <c r="L323" s="482"/>
      <c r="M323" s="53"/>
      <c r="N323" s="53"/>
      <c r="O323" s="53"/>
      <c r="P323" s="453">
        <f t="shared" si="30"/>
        <v>0.14999999999999991</v>
      </c>
      <c r="Q323" s="454"/>
      <c r="R323" s="455"/>
    </row>
    <row r="324" spans="2:18" ht="17.5" thickTop="1" thickBot="1" x14ac:dyDescent="0.3">
      <c r="B324" s="51" t="s">
        <v>31</v>
      </c>
      <c r="C324" s="56" t="s">
        <v>46</v>
      </c>
      <c r="D324" s="479">
        <v>2</v>
      </c>
      <c r="E324" s="480"/>
      <c r="F324" s="483"/>
      <c r="G324" s="61"/>
      <c r="H324" s="53"/>
      <c r="I324" s="53"/>
      <c r="J324" s="481">
        <v>1.95</v>
      </c>
      <c r="K324" s="482"/>
      <c r="L324" s="482"/>
      <c r="M324" s="53"/>
      <c r="N324" s="53"/>
      <c r="O324" s="53"/>
      <c r="P324" s="453">
        <f t="shared" si="30"/>
        <v>5.0000000000000044E-2</v>
      </c>
      <c r="Q324" s="454"/>
      <c r="R324" s="455"/>
    </row>
    <row r="325" spans="2:18" ht="17.5" thickTop="1" thickBot="1" x14ac:dyDescent="0.3">
      <c r="B325" s="51" t="s">
        <v>252</v>
      </c>
      <c r="C325" s="52" t="s">
        <v>259</v>
      </c>
      <c r="D325" s="479">
        <v>2.1</v>
      </c>
      <c r="E325" s="480"/>
      <c r="F325" s="483"/>
      <c r="G325" s="61"/>
      <c r="H325" s="53"/>
      <c r="I325" s="53"/>
      <c r="J325" s="481">
        <v>1.6</v>
      </c>
      <c r="K325" s="482"/>
      <c r="L325" s="482"/>
      <c r="M325" s="53"/>
      <c r="N325" s="53"/>
      <c r="O325" s="53"/>
      <c r="P325" s="453">
        <f t="shared" si="30"/>
        <v>0.5</v>
      </c>
      <c r="Q325" s="454"/>
      <c r="R325" s="455"/>
    </row>
    <row r="326" spans="2:18" ht="17.5" thickTop="1" thickBot="1" x14ac:dyDescent="0.3">
      <c r="B326" s="51" t="s">
        <v>31</v>
      </c>
      <c r="C326" s="56" t="s">
        <v>255</v>
      </c>
      <c r="D326" s="479">
        <v>2.1</v>
      </c>
      <c r="E326" s="480"/>
      <c r="F326" s="483"/>
      <c r="G326" s="61"/>
      <c r="H326" s="53"/>
      <c r="I326" s="53"/>
      <c r="J326" s="481">
        <v>1.65</v>
      </c>
      <c r="K326" s="482"/>
      <c r="L326" s="482"/>
      <c r="M326" s="53"/>
      <c r="N326" s="53"/>
      <c r="O326" s="53"/>
      <c r="P326" s="453">
        <f t="shared" si="30"/>
        <v>0.45000000000000018</v>
      </c>
      <c r="Q326" s="454"/>
      <c r="R326" s="455"/>
    </row>
    <row r="327" spans="2:18" ht="17.5" thickTop="1" thickBot="1" x14ac:dyDescent="0.3">
      <c r="B327" s="51" t="s">
        <v>31</v>
      </c>
      <c r="C327" s="56" t="s">
        <v>19</v>
      </c>
      <c r="D327" s="479">
        <v>2.1</v>
      </c>
      <c r="E327" s="480"/>
      <c r="F327" s="483"/>
      <c r="G327" s="61"/>
      <c r="H327" s="53"/>
      <c r="I327" s="53"/>
      <c r="J327" s="481">
        <v>1.75</v>
      </c>
      <c r="K327" s="482"/>
      <c r="L327" s="482"/>
      <c r="M327" s="53"/>
      <c r="N327" s="53"/>
      <c r="O327" s="53"/>
      <c r="P327" s="453">
        <f t="shared" si="30"/>
        <v>0.35000000000000009</v>
      </c>
      <c r="Q327" s="454"/>
      <c r="R327" s="455"/>
    </row>
    <row r="328" spans="2:18" ht="17.5" thickTop="1" thickBot="1" x14ac:dyDescent="0.3">
      <c r="B328" s="51" t="s">
        <v>31</v>
      </c>
      <c r="C328" s="60" t="s">
        <v>76</v>
      </c>
      <c r="D328" s="479">
        <v>2.1</v>
      </c>
      <c r="E328" s="480"/>
      <c r="F328" s="483"/>
      <c r="G328" s="61"/>
      <c r="H328" s="53"/>
      <c r="I328" s="53"/>
      <c r="J328" s="481">
        <v>1.85</v>
      </c>
      <c r="K328" s="482"/>
      <c r="L328" s="482"/>
      <c r="M328" s="53"/>
      <c r="N328" s="53"/>
      <c r="O328" s="53"/>
      <c r="P328" s="453">
        <f t="shared" si="30"/>
        <v>0.25</v>
      </c>
      <c r="Q328" s="454"/>
      <c r="R328" s="455"/>
    </row>
    <row r="329" spans="2:18" ht="17.5" thickTop="1" thickBot="1" x14ac:dyDescent="0.3">
      <c r="B329" s="51" t="s">
        <v>31</v>
      </c>
      <c r="C329" s="56" t="s">
        <v>248</v>
      </c>
      <c r="D329" s="479">
        <v>2.1</v>
      </c>
      <c r="E329" s="480"/>
      <c r="F329" s="483"/>
      <c r="G329" s="61"/>
      <c r="H329" s="53"/>
      <c r="I329" s="53"/>
      <c r="J329" s="481">
        <v>1.95</v>
      </c>
      <c r="K329" s="482"/>
      <c r="L329" s="482"/>
      <c r="M329" s="53"/>
      <c r="N329" s="53"/>
      <c r="O329" s="53"/>
      <c r="P329" s="453">
        <f t="shared" si="30"/>
        <v>0.15000000000000013</v>
      </c>
      <c r="Q329" s="454"/>
      <c r="R329" s="455"/>
    </row>
    <row r="330" spans="2:18" ht="17.5" thickTop="1" thickBot="1" x14ac:dyDescent="0.3">
      <c r="B330" s="51" t="s">
        <v>31</v>
      </c>
      <c r="C330" s="56" t="s">
        <v>127</v>
      </c>
      <c r="D330" s="479">
        <v>2.1</v>
      </c>
      <c r="E330" s="480"/>
      <c r="F330" s="483"/>
      <c r="G330" s="61"/>
      <c r="H330" s="53"/>
      <c r="I330" s="53"/>
      <c r="J330" s="481">
        <v>2</v>
      </c>
      <c r="K330" s="482"/>
      <c r="L330" s="482"/>
      <c r="M330" s="53"/>
      <c r="N330" s="53"/>
      <c r="O330" s="53"/>
      <c r="P330" s="453">
        <f t="shared" si="30"/>
        <v>0.10000000000000009</v>
      </c>
      <c r="Q330" s="454"/>
      <c r="R330" s="455"/>
    </row>
    <row r="331" spans="2:18" ht="17.5" thickTop="1" thickBot="1" x14ac:dyDescent="0.3">
      <c r="B331" s="51" t="s">
        <v>96</v>
      </c>
      <c r="C331" s="52" t="s">
        <v>70</v>
      </c>
      <c r="D331" s="479">
        <v>2.1</v>
      </c>
      <c r="E331" s="480"/>
      <c r="F331" s="483"/>
      <c r="G331" s="61"/>
      <c r="H331" s="53"/>
      <c r="I331" s="53"/>
      <c r="J331" s="481">
        <v>1.55</v>
      </c>
      <c r="K331" s="482"/>
      <c r="L331" s="482"/>
      <c r="M331" s="53"/>
      <c r="N331" s="53"/>
      <c r="O331" s="53"/>
      <c r="P331" s="453">
        <f t="shared" ref="P331:P340" si="31">SUM(D331-J331)</f>
        <v>0.55000000000000004</v>
      </c>
      <c r="Q331" s="454"/>
      <c r="R331" s="455"/>
    </row>
    <row r="332" spans="2:18" ht="17.5" thickTop="1" thickBot="1" x14ac:dyDescent="0.3">
      <c r="B332" s="51" t="s">
        <v>31</v>
      </c>
      <c r="C332" s="56" t="s">
        <v>19</v>
      </c>
      <c r="D332" s="479">
        <v>2.1</v>
      </c>
      <c r="E332" s="480"/>
      <c r="F332" s="483"/>
      <c r="G332" s="61"/>
      <c r="H332" s="53"/>
      <c r="I332" s="53"/>
      <c r="J332" s="481">
        <v>1.65</v>
      </c>
      <c r="K332" s="482"/>
      <c r="L332" s="482"/>
      <c r="M332" s="53"/>
      <c r="N332" s="53"/>
      <c r="O332" s="53"/>
      <c r="P332" s="453">
        <f t="shared" si="31"/>
        <v>0.45000000000000018</v>
      </c>
      <c r="Q332" s="454"/>
      <c r="R332" s="455"/>
    </row>
    <row r="333" spans="2:18" ht="17.5" thickTop="1" thickBot="1" x14ac:dyDescent="0.3">
      <c r="B333" s="51" t="s">
        <v>31</v>
      </c>
      <c r="C333" s="56" t="s">
        <v>76</v>
      </c>
      <c r="D333" s="479">
        <v>2.1</v>
      </c>
      <c r="E333" s="480"/>
      <c r="F333" s="483"/>
      <c r="G333" s="61"/>
      <c r="H333" s="53"/>
      <c r="I333" s="53"/>
      <c r="J333" s="481">
        <v>1.75</v>
      </c>
      <c r="K333" s="482"/>
      <c r="L333" s="482"/>
      <c r="M333" s="53"/>
      <c r="N333" s="53"/>
      <c r="O333" s="53"/>
      <c r="P333" s="453">
        <f t="shared" si="31"/>
        <v>0.35000000000000009</v>
      </c>
      <c r="Q333" s="454"/>
      <c r="R333" s="455"/>
    </row>
    <row r="334" spans="2:18" ht="17.5" thickTop="1" thickBot="1" x14ac:dyDescent="0.3">
      <c r="B334" s="51" t="s">
        <v>31</v>
      </c>
      <c r="C334" s="60" t="s">
        <v>248</v>
      </c>
      <c r="D334" s="479">
        <v>2.1</v>
      </c>
      <c r="E334" s="480"/>
      <c r="F334" s="483"/>
      <c r="G334" s="61"/>
      <c r="H334" s="53"/>
      <c r="I334" s="53"/>
      <c r="J334" s="481">
        <v>1.85</v>
      </c>
      <c r="K334" s="482"/>
      <c r="L334" s="482"/>
      <c r="M334" s="53"/>
      <c r="N334" s="53"/>
      <c r="O334" s="53"/>
      <c r="P334" s="453">
        <f t="shared" si="31"/>
        <v>0.25</v>
      </c>
      <c r="Q334" s="454"/>
      <c r="R334" s="455"/>
    </row>
    <row r="335" spans="2:18" ht="17.5" thickTop="1" thickBot="1" x14ac:dyDescent="0.3">
      <c r="B335" s="51" t="s">
        <v>31</v>
      </c>
      <c r="C335" s="56" t="s">
        <v>236</v>
      </c>
      <c r="D335" s="479">
        <v>2.1</v>
      </c>
      <c r="E335" s="480"/>
      <c r="F335" s="483"/>
      <c r="G335" s="61"/>
      <c r="H335" s="53"/>
      <c r="I335" s="53"/>
      <c r="J335" s="481">
        <v>1.95</v>
      </c>
      <c r="K335" s="482"/>
      <c r="L335" s="482"/>
      <c r="M335" s="53"/>
      <c r="N335" s="53"/>
      <c r="O335" s="53"/>
      <c r="P335" s="453">
        <f t="shared" si="31"/>
        <v>0.15000000000000013</v>
      </c>
      <c r="Q335" s="454"/>
      <c r="R335" s="455"/>
    </row>
    <row r="336" spans="2:18" ht="17.5" thickTop="1" thickBot="1" x14ac:dyDescent="0.3">
      <c r="B336" s="51" t="s">
        <v>31</v>
      </c>
      <c r="C336" s="56" t="s">
        <v>46</v>
      </c>
      <c r="D336" s="479">
        <v>2.1</v>
      </c>
      <c r="E336" s="480"/>
      <c r="F336" s="483"/>
      <c r="G336" s="61"/>
      <c r="H336" s="53"/>
      <c r="I336" s="53"/>
      <c r="J336" s="481">
        <v>2</v>
      </c>
      <c r="K336" s="482"/>
      <c r="L336" s="482"/>
      <c r="M336" s="53"/>
      <c r="N336" s="53"/>
      <c r="O336" s="53"/>
      <c r="P336" s="453">
        <f t="shared" si="31"/>
        <v>0.10000000000000009</v>
      </c>
      <c r="Q336" s="454"/>
      <c r="R336" s="455"/>
    </row>
    <row r="337" spans="2:18" ht="17.5" thickTop="1" thickBot="1" x14ac:dyDescent="0.3">
      <c r="B337" s="51" t="s">
        <v>182</v>
      </c>
      <c r="C337" s="52" t="s">
        <v>155</v>
      </c>
      <c r="D337" s="479">
        <v>2.2000000000000002</v>
      </c>
      <c r="E337" s="480"/>
      <c r="F337" s="483"/>
      <c r="G337" s="61"/>
      <c r="H337" s="53"/>
      <c r="I337" s="53"/>
      <c r="J337" s="481">
        <v>1.75</v>
      </c>
      <c r="K337" s="482"/>
      <c r="L337" s="482"/>
      <c r="M337" s="53"/>
      <c r="N337" s="53"/>
      <c r="O337" s="53"/>
      <c r="P337" s="453">
        <f t="shared" si="31"/>
        <v>0.45000000000000018</v>
      </c>
      <c r="Q337" s="454"/>
      <c r="R337" s="455"/>
    </row>
    <row r="338" spans="2:18" ht="17.5" thickTop="1" thickBot="1" x14ac:dyDescent="0.3">
      <c r="B338" s="51" t="s">
        <v>31</v>
      </c>
      <c r="C338" s="56" t="s">
        <v>76</v>
      </c>
      <c r="D338" s="479">
        <v>2.2000000000000002</v>
      </c>
      <c r="E338" s="480"/>
      <c r="F338" s="483"/>
      <c r="G338" s="61"/>
      <c r="H338" s="53"/>
      <c r="I338" s="53"/>
      <c r="J338" s="481">
        <v>1.85</v>
      </c>
      <c r="K338" s="482"/>
      <c r="L338" s="482"/>
      <c r="M338" s="53"/>
      <c r="N338" s="53"/>
      <c r="O338" s="53"/>
      <c r="P338" s="453">
        <f t="shared" si="31"/>
        <v>0.35000000000000009</v>
      </c>
      <c r="Q338" s="454"/>
      <c r="R338" s="455"/>
    </row>
    <row r="339" spans="2:18" ht="17.5" thickTop="1" thickBot="1" x14ac:dyDescent="0.3">
      <c r="B339" s="51" t="s">
        <v>31</v>
      </c>
      <c r="C339" s="56" t="s">
        <v>248</v>
      </c>
      <c r="D339" s="479">
        <v>2.2000000000000002</v>
      </c>
      <c r="E339" s="480"/>
      <c r="F339" s="483"/>
      <c r="G339" s="61"/>
      <c r="H339" s="53"/>
      <c r="I339" s="53"/>
      <c r="J339" s="481">
        <v>1.95</v>
      </c>
      <c r="K339" s="482"/>
      <c r="L339" s="482"/>
      <c r="M339" s="53"/>
      <c r="N339" s="53"/>
      <c r="O339" s="53"/>
      <c r="P339" s="453">
        <f t="shared" si="31"/>
        <v>0.25000000000000022</v>
      </c>
      <c r="Q339" s="454"/>
      <c r="R339" s="455"/>
    </row>
    <row r="340" spans="2:18" ht="17.5" thickTop="1" thickBot="1" x14ac:dyDescent="0.3">
      <c r="B340" s="51" t="s">
        <v>31</v>
      </c>
      <c r="C340" s="60" t="s">
        <v>127</v>
      </c>
      <c r="D340" s="479">
        <v>2.2000000000000002</v>
      </c>
      <c r="E340" s="480"/>
      <c r="F340" s="483"/>
      <c r="G340" s="61"/>
      <c r="H340" s="53"/>
      <c r="I340" s="53"/>
      <c r="J340" s="481">
        <v>2</v>
      </c>
      <c r="K340" s="482"/>
      <c r="L340" s="482"/>
      <c r="M340" s="53"/>
      <c r="N340" s="53"/>
      <c r="O340" s="53"/>
      <c r="P340" s="453">
        <f t="shared" si="31"/>
        <v>0.20000000000000018</v>
      </c>
      <c r="Q340" s="454"/>
      <c r="R340" s="455"/>
    </row>
    <row r="341" spans="2:18" ht="17.5" thickTop="1" thickBot="1" x14ac:dyDescent="0.3">
      <c r="B341" s="51" t="s">
        <v>160</v>
      </c>
      <c r="C341" s="52" t="s">
        <v>70</v>
      </c>
      <c r="D341" s="479">
        <v>2.1</v>
      </c>
      <c r="E341" s="480"/>
      <c r="F341" s="483"/>
      <c r="G341" s="61">
        <v>2.1</v>
      </c>
      <c r="H341" s="53">
        <v>2.1</v>
      </c>
      <c r="I341" s="53">
        <v>2.1</v>
      </c>
      <c r="J341" s="481">
        <v>1.6</v>
      </c>
      <c r="K341" s="482"/>
      <c r="L341" s="482"/>
      <c r="M341" s="53"/>
      <c r="N341" s="53"/>
      <c r="O341" s="53"/>
      <c r="P341" s="453">
        <f t="shared" ref="P341:P352" si="32">SUM(D341-J341)</f>
        <v>0.5</v>
      </c>
      <c r="Q341" s="454"/>
      <c r="R341" s="455"/>
    </row>
    <row r="342" spans="2:18" ht="17.5" thickTop="1" thickBot="1" x14ac:dyDescent="0.3">
      <c r="B342" s="51" t="s">
        <v>31</v>
      </c>
      <c r="C342" s="56" t="s">
        <v>170</v>
      </c>
      <c r="D342" s="479">
        <v>2.1</v>
      </c>
      <c r="E342" s="480"/>
      <c r="F342" s="483"/>
      <c r="G342" s="61"/>
      <c r="H342" s="53"/>
      <c r="I342" s="53"/>
      <c r="J342" s="481">
        <v>1.65</v>
      </c>
      <c r="K342" s="482"/>
      <c r="L342" s="482"/>
      <c r="M342" s="53"/>
      <c r="N342" s="53"/>
      <c r="O342" s="53"/>
      <c r="P342" s="453">
        <f t="shared" si="32"/>
        <v>0.45000000000000018</v>
      </c>
      <c r="Q342" s="454"/>
      <c r="R342" s="455"/>
    </row>
    <row r="343" spans="2:18" ht="17.5" thickTop="1" thickBot="1" x14ac:dyDescent="0.3">
      <c r="B343" s="51" t="s">
        <v>31</v>
      </c>
      <c r="C343" s="56" t="s">
        <v>167</v>
      </c>
      <c r="D343" s="479">
        <v>2.1</v>
      </c>
      <c r="E343" s="480"/>
      <c r="F343" s="483"/>
      <c r="G343" s="61"/>
      <c r="H343" s="53"/>
      <c r="I343" s="53"/>
      <c r="J343" s="481">
        <v>1.75</v>
      </c>
      <c r="K343" s="482"/>
      <c r="L343" s="482"/>
      <c r="M343" s="53"/>
      <c r="N343" s="53"/>
      <c r="O343" s="53"/>
      <c r="P343" s="453">
        <f t="shared" si="32"/>
        <v>0.35000000000000009</v>
      </c>
      <c r="Q343" s="454"/>
      <c r="R343" s="455"/>
    </row>
    <row r="344" spans="2:18" ht="17.5" thickTop="1" thickBot="1" x14ac:dyDescent="0.3">
      <c r="B344" s="51" t="s">
        <v>31</v>
      </c>
      <c r="C344" s="60" t="s">
        <v>248</v>
      </c>
      <c r="D344" s="479">
        <v>2.1</v>
      </c>
      <c r="E344" s="480"/>
      <c r="F344" s="483"/>
      <c r="G344" s="61"/>
      <c r="H344" s="53"/>
      <c r="I344" s="53"/>
      <c r="J344" s="481">
        <v>1.85</v>
      </c>
      <c r="K344" s="482"/>
      <c r="L344" s="482"/>
      <c r="M344" s="53"/>
      <c r="N344" s="53"/>
      <c r="O344" s="53"/>
      <c r="P344" s="453">
        <f t="shared" si="32"/>
        <v>0.25</v>
      </c>
      <c r="Q344" s="454"/>
      <c r="R344" s="455"/>
    </row>
    <row r="345" spans="2:18" ht="17.5" thickTop="1" thickBot="1" x14ac:dyDescent="0.3">
      <c r="B345" s="51" t="s">
        <v>31</v>
      </c>
      <c r="C345" s="56" t="s">
        <v>236</v>
      </c>
      <c r="D345" s="479">
        <v>2.1</v>
      </c>
      <c r="E345" s="480"/>
      <c r="F345" s="483"/>
      <c r="G345" s="61"/>
      <c r="H345" s="53"/>
      <c r="I345" s="53"/>
      <c r="J345" s="481">
        <v>1.95</v>
      </c>
      <c r="K345" s="482"/>
      <c r="L345" s="482"/>
      <c r="M345" s="53"/>
      <c r="N345" s="53"/>
      <c r="O345" s="53"/>
      <c r="P345" s="453">
        <f t="shared" si="32"/>
        <v>0.15000000000000013</v>
      </c>
      <c r="Q345" s="454"/>
      <c r="R345" s="455"/>
    </row>
    <row r="346" spans="2:18" ht="17.5" thickTop="1" thickBot="1" x14ac:dyDescent="0.3">
      <c r="B346" s="51" t="s">
        <v>31</v>
      </c>
      <c r="C346" s="56" t="s">
        <v>46</v>
      </c>
      <c r="D346" s="479">
        <v>2.1</v>
      </c>
      <c r="E346" s="480"/>
      <c r="F346" s="483"/>
      <c r="G346" s="61"/>
      <c r="H346" s="53"/>
      <c r="I346" s="53"/>
      <c r="J346" s="481">
        <v>2</v>
      </c>
      <c r="K346" s="482"/>
      <c r="L346" s="482"/>
      <c r="M346" s="53"/>
      <c r="N346" s="53"/>
      <c r="O346" s="53"/>
      <c r="P346" s="453">
        <f t="shared" si="32"/>
        <v>0.10000000000000009</v>
      </c>
      <c r="Q346" s="454"/>
      <c r="R346" s="455"/>
    </row>
    <row r="347" spans="2:18" ht="17.5" thickTop="1" thickBot="1" x14ac:dyDescent="0.3">
      <c r="B347" s="51" t="s">
        <v>7</v>
      </c>
      <c r="C347" s="52" t="s">
        <v>70</v>
      </c>
      <c r="D347" s="479">
        <v>1.9</v>
      </c>
      <c r="E347" s="480"/>
      <c r="F347" s="483"/>
      <c r="G347" s="61"/>
      <c r="H347" s="53"/>
      <c r="I347" s="53"/>
      <c r="J347" s="481">
        <v>1.4</v>
      </c>
      <c r="K347" s="482"/>
      <c r="L347" s="482"/>
      <c r="M347" s="53"/>
      <c r="N347" s="53"/>
      <c r="O347" s="53"/>
      <c r="P347" s="453">
        <f t="shared" si="32"/>
        <v>0.5</v>
      </c>
      <c r="Q347" s="454"/>
      <c r="R347" s="455"/>
    </row>
    <row r="348" spans="2:18" ht="17.5" thickTop="1" thickBot="1" x14ac:dyDescent="0.3">
      <c r="B348" s="51" t="s">
        <v>31</v>
      </c>
      <c r="C348" s="56" t="s">
        <v>170</v>
      </c>
      <c r="D348" s="479">
        <v>1.9</v>
      </c>
      <c r="E348" s="480"/>
      <c r="F348" s="483"/>
      <c r="G348" s="61"/>
      <c r="H348" s="53"/>
      <c r="I348" s="53"/>
      <c r="J348" s="481">
        <v>1.45</v>
      </c>
      <c r="K348" s="482"/>
      <c r="L348" s="482"/>
      <c r="M348" s="53"/>
      <c r="N348" s="53"/>
      <c r="O348" s="53"/>
      <c r="P348" s="453">
        <f t="shared" si="32"/>
        <v>0.44999999999999996</v>
      </c>
      <c r="Q348" s="454"/>
      <c r="R348" s="455"/>
    </row>
    <row r="349" spans="2:18" ht="17.5" thickTop="1" thickBot="1" x14ac:dyDescent="0.3">
      <c r="B349" s="51" t="s">
        <v>31</v>
      </c>
      <c r="C349" s="56" t="s">
        <v>167</v>
      </c>
      <c r="D349" s="479">
        <v>1.9</v>
      </c>
      <c r="E349" s="480"/>
      <c r="F349" s="483"/>
      <c r="G349" s="61"/>
      <c r="H349" s="53"/>
      <c r="I349" s="53"/>
      <c r="J349" s="481">
        <v>1.55</v>
      </c>
      <c r="K349" s="482"/>
      <c r="L349" s="482"/>
      <c r="M349" s="53"/>
      <c r="N349" s="53"/>
      <c r="O349" s="53"/>
      <c r="P349" s="453">
        <f t="shared" si="32"/>
        <v>0.34999999999999987</v>
      </c>
      <c r="Q349" s="454"/>
      <c r="R349" s="455"/>
    </row>
    <row r="350" spans="2:18" ht="17.5" thickTop="1" thickBot="1" x14ac:dyDescent="0.3">
      <c r="B350" s="51" t="s">
        <v>31</v>
      </c>
      <c r="C350" s="60" t="s">
        <v>248</v>
      </c>
      <c r="D350" s="479">
        <v>1.9</v>
      </c>
      <c r="E350" s="480"/>
      <c r="F350" s="483"/>
      <c r="G350" s="61"/>
      <c r="H350" s="53"/>
      <c r="I350" s="53"/>
      <c r="J350" s="481">
        <v>1.65</v>
      </c>
      <c r="K350" s="482"/>
      <c r="L350" s="482"/>
      <c r="M350" s="53"/>
      <c r="N350" s="53"/>
      <c r="O350" s="53"/>
      <c r="P350" s="453">
        <f t="shared" si="32"/>
        <v>0.25</v>
      </c>
      <c r="Q350" s="454"/>
      <c r="R350" s="455"/>
    </row>
    <row r="351" spans="2:18" ht="17.5" thickTop="1" thickBot="1" x14ac:dyDescent="0.3">
      <c r="B351" s="51" t="s">
        <v>31</v>
      </c>
      <c r="C351" s="56" t="s">
        <v>236</v>
      </c>
      <c r="D351" s="479">
        <v>1.9</v>
      </c>
      <c r="E351" s="480"/>
      <c r="F351" s="483"/>
      <c r="G351" s="61"/>
      <c r="H351" s="53"/>
      <c r="I351" s="53"/>
      <c r="J351" s="481">
        <v>1.75</v>
      </c>
      <c r="K351" s="482"/>
      <c r="L351" s="482"/>
      <c r="M351" s="53"/>
      <c r="N351" s="53"/>
      <c r="O351" s="53"/>
      <c r="P351" s="453">
        <f t="shared" si="32"/>
        <v>0.14999999999999991</v>
      </c>
      <c r="Q351" s="454"/>
      <c r="R351" s="455"/>
    </row>
    <row r="352" spans="2:18" ht="17.5" thickTop="1" thickBot="1" x14ac:dyDescent="0.3">
      <c r="B352" s="51" t="s">
        <v>31</v>
      </c>
      <c r="C352" s="56" t="s">
        <v>46</v>
      </c>
      <c r="D352" s="479">
        <v>1.9</v>
      </c>
      <c r="E352" s="480"/>
      <c r="F352" s="483"/>
      <c r="G352" s="61"/>
      <c r="H352" s="53"/>
      <c r="I352" s="53"/>
      <c r="J352" s="481">
        <v>1.85</v>
      </c>
      <c r="K352" s="482"/>
      <c r="L352" s="482"/>
      <c r="M352" s="53"/>
      <c r="N352" s="53"/>
      <c r="O352" s="53"/>
      <c r="P352" s="453">
        <f t="shared" si="32"/>
        <v>4.9999999999999822E-2</v>
      </c>
      <c r="Q352" s="454"/>
      <c r="R352" s="455"/>
    </row>
    <row r="353" spans="2:18" ht="17.5" thickTop="1" thickBot="1" x14ac:dyDescent="0.3">
      <c r="B353" s="51" t="s">
        <v>29</v>
      </c>
      <c r="C353" s="52" t="s">
        <v>43</v>
      </c>
      <c r="D353" s="479">
        <v>1.9</v>
      </c>
      <c r="E353" s="480"/>
      <c r="F353" s="483"/>
      <c r="G353" s="61"/>
      <c r="H353" s="53"/>
      <c r="I353" s="53"/>
      <c r="J353" s="481">
        <v>1.45</v>
      </c>
      <c r="K353" s="482"/>
      <c r="L353" s="482"/>
      <c r="M353" s="53"/>
      <c r="N353" s="53"/>
      <c r="O353" s="53"/>
      <c r="P353" s="453">
        <f t="shared" ref="P353:P362" si="33">SUM(D353-J353)</f>
        <v>0.44999999999999996</v>
      </c>
      <c r="Q353" s="454"/>
      <c r="R353" s="455"/>
    </row>
    <row r="354" spans="2:18" ht="17.5" thickTop="1" thickBot="1" x14ac:dyDescent="0.3">
      <c r="B354" s="51" t="s">
        <v>31</v>
      </c>
      <c r="C354" s="56" t="s">
        <v>167</v>
      </c>
      <c r="D354" s="479">
        <v>1.9</v>
      </c>
      <c r="E354" s="480"/>
      <c r="F354" s="483"/>
      <c r="G354" s="61"/>
      <c r="H354" s="53"/>
      <c r="I354" s="53"/>
      <c r="J354" s="481">
        <v>1.55</v>
      </c>
      <c r="K354" s="482"/>
      <c r="L354" s="482"/>
      <c r="M354" s="53"/>
      <c r="N354" s="53"/>
      <c r="O354" s="53"/>
      <c r="P354" s="453">
        <f t="shared" si="33"/>
        <v>0.34999999999999987</v>
      </c>
      <c r="Q354" s="454"/>
      <c r="R354" s="455"/>
    </row>
    <row r="355" spans="2:18" ht="17.5" thickTop="1" thickBot="1" x14ac:dyDescent="0.3">
      <c r="B355" s="51" t="s">
        <v>31</v>
      </c>
      <c r="C355" s="56" t="s">
        <v>248</v>
      </c>
      <c r="D355" s="479">
        <v>1.9</v>
      </c>
      <c r="E355" s="480"/>
      <c r="F355" s="483"/>
      <c r="G355" s="61"/>
      <c r="H355" s="53"/>
      <c r="I355" s="53"/>
      <c r="J355" s="481">
        <v>1.65</v>
      </c>
      <c r="K355" s="482"/>
      <c r="L355" s="482"/>
      <c r="M355" s="53"/>
      <c r="N355" s="53"/>
      <c r="O355" s="53"/>
      <c r="P355" s="453">
        <f t="shared" si="33"/>
        <v>0.25</v>
      </c>
      <c r="Q355" s="454"/>
      <c r="R355" s="455"/>
    </row>
    <row r="356" spans="2:18" ht="17.5" thickTop="1" thickBot="1" x14ac:dyDescent="0.3">
      <c r="B356" s="51" t="s">
        <v>31</v>
      </c>
      <c r="C356" s="60" t="s">
        <v>236</v>
      </c>
      <c r="D356" s="479">
        <v>1.9</v>
      </c>
      <c r="E356" s="480"/>
      <c r="F356" s="483"/>
      <c r="G356" s="61"/>
      <c r="H356" s="53"/>
      <c r="I356" s="53"/>
      <c r="J356" s="481">
        <v>1.75</v>
      </c>
      <c r="K356" s="482"/>
      <c r="L356" s="482"/>
      <c r="M356" s="53"/>
      <c r="N356" s="53"/>
      <c r="O356" s="53"/>
      <c r="P356" s="453">
        <f t="shared" si="33"/>
        <v>0.14999999999999991</v>
      </c>
      <c r="Q356" s="454"/>
      <c r="R356" s="455"/>
    </row>
    <row r="357" spans="2:18" ht="17.5" thickTop="1" thickBot="1" x14ac:dyDescent="0.3">
      <c r="B357" s="51" t="s">
        <v>31</v>
      </c>
      <c r="C357" s="56" t="s">
        <v>46</v>
      </c>
      <c r="D357" s="479">
        <v>1.9</v>
      </c>
      <c r="E357" s="480"/>
      <c r="F357" s="483"/>
      <c r="G357" s="61"/>
      <c r="H357" s="53"/>
      <c r="I357" s="53"/>
      <c r="J357" s="481">
        <v>1.85</v>
      </c>
      <c r="K357" s="482"/>
      <c r="L357" s="482"/>
      <c r="M357" s="53"/>
      <c r="N357" s="53"/>
      <c r="O357" s="53"/>
      <c r="P357" s="453">
        <f t="shared" si="33"/>
        <v>4.9999999999999822E-2</v>
      </c>
      <c r="Q357" s="454"/>
      <c r="R357" s="455"/>
    </row>
    <row r="358" spans="2:18" ht="17.5" thickTop="1" thickBot="1" x14ac:dyDescent="0.3">
      <c r="B358" s="51" t="s">
        <v>93</v>
      </c>
      <c r="C358" s="52" t="s">
        <v>70</v>
      </c>
      <c r="D358" s="479">
        <v>1.9</v>
      </c>
      <c r="E358" s="480"/>
      <c r="F358" s="483"/>
      <c r="G358" s="61"/>
      <c r="H358" s="53"/>
      <c r="I358" s="53"/>
      <c r="J358" s="481">
        <v>1.4</v>
      </c>
      <c r="K358" s="482"/>
      <c r="L358" s="482"/>
      <c r="M358" s="53"/>
      <c r="N358" s="53"/>
      <c r="O358" s="53"/>
      <c r="P358" s="453">
        <f t="shared" si="33"/>
        <v>0.5</v>
      </c>
      <c r="Q358" s="454"/>
      <c r="R358" s="455"/>
    </row>
    <row r="359" spans="2:18" ht="17.5" thickTop="1" thickBot="1" x14ac:dyDescent="0.3">
      <c r="B359" s="51" t="s">
        <v>31</v>
      </c>
      <c r="C359" s="56" t="s">
        <v>19</v>
      </c>
      <c r="D359" s="479">
        <v>1.9</v>
      </c>
      <c r="E359" s="480"/>
      <c r="F359" s="483"/>
      <c r="G359" s="61"/>
      <c r="H359" s="53"/>
      <c r="I359" s="53"/>
      <c r="J359" s="481">
        <v>1.45</v>
      </c>
      <c r="K359" s="482"/>
      <c r="L359" s="482"/>
      <c r="M359" s="53"/>
      <c r="N359" s="53"/>
      <c r="O359" s="53"/>
      <c r="P359" s="453">
        <f t="shared" si="33"/>
        <v>0.44999999999999996</v>
      </c>
      <c r="Q359" s="454"/>
      <c r="R359" s="455"/>
    </row>
    <row r="360" spans="2:18" ht="17.5" thickTop="1" thickBot="1" x14ac:dyDescent="0.3">
      <c r="B360" s="51" t="s">
        <v>31</v>
      </c>
      <c r="C360" s="56" t="s">
        <v>45</v>
      </c>
      <c r="D360" s="479">
        <v>1.9</v>
      </c>
      <c r="E360" s="480"/>
      <c r="F360" s="483"/>
      <c r="G360" s="61"/>
      <c r="H360" s="53"/>
      <c r="I360" s="53"/>
      <c r="J360" s="481">
        <v>1.55</v>
      </c>
      <c r="K360" s="482"/>
      <c r="L360" s="482"/>
      <c r="M360" s="53"/>
      <c r="N360" s="53"/>
      <c r="O360" s="53"/>
      <c r="P360" s="453">
        <f t="shared" si="33"/>
        <v>0.34999999999999987</v>
      </c>
      <c r="Q360" s="454"/>
      <c r="R360" s="455"/>
    </row>
    <row r="361" spans="2:18" ht="17.5" thickTop="1" thickBot="1" x14ac:dyDescent="0.3">
      <c r="B361" s="51" t="s">
        <v>31</v>
      </c>
      <c r="C361" s="60" t="s">
        <v>54</v>
      </c>
      <c r="D361" s="479">
        <v>1.9</v>
      </c>
      <c r="E361" s="480"/>
      <c r="F361" s="483"/>
      <c r="G361" s="61"/>
      <c r="H361" s="53"/>
      <c r="I361" s="53"/>
      <c r="J361" s="481">
        <v>1.65</v>
      </c>
      <c r="K361" s="482"/>
      <c r="L361" s="482"/>
      <c r="M361" s="53"/>
      <c r="N361" s="53"/>
      <c r="O361" s="53"/>
      <c r="P361" s="453">
        <f t="shared" si="33"/>
        <v>0.25</v>
      </c>
      <c r="Q361" s="454"/>
      <c r="R361" s="455"/>
    </row>
    <row r="362" spans="2:18" ht="17.5" thickTop="1" thickBot="1" x14ac:dyDescent="0.3">
      <c r="B362" s="51" t="s">
        <v>31</v>
      </c>
      <c r="C362" s="56" t="s">
        <v>240</v>
      </c>
      <c r="D362" s="479">
        <v>1.9</v>
      </c>
      <c r="E362" s="480"/>
      <c r="F362" s="483"/>
      <c r="G362" s="61"/>
      <c r="H362" s="53"/>
      <c r="I362" s="53"/>
      <c r="J362" s="481">
        <v>1.75</v>
      </c>
      <c r="K362" s="482"/>
      <c r="L362" s="482"/>
      <c r="M362" s="53"/>
      <c r="N362" s="53"/>
      <c r="O362" s="53"/>
      <c r="P362" s="453">
        <f t="shared" si="33"/>
        <v>0.14999999999999991</v>
      </c>
      <c r="Q362" s="454"/>
      <c r="R362" s="455"/>
    </row>
    <row r="363" spans="2:18" ht="17.5" thickTop="1" thickBot="1" x14ac:dyDescent="0.3">
      <c r="B363" s="51" t="s">
        <v>31</v>
      </c>
      <c r="C363" s="56" t="s">
        <v>12</v>
      </c>
      <c r="D363" s="479">
        <v>1.9</v>
      </c>
      <c r="E363" s="480"/>
      <c r="F363" s="483"/>
      <c r="G363" s="61"/>
      <c r="H363" s="53"/>
      <c r="I363" s="53"/>
      <c r="J363" s="481">
        <v>1.85</v>
      </c>
      <c r="K363" s="482"/>
      <c r="L363" s="482"/>
      <c r="M363" s="53"/>
      <c r="N363" s="53"/>
      <c r="O363" s="53"/>
      <c r="P363" s="453">
        <f t="shared" ref="P363:P372" si="34">SUM(D363-J363)</f>
        <v>4.9999999999999822E-2</v>
      </c>
      <c r="Q363" s="454"/>
      <c r="R363" s="455"/>
    </row>
    <row r="364" spans="2:18" ht="17.5" thickTop="1" thickBot="1" x14ac:dyDescent="0.3">
      <c r="B364" s="51" t="s">
        <v>15</v>
      </c>
      <c r="C364" s="52" t="s">
        <v>43</v>
      </c>
      <c r="D364" s="479">
        <v>1.8</v>
      </c>
      <c r="E364" s="480"/>
      <c r="F364" s="483"/>
      <c r="G364" s="61"/>
      <c r="H364" s="53"/>
      <c r="I364" s="53"/>
      <c r="J364" s="481">
        <v>1.45</v>
      </c>
      <c r="K364" s="482"/>
      <c r="L364" s="482"/>
      <c r="M364" s="53"/>
      <c r="N364" s="53"/>
      <c r="O364" s="53"/>
      <c r="P364" s="453">
        <f t="shared" si="34"/>
        <v>0.35000000000000009</v>
      </c>
      <c r="Q364" s="454"/>
      <c r="R364" s="455"/>
    </row>
    <row r="365" spans="2:18" ht="17.5" thickTop="1" thickBot="1" x14ac:dyDescent="0.3">
      <c r="B365" s="51" t="s">
        <v>31</v>
      </c>
      <c r="C365" s="60" t="s">
        <v>167</v>
      </c>
      <c r="D365" s="479">
        <v>1.8</v>
      </c>
      <c r="E365" s="480"/>
      <c r="F365" s="483"/>
      <c r="G365" s="61"/>
      <c r="H365" s="53"/>
      <c r="I365" s="53"/>
      <c r="J365" s="481">
        <v>1.55</v>
      </c>
      <c r="K365" s="482"/>
      <c r="L365" s="482"/>
      <c r="M365" s="53"/>
      <c r="N365" s="53"/>
      <c r="O365" s="53"/>
      <c r="P365" s="453">
        <f t="shared" si="34"/>
        <v>0.25</v>
      </c>
      <c r="Q365" s="454"/>
      <c r="R365" s="455"/>
    </row>
    <row r="366" spans="2:18" ht="17.5" thickTop="1" thickBot="1" x14ac:dyDescent="0.3">
      <c r="B366" s="51" t="s">
        <v>31</v>
      </c>
      <c r="C366" s="56" t="s">
        <v>135</v>
      </c>
      <c r="D366" s="479">
        <v>1.8</v>
      </c>
      <c r="E366" s="480"/>
      <c r="F366" s="483"/>
      <c r="G366" s="61"/>
      <c r="H366" s="53"/>
      <c r="I366" s="53"/>
      <c r="J366" s="481">
        <v>1.65</v>
      </c>
      <c r="K366" s="482"/>
      <c r="L366" s="482"/>
      <c r="M366" s="53"/>
      <c r="N366" s="53"/>
      <c r="O366" s="53"/>
      <c r="P366" s="453">
        <f t="shared" si="34"/>
        <v>0.15000000000000013</v>
      </c>
      <c r="Q366" s="454"/>
      <c r="R366" s="455"/>
    </row>
    <row r="367" spans="2:18" ht="17.5" thickTop="1" thickBot="1" x14ac:dyDescent="0.3">
      <c r="B367" s="51" t="s">
        <v>31</v>
      </c>
      <c r="C367" s="56" t="s">
        <v>12</v>
      </c>
      <c r="D367" s="479">
        <v>1.8</v>
      </c>
      <c r="E367" s="480"/>
      <c r="F367" s="483"/>
      <c r="G367" s="61"/>
      <c r="H367" s="53"/>
      <c r="I367" s="53"/>
      <c r="J367" s="481">
        <v>1.75</v>
      </c>
      <c r="K367" s="482"/>
      <c r="L367" s="482"/>
      <c r="M367" s="53"/>
      <c r="N367" s="53"/>
      <c r="O367" s="53"/>
      <c r="P367" s="453">
        <f t="shared" si="34"/>
        <v>5.0000000000000044E-2</v>
      </c>
      <c r="Q367" s="454"/>
      <c r="R367" s="455"/>
    </row>
    <row r="368" spans="2:18" ht="17.5" thickTop="1" thickBot="1" x14ac:dyDescent="0.3">
      <c r="B368" s="51" t="s">
        <v>74</v>
      </c>
      <c r="C368" s="52" t="s">
        <v>70</v>
      </c>
      <c r="D368" s="479">
        <v>1.9</v>
      </c>
      <c r="E368" s="480"/>
      <c r="F368" s="483"/>
      <c r="G368" s="61"/>
      <c r="H368" s="53"/>
      <c r="I368" s="53"/>
      <c r="J368" s="481">
        <v>1.5</v>
      </c>
      <c r="K368" s="482"/>
      <c r="L368" s="482"/>
      <c r="M368" s="53"/>
      <c r="N368" s="53"/>
      <c r="O368" s="53"/>
      <c r="P368" s="453">
        <f t="shared" si="34"/>
        <v>0.39999999999999991</v>
      </c>
      <c r="Q368" s="454"/>
      <c r="R368" s="455"/>
    </row>
    <row r="369" spans="2:18" ht="17.5" thickTop="1" thickBot="1" x14ac:dyDescent="0.3">
      <c r="B369" s="51" t="s">
        <v>31</v>
      </c>
      <c r="C369" s="60" t="s">
        <v>170</v>
      </c>
      <c r="D369" s="479">
        <v>1.9</v>
      </c>
      <c r="E369" s="480"/>
      <c r="F369" s="483"/>
      <c r="G369" s="61"/>
      <c r="H369" s="53"/>
      <c r="I369" s="53"/>
      <c r="J369" s="481">
        <v>1.55</v>
      </c>
      <c r="K369" s="482"/>
      <c r="L369" s="482"/>
      <c r="M369" s="53"/>
      <c r="N369" s="53"/>
      <c r="O369" s="53"/>
      <c r="P369" s="453">
        <f t="shared" si="34"/>
        <v>0.34999999999999987</v>
      </c>
      <c r="Q369" s="454"/>
      <c r="R369" s="455"/>
    </row>
    <row r="370" spans="2:18" ht="17.5" thickTop="1" thickBot="1" x14ac:dyDescent="0.3">
      <c r="B370" s="51" t="s">
        <v>31</v>
      </c>
      <c r="C370" s="56" t="s">
        <v>54</v>
      </c>
      <c r="D370" s="479">
        <v>1.9</v>
      </c>
      <c r="E370" s="480"/>
      <c r="F370" s="483"/>
      <c r="G370" s="61"/>
      <c r="H370" s="53"/>
      <c r="I370" s="53"/>
      <c r="J370" s="481">
        <v>1.65</v>
      </c>
      <c r="K370" s="482"/>
      <c r="L370" s="482"/>
      <c r="M370" s="53"/>
      <c r="N370" s="53"/>
      <c r="O370" s="53"/>
      <c r="P370" s="453">
        <f t="shared" si="34"/>
        <v>0.25</v>
      </c>
      <c r="Q370" s="454"/>
      <c r="R370" s="455"/>
    </row>
    <row r="371" spans="2:18" ht="17.5" thickTop="1" thickBot="1" x14ac:dyDescent="0.3">
      <c r="B371" s="51" t="s">
        <v>31</v>
      </c>
      <c r="C371" s="56" t="s">
        <v>240</v>
      </c>
      <c r="D371" s="479">
        <v>1.9</v>
      </c>
      <c r="E371" s="480"/>
      <c r="F371" s="483"/>
      <c r="G371" s="61"/>
      <c r="H371" s="53"/>
      <c r="I371" s="53"/>
      <c r="J371" s="481">
        <v>1.75</v>
      </c>
      <c r="K371" s="482"/>
      <c r="L371" s="482"/>
      <c r="M371" s="53"/>
      <c r="N371" s="53"/>
      <c r="O371" s="53"/>
      <c r="P371" s="453">
        <f t="shared" si="34"/>
        <v>0.14999999999999991</v>
      </c>
      <c r="Q371" s="454"/>
      <c r="R371" s="455"/>
    </row>
    <row r="372" spans="2:18" ht="17.5" thickTop="1" thickBot="1" x14ac:dyDescent="0.3">
      <c r="B372" s="51" t="s">
        <v>31</v>
      </c>
      <c r="C372" s="56" t="s">
        <v>12</v>
      </c>
      <c r="D372" s="479">
        <v>1.9</v>
      </c>
      <c r="E372" s="480"/>
      <c r="F372" s="483"/>
      <c r="G372" s="61"/>
      <c r="H372" s="53"/>
      <c r="I372" s="53"/>
      <c r="J372" s="481">
        <v>1.85</v>
      </c>
      <c r="K372" s="482"/>
      <c r="L372" s="482"/>
      <c r="M372" s="53"/>
      <c r="N372" s="53"/>
      <c r="O372" s="53"/>
      <c r="P372" s="453">
        <f t="shared" si="34"/>
        <v>4.9999999999999822E-2</v>
      </c>
      <c r="Q372" s="454"/>
      <c r="R372" s="455"/>
    </row>
    <row r="373" spans="2:18" ht="17.5" thickTop="1" thickBot="1" x14ac:dyDescent="0.3">
      <c r="B373" s="51" t="s">
        <v>262</v>
      </c>
      <c r="C373" s="52" t="s">
        <v>70</v>
      </c>
      <c r="D373" s="479">
        <v>1.9</v>
      </c>
      <c r="E373" s="480"/>
      <c r="F373" s="483"/>
      <c r="G373" s="61"/>
      <c r="H373" s="53"/>
      <c r="I373" s="53"/>
      <c r="J373" s="481">
        <v>1.4</v>
      </c>
      <c r="K373" s="482"/>
      <c r="L373" s="482"/>
      <c r="M373" s="53"/>
      <c r="N373" s="53"/>
      <c r="O373" s="53"/>
      <c r="P373" s="453">
        <f t="shared" ref="P373:P384" si="35">SUM(D373-J373)</f>
        <v>0.5</v>
      </c>
      <c r="Q373" s="454"/>
      <c r="R373" s="455"/>
    </row>
    <row r="374" spans="2:18" ht="17.5" thickTop="1" thickBot="1" x14ac:dyDescent="0.3">
      <c r="B374" s="51" t="s">
        <v>31</v>
      </c>
      <c r="C374" s="60" t="s">
        <v>19</v>
      </c>
      <c r="D374" s="479">
        <v>1.9</v>
      </c>
      <c r="E374" s="480"/>
      <c r="F374" s="483"/>
      <c r="G374" s="61"/>
      <c r="H374" s="53"/>
      <c r="I374" s="53"/>
      <c r="J374" s="481">
        <v>1.45</v>
      </c>
      <c r="K374" s="482"/>
      <c r="L374" s="482"/>
      <c r="M374" s="53"/>
      <c r="N374" s="53"/>
      <c r="O374" s="53"/>
      <c r="P374" s="453">
        <f t="shared" si="35"/>
        <v>0.44999999999999996</v>
      </c>
      <c r="Q374" s="454"/>
      <c r="R374" s="455"/>
    </row>
    <row r="375" spans="2:18" ht="17.5" thickTop="1" thickBot="1" x14ac:dyDescent="0.3">
      <c r="B375" s="51" t="s">
        <v>31</v>
      </c>
      <c r="C375" s="56" t="s">
        <v>76</v>
      </c>
      <c r="D375" s="479">
        <v>1.9</v>
      </c>
      <c r="E375" s="480"/>
      <c r="F375" s="483"/>
      <c r="G375" s="61"/>
      <c r="H375" s="53"/>
      <c r="I375" s="53"/>
      <c r="J375" s="481">
        <v>1.55</v>
      </c>
      <c r="K375" s="482"/>
      <c r="L375" s="482"/>
      <c r="M375" s="53"/>
      <c r="N375" s="53"/>
      <c r="O375" s="53"/>
      <c r="P375" s="453">
        <f t="shared" si="35"/>
        <v>0.34999999999999987</v>
      </c>
      <c r="Q375" s="454"/>
      <c r="R375" s="455"/>
    </row>
    <row r="376" spans="2:18" ht="17.5" thickTop="1" thickBot="1" x14ac:dyDescent="0.3">
      <c r="B376" s="51" t="s">
        <v>31</v>
      </c>
      <c r="C376" s="56" t="s">
        <v>145</v>
      </c>
      <c r="D376" s="479">
        <v>1.9</v>
      </c>
      <c r="E376" s="480"/>
      <c r="F376" s="483"/>
      <c r="G376" s="61"/>
      <c r="H376" s="53"/>
      <c r="I376" s="53"/>
      <c r="J376" s="481">
        <v>1.65</v>
      </c>
      <c r="K376" s="482"/>
      <c r="L376" s="482"/>
      <c r="M376" s="53"/>
      <c r="N376" s="53"/>
      <c r="O376" s="53"/>
      <c r="P376" s="453">
        <f t="shared" si="35"/>
        <v>0.25</v>
      </c>
      <c r="Q376" s="454"/>
      <c r="R376" s="455"/>
    </row>
    <row r="377" spans="2:18" ht="17.5" thickTop="1" thickBot="1" x14ac:dyDescent="0.3">
      <c r="B377" s="51" t="s">
        <v>31</v>
      </c>
      <c r="C377" s="56" t="s">
        <v>240</v>
      </c>
      <c r="D377" s="479">
        <v>1.9</v>
      </c>
      <c r="E377" s="480"/>
      <c r="F377" s="483"/>
      <c r="G377" s="61"/>
      <c r="H377" s="53"/>
      <c r="I377" s="53"/>
      <c r="J377" s="481">
        <v>1.75</v>
      </c>
      <c r="K377" s="482"/>
      <c r="L377" s="482"/>
      <c r="M377" s="53"/>
      <c r="N377" s="53"/>
      <c r="O377" s="53"/>
      <c r="P377" s="453">
        <f t="shared" si="35"/>
        <v>0.14999999999999991</v>
      </c>
      <c r="Q377" s="454"/>
      <c r="R377" s="455"/>
    </row>
    <row r="378" spans="2:18" ht="17.5" thickTop="1" thickBot="1" x14ac:dyDescent="0.3">
      <c r="B378" s="51" t="s">
        <v>31</v>
      </c>
      <c r="C378" s="56" t="s">
        <v>12</v>
      </c>
      <c r="D378" s="479">
        <v>1.9</v>
      </c>
      <c r="E378" s="480"/>
      <c r="F378" s="483"/>
      <c r="G378" s="61"/>
      <c r="H378" s="53"/>
      <c r="I378" s="53"/>
      <c r="J378" s="481">
        <v>1.85</v>
      </c>
      <c r="K378" s="482"/>
      <c r="L378" s="482"/>
      <c r="M378" s="53"/>
      <c r="N378" s="53"/>
      <c r="O378" s="53"/>
      <c r="P378" s="453">
        <f t="shared" si="35"/>
        <v>4.9999999999999822E-2</v>
      </c>
      <c r="Q378" s="454"/>
      <c r="R378" s="455"/>
    </row>
    <row r="379" spans="2:18" ht="17.5" thickTop="1" thickBot="1" x14ac:dyDescent="0.3">
      <c r="B379" s="51" t="s">
        <v>14</v>
      </c>
      <c r="C379" s="52" t="s">
        <v>259</v>
      </c>
      <c r="D379" s="479">
        <v>1.9</v>
      </c>
      <c r="E379" s="480"/>
      <c r="F379" s="483"/>
      <c r="G379" s="61"/>
      <c r="H379" s="53"/>
      <c r="I379" s="53"/>
      <c r="J379" s="481">
        <v>1.3</v>
      </c>
      <c r="K379" s="482"/>
      <c r="L379" s="482"/>
      <c r="M379" s="53"/>
      <c r="N379" s="53"/>
      <c r="O379" s="53"/>
      <c r="P379" s="453">
        <f t="shared" si="35"/>
        <v>0.59999999999999987</v>
      </c>
      <c r="Q379" s="454"/>
      <c r="R379" s="455"/>
    </row>
    <row r="380" spans="2:18" ht="17.5" thickTop="1" thickBot="1" x14ac:dyDescent="0.3">
      <c r="B380" s="51" t="s">
        <v>31</v>
      </c>
      <c r="C380" s="60" t="s">
        <v>255</v>
      </c>
      <c r="D380" s="479">
        <v>1.9</v>
      </c>
      <c r="E380" s="480"/>
      <c r="F380" s="483"/>
      <c r="G380" s="61"/>
      <c r="H380" s="53"/>
      <c r="I380" s="53"/>
      <c r="J380" s="481">
        <v>1.35</v>
      </c>
      <c r="K380" s="482"/>
      <c r="L380" s="482"/>
      <c r="M380" s="53"/>
      <c r="N380" s="53"/>
      <c r="O380" s="53"/>
      <c r="P380" s="453">
        <f t="shared" si="35"/>
        <v>0.54999999999999982</v>
      </c>
      <c r="Q380" s="454"/>
      <c r="R380" s="455"/>
    </row>
    <row r="381" spans="2:18" ht="17.5" thickTop="1" thickBot="1" x14ac:dyDescent="0.3">
      <c r="B381" s="51" t="s">
        <v>31</v>
      </c>
      <c r="C381" s="56" t="s">
        <v>19</v>
      </c>
      <c r="D381" s="479">
        <v>1.9</v>
      </c>
      <c r="E381" s="480"/>
      <c r="F381" s="483"/>
      <c r="G381" s="61"/>
      <c r="H381" s="53"/>
      <c r="I381" s="53"/>
      <c r="J381" s="481">
        <v>1.45</v>
      </c>
      <c r="K381" s="482"/>
      <c r="L381" s="482"/>
      <c r="M381" s="53"/>
      <c r="N381" s="53"/>
      <c r="O381" s="53"/>
      <c r="P381" s="453">
        <f t="shared" si="35"/>
        <v>0.44999999999999996</v>
      </c>
      <c r="Q381" s="454"/>
      <c r="R381" s="455"/>
    </row>
    <row r="382" spans="2:18" ht="17.5" thickTop="1" thickBot="1" x14ac:dyDescent="0.3">
      <c r="B382" s="51" t="s">
        <v>31</v>
      </c>
      <c r="C382" s="56" t="s">
        <v>76</v>
      </c>
      <c r="D382" s="479">
        <v>1.9</v>
      </c>
      <c r="E382" s="480"/>
      <c r="F382" s="483"/>
      <c r="G382" s="61"/>
      <c r="H382" s="53"/>
      <c r="I382" s="53"/>
      <c r="J382" s="481">
        <v>1.55</v>
      </c>
      <c r="K382" s="482"/>
      <c r="L382" s="482"/>
      <c r="M382" s="53"/>
      <c r="N382" s="53"/>
      <c r="O382" s="53"/>
      <c r="P382" s="453">
        <f t="shared" si="35"/>
        <v>0.34999999999999987</v>
      </c>
      <c r="Q382" s="454"/>
      <c r="R382" s="455"/>
    </row>
    <row r="383" spans="2:18" ht="17.5" thickTop="1" thickBot="1" x14ac:dyDescent="0.3">
      <c r="B383" s="51" t="s">
        <v>31</v>
      </c>
      <c r="C383" s="56" t="s">
        <v>248</v>
      </c>
      <c r="D383" s="479">
        <v>1.9</v>
      </c>
      <c r="E383" s="480"/>
      <c r="F383" s="483"/>
      <c r="G383" s="61"/>
      <c r="H383" s="53"/>
      <c r="I383" s="53"/>
      <c r="J383" s="481">
        <v>1.65</v>
      </c>
      <c r="K383" s="482"/>
      <c r="L383" s="482"/>
      <c r="M383" s="53"/>
      <c r="N383" s="53"/>
      <c r="O383" s="53"/>
      <c r="P383" s="453">
        <f t="shared" si="35"/>
        <v>0.25</v>
      </c>
      <c r="Q383" s="454"/>
      <c r="R383" s="455"/>
    </row>
    <row r="384" spans="2:18" ht="17.5" thickTop="1" thickBot="1" x14ac:dyDescent="0.3">
      <c r="B384" s="51" t="s">
        <v>31</v>
      </c>
      <c r="C384" s="56" t="s">
        <v>236</v>
      </c>
      <c r="D384" s="479">
        <v>1.9</v>
      </c>
      <c r="E384" s="480"/>
      <c r="F384" s="483"/>
      <c r="G384" s="61"/>
      <c r="H384" s="53"/>
      <c r="I384" s="53"/>
      <c r="J384" s="481">
        <v>1.75</v>
      </c>
      <c r="K384" s="482"/>
      <c r="L384" s="482"/>
      <c r="M384" s="53"/>
      <c r="N384" s="53"/>
      <c r="O384" s="53"/>
      <c r="P384" s="453">
        <f t="shared" si="35"/>
        <v>0.14999999999999991</v>
      </c>
      <c r="Q384" s="454"/>
      <c r="R384" s="455"/>
    </row>
    <row r="385" spans="2:18" ht="17.5" thickTop="1" thickBot="1" x14ac:dyDescent="0.3">
      <c r="B385" s="51" t="s">
        <v>31</v>
      </c>
      <c r="C385" s="56" t="s">
        <v>46</v>
      </c>
      <c r="D385" s="479">
        <v>1.9</v>
      </c>
      <c r="E385" s="480"/>
      <c r="F385" s="483"/>
      <c r="G385" s="61"/>
      <c r="H385" s="53"/>
      <c r="I385" s="53"/>
      <c r="J385" s="481">
        <v>1.85</v>
      </c>
      <c r="K385" s="482"/>
      <c r="L385" s="482"/>
      <c r="M385" s="53"/>
      <c r="N385" s="53"/>
      <c r="O385" s="53"/>
      <c r="P385" s="453">
        <f t="shared" ref="P385:P391" si="36">SUM(D385-J385)</f>
        <v>4.9999999999999822E-2</v>
      </c>
      <c r="Q385" s="454"/>
      <c r="R385" s="455"/>
    </row>
    <row r="386" spans="2:18" ht="17.5" thickTop="1" thickBot="1" x14ac:dyDescent="0.3">
      <c r="B386" s="66" t="s">
        <v>245</v>
      </c>
      <c r="C386" s="60" t="s">
        <v>266</v>
      </c>
      <c r="D386" s="479">
        <v>1.9</v>
      </c>
      <c r="E386" s="480"/>
      <c r="F386" s="483"/>
      <c r="G386" s="61"/>
      <c r="H386" s="53"/>
      <c r="I386" s="53"/>
      <c r="J386" s="481">
        <v>1.4</v>
      </c>
      <c r="K386" s="482"/>
      <c r="L386" s="482"/>
      <c r="M386" s="53"/>
      <c r="N386" s="53"/>
      <c r="O386" s="53"/>
      <c r="P386" s="453">
        <f t="shared" si="36"/>
        <v>0.5</v>
      </c>
      <c r="Q386" s="454"/>
      <c r="R386" s="455"/>
    </row>
    <row r="387" spans="2:18" ht="17.5" thickTop="1" thickBot="1" x14ac:dyDescent="0.3">
      <c r="B387" s="51" t="s">
        <v>31</v>
      </c>
      <c r="C387" s="56" t="s">
        <v>19</v>
      </c>
      <c r="D387" s="479">
        <v>1.9</v>
      </c>
      <c r="E387" s="480"/>
      <c r="F387" s="483"/>
      <c r="G387" s="61"/>
      <c r="H387" s="53"/>
      <c r="I387" s="53"/>
      <c r="J387" s="481">
        <v>1.45</v>
      </c>
      <c r="K387" s="482"/>
      <c r="L387" s="482"/>
      <c r="M387" s="53"/>
      <c r="N387" s="53"/>
      <c r="O387" s="53"/>
      <c r="P387" s="453">
        <f t="shared" si="36"/>
        <v>0.44999999999999996</v>
      </c>
      <c r="Q387" s="454"/>
      <c r="R387" s="455"/>
    </row>
    <row r="388" spans="2:18" ht="17.5" thickTop="1" thickBot="1" x14ac:dyDescent="0.3">
      <c r="B388" s="51" t="s">
        <v>31</v>
      </c>
      <c r="C388" s="56" t="s">
        <v>76</v>
      </c>
      <c r="D388" s="479">
        <v>1.9</v>
      </c>
      <c r="E388" s="480"/>
      <c r="F388" s="483"/>
      <c r="G388" s="61"/>
      <c r="H388" s="53"/>
      <c r="I388" s="53"/>
      <c r="J388" s="481">
        <v>1.55</v>
      </c>
      <c r="K388" s="482"/>
      <c r="L388" s="482"/>
      <c r="M388" s="53"/>
      <c r="N388" s="53"/>
      <c r="O388" s="53"/>
      <c r="P388" s="453">
        <f t="shared" si="36"/>
        <v>0.34999999999999987</v>
      </c>
      <c r="Q388" s="454"/>
      <c r="R388" s="455"/>
    </row>
    <row r="389" spans="2:18" ht="17.5" thickTop="1" thickBot="1" x14ac:dyDescent="0.3">
      <c r="B389" s="51" t="s">
        <v>31</v>
      </c>
      <c r="C389" s="56" t="s">
        <v>248</v>
      </c>
      <c r="D389" s="479">
        <v>1.9</v>
      </c>
      <c r="E389" s="480"/>
      <c r="F389" s="483"/>
      <c r="G389" s="61"/>
      <c r="H389" s="53"/>
      <c r="I389" s="53"/>
      <c r="J389" s="481">
        <v>1.65</v>
      </c>
      <c r="K389" s="482"/>
      <c r="L389" s="482"/>
      <c r="M389" s="53"/>
      <c r="N389" s="53"/>
      <c r="O389" s="53"/>
      <c r="P389" s="453">
        <f t="shared" si="36"/>
        <v>0.25</v>
      </c>
      <c r="Q389" s="454"/>
      <c r="R389" s="455"/>
    </row>
    <row r="390" spans="2:18" ht="17.5" thickTop="1" thickBot="1" x14ac:dyDescent="0.3">
      <c r="B390" s="51" t="s">
        <v>31</v>
      </c>
      <c r="C390" s="56" t="s">
        <v>236</v>
      </c>
      <c r="D390" s="479">
        <v>1.9</v>
      </c>
      <c r="E390" s="480"/>
      <c r="F390" s="483"/>
      <c r="G390" s="61"/>
      <c r="H390" s="53"/>
      <c r="I390" s="53"/>
      <c r="J390" s="481">
        <v>1.75</v>
      </c>
      <c r="K390" s="482"/>
      <c r="L390" s="482"/>
      <c r="M390" s="53"/>
      <c r="N390" s="53"/>
      <c r="O390" s="53"/>
      <c r="P390" s="453">
        <f t="shared" si="36"/>
        <v>0.14999999999999991</v>
      </c>
      <c r="Q390" s="454"/>
      <c r="R390" s="455"/>
    </row>
    <row r="391" spans="2:18" ht="17.5" thickTop="1" thickBot="1" x14ac:dyDescent="0.3">
      <c r="B391" s="51" t="s">
        <v>31</v>
      </c>
      <c r="C391" s="56" t="s">
        <v>46</v>
      </c>
      <c r="D391" s="479">
        <v>1.9</v>
      </c>
      <c r="E391" s="480"/>
      <c r="F391" s="483"/>
      <c r="G391" s="61"/>
      <c r="H391" s="53"/>
      <c r="I391" s="53"/>
      <c r="J391" s="481">
        <v>1.85</v>
      </c>
      <c r="K391" s="482"/>
      <c r="L391" s="482"/>
      <c r="M391" s="53"/>
      <c r="N391" s="53"/>
      <c r="O391" s="53"/>
      <c r="P391" s="453">
        <f t="shared" si="36"/>
        <v>4.9999999999999822E-2</v>
      </c>
      <c r="Q391" s="454"/>
      <c r="R391" s="455"/>
    </row>
  </sheetData>
  <mergeCells count="1170">
    <mergeCell ref="D387:F387"/>
    <mergeCell ref="J387:L387"/>
    <mergeCell ref="P387:R387"/>
    <mergeCell ref="D388:F388"/>
    <mergeCell ref="J388:L388"/>
    <mergeCell ref="P388:R388"/>
    <mergeCell ref="D391:F391"/>
    <mergeCell ref="J391:L391"/>
    <mergeCell ref="P391:R391"/>
    <mergeCell ref="D389:F389"/>
    <mergeCell ref="J389:L389"/>
    <mergeCell ref="P389:R389"/>
    <mergeCell ref="D390:F390"/>
    <mergeCell ref="J390:L390"/>
    <mergeCell ref="P390:R390"/>
    <mergeCell ref="D381:F381"/>
    <mergeCell ref="J381:L381"/>
    <mergeCell ref="P381:R381"/>
    <mergeCell ref="D382:F382"/>
    <mergeCell ref="J382:L382"/>
    <mergeCell ref="P382:R382"/>
    <mergeCell ref="D383:F383"/>
    <mergeCell ref="J383:L383"/>
    <mergeCell ref="P383:R383"/>
    <mergeCell ref="D384:F384"/>
    <mergeCell ref="J384:L384"/>
    <mergeCell ref="P384:R384"/>
    <mergeCell ref="D385:F385"/>
    <mergeCell ref="J385:L385"/>
    <mergeCell ref="P385:R385"/>
    <mergeCell ref="D386:F386"/>
    <mergeCell ref="J386:L386"/>
    <mergeCell ref="P386:R386"/>
    <mergeCell ref="D375:F375"/>
    <mergeCell ref="J375:L375"/>
    <mergeCell ref="P375:R375"/>
    <mergeCell ref="D376:F376"/>
    <mergeCell ref="J376:L376"/>
    <mergeCell ref="P376:R376"/>
    <mergeCell ref="D377:F377"/>
    <mergeCell ref="J377:L377"/>
    <mergeCell ref="P377:R377"/>
    <mergeCell ref="D378:F378"/>
    <mergeCell ref="J378:L378"/>
    <mergeCell ref="P378:R378"/>
    <mergeCell ref="D379:F379"/>
    <mergeCell ref="J379:L379"/>
    <mergeCell ref="P379:R379"/>
    <mergeCell ref="D380:F380"/>
    <mergeCell ref="J380:L380"/>
    <mergeCell ref="P380:R380"/>
    <mergeCell ref="D369:F369"/>
    <mergeCell ref="J369:L369"/>
    <mergeCell ref="P369:R369"/>
    <mergeCell ref="D370:F370"/>
    <mergeCell ref="J370:L370"/>
    <mergeCell ref="P370:R370"/>
    <mergeCell ref="D371:F371"/>
    <mergeCell ref="J371:L371"/>
    <mergeCell ref="P371:R371"/>
    <mergeCell ref="D372:F372"/>
    <mergeCell ref="J372:L372"/>
    <mergeCell ref="P372:R372"/>
    <mergeCell ref="D373:F373"/>
    <mergeCell ref="J373:L373"/>
    <mergeCell ref="P373:R373"/>
    <mergeCell ref="D374:F374"/>
    <mergeCell ref="J374:L374"/>
    <mergeCell ref="P374:R374"/>
    <mergeCell ref="D363:F363"/>
    <mergeCell ref="J363:L363"/>
    <mergeCell ref="P363:R363"/>
    <mergeCell ref="D364:F364"/>
    <mergeCell ref="J364:L364"/>
    <mergeCell ref="P364:R364"/>
    <mergeCell ref="D365:F365"/>
    <mergeCell ref="J365:L365"/>
    <mergeCell ref="P365:R365"/>
    <mergeCell ref="D366:F366"/>
    <mergeCell ref="J366:L366"/>
    <mergeCell ref="P366:R366"/>
    <mergeCell ref="D367:F367"/>
    <mergeCell ref="J367:L367"/>
    <mergeCell ref="P367:R367"/>
    <mergeCell ref="D368:F368"/>
    <mergeCell ref="J368:L368"/>
    <mergeCell ref="P368:R368"/>
    <mergeCell ref="D357:F357"/>
    <mergeCell ref="J357:L357"/>
    <mergeCell ref="P357:R357"/>
    <mergeCell ref="D358:F358"/>
    <mergeCell ref="J358:L358"/>
    <mergeCell ref="P358:R358"/>
    <mergeCell ref="D359:F359"/>
    <mergeCell ref="J359:L359"/>
    <mergeCell ref="P359:R359"/>
    <mergeCell ref="D360:F360"/>
    <mergeCell ref="J360:L360"/>
    <mergeCell ref="P360:R360"/>
    <mergeCell ref="D361:F361"/>
    <mergeCell ref="J361:L361"/>
    <mergeCell ref="P361:R361"/>
    <mergeCell ref="D362:F362"/>
    <mergeCell ref="J362:L362"/>
    <mergeCell ref="P362:R362"/>
    <mergeCell ref="D351:F351"/>
    <mergeCell ref="J351:L351"/>
    <mergeCell ref="P351:R351"/>
    <mergeCell ref="D352:F352"/>
    <mergeCell ref="J352:L352"/>
    <mergeCell ref="P352:R352"/>
    <mergeCell ref="D353:F353"/>
    <mergeCell ref="J353:L353"/>
    <mergeCell ref="P353:R353"/>
    <mergeCell ref="D354:F354"/>
    <mergeCell ref="J354:L354"/>
    <mergeCell ref="P354:R354"/>
    <mergeCell ref="D355:F355"/>
    <mergeCell ref="J355:L355"/>
    <mergeCell ref="P355:R355"/>
    <mergeCell ref="D356:F356"/>
    <mergeCell ref="J356:L356"/>
    <mergeCell ref="P356:R356"/>
    <mergeCell ref="D345:F345"/>
    <mergeCell ref="J345:L345"/>
    <mergeCell ref="P345:R345"/>
    <mergeCell ref="D346:F346"/>
    <mergeCell ref="J346:L346"/>
    <mergeCell ref="P346:R346"/>
    <mergeCell ref="D347:F347"/>
    <mergeCell ref="J347:L347"/>
    <mergeCell ref="P347:R347"/>
    <mergeCell ref="D348:F348"/>
    <mergeCell ref="J348:L348"/>
    <mergeCell ref="P348:R348"/>
    <mergeCell ref="D349:F349"/>
    <mergeCell ref="J349:L349"/>
    <mergeCell ref="P349:R349"/>
    <mergeCell ref="D350:F350"/>
    <mergeCell ref="J350:L350"/>
    <mergeCell ref="P350:R350"/>
    <mergeCell ref="D339:F339"/>
    <mergeCell ref="J339:L339"/>
    <mergeCell ref="P339:R339"/>
    <mergeCell ref="D340:F340"/>
    <mergeCell ref="J340:L340"/>
    <mergeCell ref="P340:R340"/>
    <mergeCell ref="D341:F341"/>
    <mergeCell ref="J341:L341"/>
    <mergeCell ref="P341:R341"/>
    <mergeCell ref="D342:F342"/>
    <mergeCell ref="J342:L342"/>
    <mergeCell ref="P342:R342"/>
    <mergeCell ref="D343:F343"/>
    <mergeCell ref="J343:L343"/>
    <mergeCell ref="P343:R343"/>
    <mergeCell ref="D344:F344"/>
    <mergeCell ref="J344:L344"/>
    <mergeCell ref="P344:R344"/>
    <mergeCell ref="D333:F333"/>
    <mergeCell ref="J333:L333"/>
    <mergeCell ref="P333:R333"/>
    <mergeCell ref="D334:F334"/>
    <mergeCell ref="J334:L334"/>
    <mergeCell ref="P334:R334"/>
    <mergeCell ref="D335:F335"/>
    <mergeCell ref="J335:L335"/>
    <mergeCell ref="P335:R335"/>
    <mergeCell ref="D336:F336"/>
    <mergeCell ref="J336:L336"/>
    <mergeCell ref="P336:R336"/>
    <mergeCell ref="D337:F337"/>
    <mergeCell ref="J337:L337"/>
    <mergeCell ref="P337:R337"/>
    <mergeCell ref="D338:F338"/>
    <mergeCell ref="J338:L338"/>
    <mergeCell ref="P338:R338"/>
    <mergeCell ref="D327:F327"/>
    <mergeCell ref="J327:L327"/>
    <mergeCell ref="P327:R327"/>
    <mergeCell ref="D328:F328"/>
    <mergeCell ref="J328:L328"/>
    <mergeCell ref="P328:R328"/>
    <mergeCell ref="D329:F329"/>
    <mergeCell ref="J329:L329"/>
    <mergeCell ref="P329:R329"/>
    <mergeCell ref="D330:F330"/>
    <mergeCell ref="J330:L330"/>
    <mergeCell ref="P330:R330"/>
    <mergeCell ref="D331:F331"/>
    <mergeCell ref="J331:L331"/>
    <mergeCell ref="P331:R331"/>
    <mergeCell ref="D332:F332"/>
    <mergeCell ref="J332:L332"/>
    <mergeCell ref="P332:R332"/>
    <mergeCell ref="D321:F321"/>
    <mergeCell ref="J321:L321"/>
    <mergeCell ref="P321:R321"/>
    <mergeCell ref="D322:F322"/>
    <mergeCell ref="J322:L322"/>
    <mergeCell ref="P322:R322"/>
    <mergeCell ref="D323:F323"/>
    <mergeCell ref="J323:L323"/>
    <mergeCell ref="P323:R323"/>
    <mergeCell ref="D324:F324"/>
    <mergeCell ref="J324:L324"/>
    <mergeCell ref="P324:R324"/>
    <mergeCell ref="D325:F325"/>
    <mergeCell ref="J325:L325"/>
    <mergeCell ref="P325:R325"/>
    <mergeCell ref="D326:F326"/>
    <mergeCell ref="J326:L326"/>
    <mergeCell ref="P326:R326"/>
    <mergeCell ref="D315:F315"/>
    <mergeCell ref="J315:L315"/>
    <mergeCell ref="P315:R315"/>
    <mergeCell ref="D316:F316"/>
    <mergeCell ref="J316:L316"/>
    <mergeCell ref="P316:R316"/>
    <mergeCell ref="D317:F317"/>
    <mergeCell ref="J317:L317"/>
    <mergeCell ref="P317:R317"/>
    <mergeCell ref="D318:F318"/>
    <mergeCell ref="J318:L318"/>
    <mergeCell ref="P318:R318"/>
    <mergeCell ref="D319:F319"/>
    <mergeCell ref="J319:L319"/>
    <mergeCell ref="P319:R319"/>
    <mergeCell ref="D320:F320"/>
    <mergeCell ref="J320:L320"/>
    <mergeCell ref="P320:R320"/>
    <mergeCell ref="D309:F309"/>
    <mergeCell ref="J309:L309"/>
    <mergeCell ref="P309:R309"/>
    <mergeCell ref="D310:F310"/>
    <mergeCell ref="J310:L310"/>
    <mergeCell ref="P310:R310"/>
    <mergeCell ref="D311:F311"/>
    <mergeCell ref="J311:L311"/>
    <mergeCell ref="P311:R311"/>
    <mergeCell ref="D312:F312"/>
    <mergeCell ref="J312:L312"/>
    <mergeCell ref="P312:R312"/>
    <mergeCell ref="D313:F313"/>
    <mergeCell ref="J313:L313"/>
    <mergeCell ref="P313:R313"/>
    <mergeCell ref="D314:F314"/>
    <mergeCell ref="J314:L314"/>
    <mergeCell ref="P314:R314"/>
    <mergeCell ref="D303:F303"/>
    <mergeCell ref="J303:L303"/>
    <mergeCell ref="P303:R303"/>
    <mergeCell ref="D304:F304"/>
    <mergeCell ref="J304:L304"/>
    <mergeCell ref="P304:R304"/>
    <mergeCell ref="D305:F305"/>
    <mergeCell ref="J305:L305"/>
    <mergeCell ref="P305:R305"/>
    <mergeCell ref="D306:F306"/>
    <mergeCell ref="J306:L306"/>
    <mergeCell ref="P306:R306"/>
    <mergeCell ref="D307:F307"/>
    <mergeCell ref="J307:L307"/>
    <mergeCell ref="P307:R307"/>
    <mergeCell ref="D308:F308"/>
    <mergeCell ref="J308:L308"/>
    <mergeCell ref="P308:R308"/>
    <mergeCell ref="D297:F297"/>
    <mergeCell ref="J297:L297"/>
    <mergeCell ref="P297:R297"/>
    <mergeCell ref="D298:F298"/>
    <mergeCell ref="J298:L298"/>
    <mergeCell ref="P298:R298"/>
    <mergeCell ref="D299:F299"/>
    <mergeCell ref="J299:L299"/>
    <mergeCell ref="P299:R299"/>
    <mergeCell ref="D300:F300"/>
    <mergeCell ref="J300:L300"/>
    <mergeCell ref="P300:R300"/>
    <mergeCell ref="D301:F301"/>
    <mergeCell ref="J301:L301"/>
    <mergeCell ref="P301:R301"/>
    <mergeCell ref="D302:F302"/>
    <mergeCell ref="J302:L302"/>
    <mergeCell ref="P302:R302"/>
    <mergeCell ref="D291:F291"/>
    <mergeCell ref="J291:L291"/>
    <mergeCell ref="P291:R291"/>
    <mergeCell ref="D292:F292"/>
    <mergeCell ref="J292:L292"/>
    <mergeCell ref="P292:R292"/>
    <mergeCell ref="D293:F293"/>
    <mergeCell ref="J293:L293"/>
    <mergeCell ref="P293:R293"/>
    <mergeCell ref="D294:F294"/>
    <mergeCell ref="J294:L294"/>
    <mergeCell ref="P294:R294"/>
    <mergeCell ref="D295:F295"/>
    <mergeCell ref="J295:L295"/>
    <mergeCell ref="P295:R295"/>
    <mergeCell ref="D296:F296"/>
    <mergeCell ref="J296:L296"/>
    <mergeCell ref="P296:R296"/>
    <mergeCell ref="D285:F285"/>
    <mergeCell ref="J285:L285"/>
    <mergeCell ref="P285:R285"/>
    <mergeCell ref="D286:F286"/>
    <mergeCell ref="J286:L286"/>
    <mergeCell ref="P286:R286"/>
    <mergeCell ref="D287:F287"/>
    <mergeCell ref="J287:L287"/>
    <mergeCell ref="P287:R287"/>
    <mergeCell ref="D288:F288"/>
    <mergeCell ref="J288:L288"/>
    <mergeCell ref="P288:R288"/>
    <mergeCell ref="D289:F289"/>
    <mergeCell ref="J289:L289"/>
    <mergeCell ref="P289:R289"/>
    <mergeCell ref="D290:F290"/>
    <mergeCell ref="J290:L290"/>
    <mergeCell ref="P290:R290"/>
    <mergeCell ref="D279:F279"/>
    <mergeCell ref="J279:L279"/>
    <mergeCell ref="P279:R279"/>
    <mergeCell ref="D280:F280"/>
    <mergeCell ref="J280:L280"/>
    <mergeCell ref="P280:R280"/>
    <mergeCell ref="D281:F281"/>
    <mergeCell ref="J281:L281"/>
    <mergeCell ref="P281:R281"/>
    <mergeCell ref="D282:F282"/>
    <mergeCell ref="J282:L282"/>
    <mergeCell ref="P282:R282"/>
    <mergeCell ref="D283:F283"/>
    <mergeCell ref="J283:L283"/>
    <mergeCell ref="P283:R283"/>
    <mergeCell ref="D284:F284"/>
    <mergeCell ref="J284:L284"/>
    <mergeCell ref="P284:R284"/>
    <mergeCell ref="D273:F273"/>
    <mergeCell ref="J273:L273"/>
    <mergeCell ref="P273:R273"/>
    <mergeCell ref="D274:F274"/>
    <mergeCell ref="J274:L274"/>
    <mergeCell ref="P274:R274"/>
    <mergeCell ref="D275:F275"/>
    <mergeCell ref="J275:L275"/>
    <mergeCell ref="P275:R275"/>
    <mergeCell ref="D276:F276"/>
    <mergeCell ref="J276:L276"/>
    <mergeCell ref="P276:R276"/>
    <mergeCell ref="D277:F277"/>
    <mergeCell ref="J277:L277"/>
    <mergeCell ref="P277:R277"/>
    <mergeCell ref="D278:F278"/>
    <mergeCell ref="J278:L278"/>
    <mergeCell ref="P278:R278"/>
    <mergeCell ref="D267:F267"/>
    <mergeCell ref="J267:L267"/>
    <mergeCell ref="P267:R267"/>
    <mergeCell ref="D268:F268"/>
    <mergeCell ref="J268:L268"/>
    <mergeCell ref="P268:R268"/>
    <mergeCell ref="D269:F269"/>
    <mergeCell ref="J269:L269"/>
    <mergeCell ref="P269:R269"/>
    <mergeCell ref="D270:F270"/>
    <mergeCell ref="J270:L270"/>
    <mergeCell ref="P270:R270"/>
    <mergeCell ref="D271:F271"/>
    <mergeCell ref="J271:L271"/>
    <mergeCell ref="P271:R271"/>
    <mergeCell ref="D272:F272"/>
    <mergeCell ref="J272:L272"/>
    <mergeCell ref="P272:R272"/>
    <mergeCell ref="D261:F261"/>
    <mergeCell ref="J261:L261"/>
    <mergeCell ref="P261:R261"/>
    <mergeCell ref="D262:F262"/>
    <mergeCell ref="J262:L262"/>
    <mergeCell ref="P262:R262"/>
    <mergeCell ref="D263:F263"/>
    <mergeCell ref="J263:L263"/>
    <mergeCell ref="P263:R263"/>
    <mergeCell ref="D264:F264"/>
    <mergeCell ref="J264:L264"/>
    <mergeCell ref="P264:R264"/>
    <mergeCell ref="D265:F265"/>
    <mergeCell ref="J265:L265"/>
    <mergeCell ref="P265:R265"/>
    <mergeCell ref="D266:F266"/>
    <mergeCell ref="J266:L266"/>
    <mergeCell ref="P266:R266"/>
    <mergeCell ref="D255:F255"/>
    <mergeCell ref="J255:L255"/>
    <mergeCell ref="P255:R255"/>
    <mergeCell ref="D256:F256"/>
    <mergeCell ref="J256:L256"/>
    <mergeCell ref="P256:R256"/>
    <mergeCell ref="D257:F257"/>
    <mergeCell ref="J257:L257"/>
    <mergeCell ref="P257:R257"/>
    <mergeCell ref="D258:F258"/>
    <mergeCell ref="J258:L258"/>
    <mergeCell ref="P258:R258"/>
    <mergeCell ref="D259:F259"/>
    <mergeCell ref="J259:L259"/>
    <mergeCell ref="P259:R259"/>
    <mergeCell ref="D260:F260"/>
    <mergeCell ref="J260:L260"/>
    <mergeCell ref="P260:R260"/>
    <mergeCell ref="D249:F249"/>
    <mergeCell ref="J249:L249"/>
    <mergeCell ref="P249:R249"/>
    <mergeCell ref="D250:F250"/>
    <mergeCell ref="J250:L250"/>
    <mergeCell ref="P250:R250"/>
    <mergeCell ref="D251:F251"/>
    <mergeCell ref="J251:L251"/>
    <mergeCell ref="P251:R251"/>
    <mergeCell ref="D252:F252"/>
    <mergeCell ref="J252:L252"/>
    <mergeCell ref="P252:R252"/>
    <mergeCell ref="D253:F253"/>
    <mergeCell ref="J253:L253"/>
    <mergeCell ref="P253:R253"/>
    <mergeCell ref="D254:F254"/>
    <mergeCell ref="J254:L254"/>
    <mergeCell ref="P254:R254"/>
    <mergeCell ref="D243:F243"/>
    <mergeCell ref="J243:L243"/>
    <mergeCell ref="P243:R243"/>
    <mergeCell ref="D244:F244"/>
    <mergeCell ref="J244:L244"/>
    <mergeCell ref="P244:R244"/>
    <mergeCell ref="D245:F245"/>
    <mergeCell ref="J245:L245"/>
    <mergeCell ref="P245:R245"/>
    <mergeCell ref="D246:F246"/>
    <mergeCell ref="J246:L246"/>
    <mergeCell ref="P246:R246"/>
    <mergeCell ref="D247:F247"/>
    <mergeCell ref="J247:L247"/>
    <mergeCell ref="P247:R247"/>
    <mergeCell ref="D248:F248"/>
    <mergeCell ref="J248:L248"/>
    <mergeCell ref="P248:R248"/>
    <mergeCell ref="D237:F237"/>
    <mergeCell ref="J237:L237"/>
    <mergeCell ref="P237:R237"/>
    <mergeCell ref="D238:F238"/>
    <mergeCell ref="J238:L238"/>
    <mergeCell ref="P238:R238"/>
    <mergeCell ref="D239:F239"/>
    <mergeCell ref="J239:L239"/>
    <mergeCell ref="P239:R239"/>
    <mergeCell ref="D240:F240"/>
    <mergeCell ref="J240:L240"/>
    <mergeCell ref="P240:R240"/>
    <mergeCell ref="D241:F241"/>
    <mergeCell ref="J241:L241"/>
    <mergeCell ref="P241:R241"/>
    <mergeCell ref="D242:F242"/>
    <mergeCell ref="J242:L242"/>
    <mergeCell ref="P242:R242"/>
    <mergeCell ref="D231:F231"/>
    <mergeCell ref="J231:L231"/>
    <mergeCell ref="P231:R231"/>
    <mergeCell ref="D232:F232"/>
    <mergeCell ref="J232:L232"/>
    <mergeCell ref="P232:R232"/>
    <mergeCell ref="D233:F233"/>
    <mergeCell ref="J233:L233"/>
    <mergeCell ref="P233:R233"/>
    <mergeCell ref="D234:F234"/>
    <mergeCell ref="J234:L234"/>
    <mergeCell ref="P234:R234"/>
    <mergeCell ref="D235:F235"/>
    <mergeCell ref="J235:L235"/>
    <mergeCell ref="P235:R235"/>
    <mergeCell ref="D236:F236"/>
    <mergeCell ref="J236:L236"/>
    <mergeCell ref="P236:R236"/>
    <mergeCell ref="D225:F225"/>
    <mergeCell ref="J225:L225"/>
    <mergeCell ref="P225:R225"/>
    <mergeCell ref="D226:F226"/>
    <mergeCell ref="J226:L226"/>
    <mergeCell ref="P226:R226"/>
    <mergeCell ref="D227:F227"/>
    <mergeCell ref="J227:L227"/>
    <mergeCell ref="P227:R227"/>
    <mergeCell ref="D228:F228"/>
    <mergeCell ref="J228:L228"/>
    <mergeCell ref="P228:R228"/>
    <mergeCell ref="D229:F229"/>
    <mergeCell ref="J229:L229"/>
    <mergeCell ref="P229:R229"/>
    <mergeCell ref="D230:F230"/>
    <mergeCell ref="J230:L230"/>
    <mergeCell ref="P230:R230"/>
    <mergeCell ref="D219:F219"/>
    <mergeCell ref="J219:L219"/>
    <mergeCell ref="P219:R219"/>
    <mergeCell ref="D220:F220"/>
    <mergeCell ref="J220:L220"/>
    <mergeCell ref="P220:R220"/>
    <mergeCell ref="D221:F221"/>
    <mergeCell ref="J221:L221"/>
    <mergeCell ref="P221:R221"/>
    <mergeCell ref="D222:F222"/>
    <mergeCell ref="J222:L222"/>
    <mergeCell ref="P222:R222"/>
    <mergeCell ref="D223:F223"/>
    <mergeCell ref="J223:L223"/>
    <mergeCell ref="P223:R223"/>
    <mergeCell ref="D224:F224"/>
    <mergeCell ref="J224:L224"/>
    <mergeCell ref="P224:R224"/>
    <mergeCell ref="D213:F213"/>
    <mergeCell ref="J213:L213"/>
    <mergeCell ref="P213:R213"/>
    <mergeCell ref="D214:F214"/>
    <mergeCell ref="J214:L214"/>
    <mergeCell ref="P214:R214"/>
    <mergeCell ref="D215:F215"/>
    <mergeCell ref="J215:L215"/>
    <mergeCell ref="P215:R215"/>
    <mergeCell ref="D216:F216"/>
    <mergeCell ref="J216:L216"/>
    <mergeCell ref="P216:R216"/>
    <mergeCell ref="D217:F217"/>
    <mergeCell ref="J217:L217"/>
    <mergeCell ref="P217:R217"/>
    <mergeCell ref="D218:F218"/>
    <mergeCell ref="J218:L218"/>
    <mergeCell ref="P218:R218"/>
    <mergeCell ref="D207:F207"/>
    <mergeCell ref="J207:L207"/>
    <mergeCell ref="P207:R207"/>
    <mergeCell ref="D208:F208"/>
    <mergeCell ref="J208:L208"/>
    <mergeCell ref="P208:R208"/>
    <mergeCell ref="D209:F209"/>
    <mergeCell ref="J209:L209"/>
    <mergeCell ref="P209:R209"/>
    <mergeCell ref="D210:F210"/>
    <mergeCell ref="J210:L210"/>
    <mergeCell ref="P210:R210"/>
    <mergeCell ref="D211:F211"/>
    <mergeCell ref="J211:L211"/>
    <mergeCell ref="P211:R211"/>
    <mergeCell ref="D212:F212"/>
    <mergeCell ref="J212:L212"/>
    <mergeCell ref="P212:R212"/>
    <mergeCell ref="D201:F201"/>
    <mergeCell ref="J201:L201"/>
    <mergeCell ref="P201:R201"/>
    <mergeCell ref="D202:F202"/>
    <mergeCell ref="J202:L202"/>
    <mergeCell ref="P202:R202"/>
    <mergeCell ref="D203:F203"/>
    <mergeCell ref="J203:L203"/>
    <mergeCell ref="P203:R203"/>
    <mergeCell ref="D204:F204"/>
    <mergeCell ref="J204:L204"/>
    <mergeCell ref="P204:R204"/>
    <mergeCell ref="D205:F205"/>
    <mergeCell ref="J205:L205"/>
    <mergeCell ref="P205:R205"/>
    <mergeCell ref="D206:F206"/>
    <mergeCell ref="J206:L206"/>
    <mergeCell ref="P206:R206"/>
    <mergeCell ref="D195:F195"/>
    <mergeCell ref="J195:L195"/>
    <mergeCell ref="P195:R195"/>
    <mergeCell ref="D196:F196"/>
    <mergeCell ref="J196:L196"/>
    <mergeCell ref="P196:R196"/>
    <mergeCell ref="D197:F197"/>
    <mergeCell ref="J197:L197"/>
    <mergeCell ref="P197:R197"/>
    <mergeCell ref="D198:F198"/>
    <mergeCell ref="J198:L198"/>
    <mergeCell ref="P198:R198"/>
    <mergeCell ref="D199:F199"/>
    <mergeCell ref="J199:L199"/>
    <mergeCell ref="P199:R199"/>
    <mergeCell ref="D200:F200"/>
    <mergeCell ref="J200:L200"/>
    <mergeCell ref="P200:R200"/>
    <mergeCell ref="D189:F189"/>
    <mergeCell ref="J189:L189"/>
    <mergeCell ref="P189:R189"/>
    <mergeCell ref="D190:F190"/>
    <mergeCell ref="J190:L190"/>
    <mergeCell ref="P190:R190"/>
    <mergeCell ref="D191:F191"/>
    <mergeCell ref="J191:L191"/>
    <mergeCell ref="P191:R191"/>
    <mergeCell ref="D192:F192"/>
    <mergeCell ref="J192:L192"/>
    <mergeCell ref="P192:R192"/>
    <mergeCell ref="D193:F193"/>
    <mergeCell ref="J193:L193"/>
    <mergeCell ref="P193:R193"/>
    <mergeCell ref="D194:F194"/>
    <mergeCell ref="J194:L194"/>
    <mergeCell ref="P194:R194"/>
    <mergeCell ref="D183:F183"/>
    <mergeCell ref="J183:L183"/>
    <mergeCell ref="P183:R183"/>
    <mergeCell ref="D184:F184"/>
    <mergeCell ref="J184:L184"/>
    <mergeCell ref="P184:R184"/>
    <mergeCell ref="D185:F185"/>
    <mergeCell ref="J185:L185"/>
    <mergeCell ref="P185:R185"/>
    <mergeCell ref="D186:F186"/>
    <mergeCell ref="J186:L186"/>
    <mergeCell ref="P186:R186"/>
    <mergeCell ref="D187:F187"/>
    <mergeCell ref="J187:L187"/>
    <mergeCell ref="P187:R187"/>
    <mergeCell ref="D188:F188"/>
    <mergeCell ref="J188:L188"/>
    <mergeCell ref="P188:R188"/>
    <mergeCell ref="D177:F177"/>
    <mergeCell ref="J177:L177"/>
    <mergeCell ref="P177:R177"/>
    <mergeCell ref="D178:F178"/>
    <mergeCell ref="J178:L178"/>
    <mergeCell ref="P178:R178"/>
    <mergeCell ref="D179:F179"/>
    <mergeCell ref="J179:L179"/>
    <mergeCell ref="P179:R179"/>
    <mergeCell ref="D180:F180"/>
    <mergeCell ref="J180:L180"/>
    <mergeCell ref="P180:R180"/>
    <mergeCell ref="D181:F181"/>
    <mergeCell ref="J181:L181"/>
    <mergeCell ref="P181:R181"/>
    <mergeCell ref="D182:F182"/>
    <mergeCell ref="J182:L182"/>
    <mergeCell ref="P182:R182"/>
    <mergeCell ref="D171:F171"/>
    <mergeCell ref="J171:L171"/>
    <mergeCell ref="P171:R171"/>
    <mergeCell ref="D172:F172"/>
    <mergeCell ref="J172:L172"/>
    <mergeCell ref="P172:R172"/>
    <mergeCell ref="D173:F173"/>
    <mergeCell ref="J173:L173"/>
    <mergeCell ref="P173:R173"/>
    <mergeCell ref="D174:F174"/>
    <mergeCell ref="J174:L174"/>
    <mergeCell ref="P174:R174"/>
    <mergeCell ref="D175:F175"/>
    <mergeCell ref="J175:L175"/>
    <mergeCell ref="P175:R175"/>
    <mergeCell ref="D176:F176"/>
    <mergeCell ref="J176:L176"/>
    <mergeCell ref="P176:R176"/>
    <mergeCell ref="D165:F165"/>
    <mergeCell ref="J165:L165"/>
    <mergeCell ref="P165:R165"/>
    <mergeCell ref="D166:F166"/>
    <mergeCell ref="J166:L166"/>
    <mergeCell ref="P166:R166"/>
    <mergeCell ref="D167:F167"/>
    <mergeCell ref="J167:L167"/>
    <mergeCell ref="P167:R167"/>
    <mergeCell ref="D168:F168"/>
    <mergeCell ref="J168:L168"/>
    <mergeCell ref="P168:R168"/>
    <mergeCell ref="D169:F169"/>
    <mergeCell ref="J169:L169"/>
    <mergeCell ref="P169:R169"/>
    <mergeCell ref="D170:F170"/>
    <mergeCell ref="J170:L170"/>
    <mergeCell ref="P170:R170"/>
    <mergeCell ref="D159:F159"/>
    <mergeCell ref="J159:L159"/>
    <mergeCell ref="P159:R159"/>
    <mergeCell ref="D160:F160"/>
    <mergeCell ref="J160:L160"/>
    <mergeCell ref="P160:R160"/>
    <mergeCell ref="D161:F161"/>
    <mergeCell ref="J161:L161"/>
    <mergeCell ref="P161:R161"/>
    <mergeCell ref="D162:F162"/>
    <mergeCell ref="J162:L162"/>
    <mergeCell ref="P162:R162"/>
    <mergeCell ref="D163:F163"/>
    <mergeCell ref="J163:L163"/>
    <mergeCell ref="P163:R163"/>
    <mergeCell ref="D164:F164"/>
    <mergeCell ref="J164:L164"/>
    <mergeCell ref="P164:R164"/>
    <mergeCell ref="D153:F153"/>
    <mergeCell ref="J153:L153"/>
    <mergeCell ref="P153:R153"/>
    <mergeCell ref="D154:F154"/>
    <mergeCell ref="J154:L154"/>
    <mergeCell ref="P154:R154"/>
    <mergeCell ref="D155:F155"/>
    <mergeCell ref="J155:L155"/>
    <mergeCell ref="P155:R155"/>
    <mergeCell ref="D156:F156"/>
    <mergeCell ref="J156:L156"/>
    <mergeCell ref="P156:R156"/>
    <mergeCell ref="D157:F157"/>
    <mergeCell ref="J157:L157"/>
    <mergeCell ref="P157:R157"/>
    <mergeCell ref="D158:F158"/>
    <mergeCell ref="J158:L158"/>
    <mergeCell ref="P158:R158"/>
    <mergeCell ref="D147:F147"/>
    <mergeCell ref="J147:L147"/>
    <mergeCell ref="P147:R147"/>
    <mergeCell ref="D148:F148"/>
    <mergeCell ref="J148:L148"/>
    <mergeCell ref="P148:R148"/>
    <mergeCell ref="D149:F149"/>
    <mergeCell ref="J149:L149"/>
    <mergeCell ref="P149:R149"/>
    <mergeCell ref="D150:F150"/>
    <mergeCell ref="J150:L150"/>
    <mergeCell ref="P150:R150"/>
    <mergeCell ref="D151:F151"/>
    <mergeCell ref="J151:L151"/>
    <mergeCell ref="P151:R151"/>
    <mergeCell ref="D152:F152"/>
    <mergeCell ref="J152:L152"/>
    <mergeCell ref="P152:R152"/>
    <mergeCell ref="D141:F141"/>
    <mergeCell ref="J141:L141"/>
    <mergeCell ref="P141:R141"/>
    <mergeCell ref="D142:F142"/>
    <mergeCell ref="J142:L142"/>
    <mergeCell ref="P142:R142"/>
    <mergeCell ref="D143:F143"/>
    <mergeCell ref="J143:L143"/>
    <mergeCell ref="P143:R143"/>
    <mergeCell ref="D144:F144"/>
    <mergeCell ref="J144:L144"/>
    <mergeCell ref="P144:R144"/>
    <mergeCell ref="D145:F145"/>
    <mergeCell ref="J145:L145"/>
    <mergeCell ref="P145:R145"/>
    <mergeCell ref="D146:F146"/>
    <mergeCell ref="J146:L146"/>
    <mergeCell ref="P146:R146"/>
    <mergeCell ref="D135:F135"/>
    <mergeCell ref="J135:L135"/>
    <mergeCell ref="P135:R135"/>
    <mergeCell ref="D136:F136"/>
    <mergeCell ref="J136:L136"/>
    <mergeCell ref="P136:R136"/>
    <mergeCell ref="D137:F137"/>
    <mergeCell ref="J137:L137"/>
    <mergeCell ref="P137:R137"/>
    <mergeCell ref="D138:F138"/>
    <mergeCell ref="J138:L138"/>
    <mergeCell ref="P138:R138"/>
    <mergeCell ref="D139:F139"/>
    <mergeCell ref="J139:L139"/>
    <mergeCell ref="P139:R139"/>
    <mergeCell ref="D140:F140"/>
    <mergeCell ref="J140:L140"/>
    <mergeCell ref="P140:R140"/>
    <mergeCell ref="D129:F129"/>
    <mergeCell ref="J129:L129"/>
    <mergeCell ref="P129:R129"/>
    <mergeCell ref="D130:F130"/>
    <mergeCell ref="J130:L130"/>
    <mergeCell ref="P130:R130"/>
    <mergeCell ref="D131:F131"/>
    <mergeCell ref="J131:L131"/>
    <mergeCell ref="P131:R131"/>
    <mergeCell ref="D132:F132"/>
    <mergeCell ref="J132:L132"/>
    <mergeCell ref="P132:R132"/>
    <mergeCell ref="D133:F133"/>
    <mergeCell ref="J133:L133"/>
    <mergeCell ref="P133:R133"/>
    <mergeCell ref="D134:F134"/>
    <mergeCell ref="J134:L134"/>
    <mergeCell ref="P134:R134"/>
    <mergeCell ref="D123:F123"/>
    <mergeCell ref="J123:L123"/>
    <mergeCell ref="P123:R123"/>
    <mergeCell ref="D124:F124"/>
    <mergeCell ref="J124:L124"/>
    <mergeCell ref="P124:R124"/>
    <mergeCell ref="D125:F125"/>
    <mergeCell ref="J125:L125"/>
    <mergeCell ref="P125:R125"/>
    <mergeCell ref="D126:F126"/>
    <mergeCell ref="J126:L126"/>
    <mergeCell ref="P126:R126"/>
    <mergeCell ref="D127:F127"/>
    <mergeCell ref="J127:L127"/>
    <mergeCell ref="P127:R127"/>
    <mergeCell ref="D128:F128"/>
    <mergeCell ref="J128:L128"/>
    <mergeCell ref="P128:R128"/>
    <mergeCell ref="D117:F117"/>
    <mergeCell ref="J117:L117"/>
    <mergeCell ref="P117:R117"/>
    <mergeCell ref="D118:F118"/>
    <mergeCell ref="J118:L118"/>
    <mergeCell ref="P118:R118"/>
    <mergeCell ref="D119:F119"/>
    <mergeCell ref="J119:L119"/>
    <mergeCell ref="P119:R119"/>
    <mergeCell ref="D120:F120"/>
    <mergeCell ref="J120:L120"/>
    <mergeCell ref="P120:R120"/>
    <mergeCell ref="D121:F121"/>
    <mergeCell ref="J121:L121"/>
    <mergeCell ref="P121:R121"/>
    <mergeCell ref="D122:F122"/>
    <mergeCell ref="J122:L122"/>
    <mergeCell ref="P122:R122"/>
    <mergeCell ref="D111:F111"/>
    <mergeCell ref="J111:L111"/>
    <mergeCell ref="P111:R111"/>
    <mergeCell ref="D112:F112"/>
    <mergeCell ref="J112:L112"/>
    <mergeCell ref="P112:R112"/>
    <mergeCell ref="D113:F113"/>
    <mergeCell ref="J113:L113"/>
    <mergeCell ref="P113:R113"/>
    <mergeCell ref="D114:F114"/>
    <mergeCell ref="J114:L114"/>
    <mergeCell ref="P114:R114"/>
    <mergeCell ref="D115:F115"/>
    <mergeCell ref="J115:L115"/>
    <mergeCell ref="P115:R115"/>
    <mergeCell ref="D116:F116"/>
    <mergeCell ref="J116:L116"/>
    <mergeCell ref="P116:R116"/>
    <mergeCell ref="D105:F105"/>
    <mergeCell ref="J105:L105"/>
    <mergeCell ref="P105:R105"/>
    <mergeCell ref="D106:F106"/>
    <mergeCell ref="J106:L106"/>
    <mergeCell ref="P106:R106"/>
    <mergeCell ref="D107:F107"/>
    <mergeCell ref="J107:L107"/>
    <mergeCell ref="P107:R107"/>
    <mergeCell ref="D108:F108"/>
    <mergeCell ref="J108:L108"/>
    <mergeCell ref="P108:R108"/>
    <mergeCell ref="D109:F109"/>
    <mergeCell ref="J109:L109"/>
    <mergeCell ref="P109:R109"/>
    <mergeCell ref="D110:F110"/>
    <mergeCell ref="J110:L110"/>
    <mergeCell ref="P110:R110"/>
    <mergeCell ref="D99:F99"/>
    <mergeCell ref="J99:L99"/>
    <mergeCell ref="P99:R99"/>
    <mergeCell ref="D100:F100"/>
    <mergeCell ref="J100:L100"/>
    <mergeCell ref="P100:R100"/>
    <mergeCell ref="D101:F101"/>
    <mergeCell ref="J101:L101"/>
    <mergeCell ref="P101:R101"/>
    <mergeCell ref="D102:F102"/>
    <mergeCell ref="J102:L102"/>
    <mergeCell ref="P102:R102"/>
    <mergeCell ref="D103:F103"/>
    <mergeCell ref="J103:L103"/>
    <mergeCell ref="P103:R103"/>
    <mergeCell ref="D104:F104"/>
    <mergeCell ref="J104:L104"/>
    <mergeCell ref="P104:R104"/>
    <mergeCell ref="D93:F93"/>
    <mergeCell ref="J93:L93"/>
    <mergeCell ref="P93:R93"/>
    <mergeCell ref="D94:F94"/>
    <mergeCell ref="J94:L94"/>
    <mergeCell ref="P94:R94"/>
    <mergeCell ref="D95:F95"/>
    <mergeCell ref="J95:L95"/>
    <mergeCell ref="P95:R95"/>
    <mergeCell ref="D96:F96"/>
    <mergeCell ref="J96:L96"/>
    <mergeCell ref="P96:R96"/>
    <mergeCell ref="D97:F97"/>
    <mergeCell ref="J97:L97"/>
    <mergeCell ref="P97:R97"/>
    <mergeCell ref="D98:F98"/>
    <mergeCell ref="J98:L98"/>
    <mergeCell ref="P98:R98"/>
    <mergeCell ref="D87:F87"/>
    <mergeCell ref="J87:L87"/>
    <mergeCell ref="P87:R87"/>
    <mergeCell ref="D88:F88"/>
    <mergeCell ref="J88:L88"/>
    <mergeCell ref="P88:R88"/>
    <mergeCell ref="D89:F89"/>
    <mergeCell ref="J89:L89"/>
    <mergeCell ref="P89:R89"/>
    <mergeCell ref="D90:F90"/>
    <mergeCell ref="J90:L90"/>
    <mergeCell ref="P90:R90"/>
    <mergeCell ref="D91:F91"/>
    <mergeCell ref="J91:L91"/>
    <mergeCell ref="P91:R91"/>
    <mergeCell ref="D92:F92"/>
    <mergeCell ref="J92:L92"/>
    <mergeCell ref="P92:R92"/>
    <mergeCell ref="D81:F81"/>
    <mergeCell ref="J81:L81"/>
    <mergeCell ref="P81:R81"/>
    <mergeCell ref="D82:F82"/>
    <mergeCell ref="J82:L82"/>
    <mergeCell ref="P82:R82"/>
    <mergeCell ref="D83:F83"/>
    <mergeCell ref="J83:L83"/>
    <mergeCell ref="P83:R83"/>
    <mergeCell ref="D84:F84"/>
    <mergeCell ref="J84:L84"/>
    <mergeCell ref="P84:R84"/>
    <mergeCell ref="D85:F85"/>
    <mergeCell ref="J85:L85"/>
    <mergeCell ref="P85:R85"/>
    <mergeCell ref="D86:F86"/>
    <mergeCell ref="J86:L86"/>
    <mergeCell ref="P86:R86"/>
    <mergeCell ref="D75:F75"/>
    <mergeCell ref="J75:L75"/>
    <mergeCell ref="P75:R75"/>
    <mergeCell ref="D76:F76"/>
    <mergeCell ref="J76:L76"/>
    <mergeCell ref="P76:R76"/>
    <mergeCell ref="D77:F77"/>
    <mergeCell ref="J77:L77"/>
    <mergeCell ref="P77:R77"/>
    <mergeCell ref="D78:F78"/>
    <mergeCell ref="J78:L78"/>
    <mergeCell ref="P78:R78"/>
    <mergeCell ref="D79:F79"/>
    <mergeCell ref="J79:L79"/>
    <mergeCell ref="P79:R79"/>
    <mergeCell ref="D80:F80"/>
    <mergeCell ref="J80:L80"/>
    <mergeCell ref="P80:R80"/>
    <mergeCell ref="D69:F69"/>
    <mergeCell ref="J69:L69"/>
    <mergeCell ref="P69:R69"/>
    <mergeCell ref="D70:F70"/>
    <mergeCell ref="J70:L70"/>
    <mergeCell ref="P70:R70"/>
    <mergeCell ref="D71:F71"/>
    <mergeCell ref="J71:L71"/>
    <mergeCell ref="P71:R71"/>
    <mergeCell ref="D72:F72"/>
    <mergeCell ref="J72:L72"/>
    <mergeCell ref="P72:R72"/>
    <mergeCell ref="D73:F73"/>
    <mergeCell ref="J73:L73"/>
    <mergeCell ref="P73:R73"/>
    <mergeCell ref="D74:F74"/>
    <mergeCell ref="J74:L74"/>
    <mergeCell ref="P74:R74"/>
    <mergeCell ref="D63:F63"/>
    <mergeCell ref="J63:L63"/>
    <mergeCell ref="P63:R63"/>
    <mergeCell ref="D64:F64"/>
    <mergeCell ref="J64:L64"/>
    <mergeCell ref="P64:R64"/>
    <mergeCell ref="D65:F65"/>
    <mergeCell ref="J65:L65"/>
    <mergeCell ref="P65:R65"/>
    <mergeCell ref="D66:F66"/>
    <mergeCell ref="J66:L66"/>
    <mergeCell ref="P66:R66"/>
    <mergeCell ref="D67:F67"/>
    <mergeCell ref="J67:L67"/>
    <mergeCell ref="P67:R67"/>
    <mergeCell ref="D68:F68"/>
    <mergeCell ref="J68:L68"/>
    <mergeCell ref="P68:R68"/>
    <mergeCell ref="D57:F57"/>
    <mergeCell ref="J57:L57"/>
    <mergeCell ref="P57:R57"/>
    <mergeCell ref="D58:F58"/>
    <mergeCell ref="J58:L58"/>
    <mergeCell ref="P58:R58"/>
    <mergeCell ref="D59:F59"/>
    <mergeCell ref="J59:L59"/>
    <mergeCell ref="P59:R59"/>
    <mergeCell ref="D60:F60"/>
    <mergeCell ref="J60:L60"/>
    <mergeCell ref="P60:R60"/>
    <mergeCell ref="D61:F61"/>
    <mergeCell ref="J61:L61"/>
    <mergeCell ref="P61:R61"/>
    <mergeCell ref="D62:F62"/>
    <mergeCell ref="J62:L62"/>
    <mergeCell ref="P62:R62"/>
    <mergeCell ref="D51:F51"/>
    <mergeCell ref="J51:L51"/>
    <mergeCell ref="P51:R51"/>
    <mergeCell ref="D52:F52"/>
    <mergeCell ref="J52:L52"/>
    <mergeCell ref="P52:R52"/>
    <mergeCell ref="D53:F53"/>
    <mergeCell ref="J53:L53"/>
    <mergeCell ref="P53:R53"/>
    <mergeCell ref="D54:F54"/>
    <mergeCell ref="J54:L54"/>
    <mergeCell ref="P54:R54"/>
    <mergeCell ref="D55:F55"/>
    <mergeCell ref="J55:L55"/>
    <mergeCell ref="P55:R55"/>
    <mergeCell ref="D56:F56"/>
    <mergeCell ref="J56:L56"/>
    <mergeCell ref="P56:R56"/>
    <mergeCell ref="D45:F45"/>
    <mergeCell ref="J45:L45"/>
    <mergeCell ref="P45:R45"/>
    <mergeCell ref="D46:F46"/>
    <mergeCell ref="J46:L46"/>
    <mergeCell ref="P46:R46"/>
    <mergeCell ref="D47:F47"/>
    <mergeCell ref="J47:L47"/>
    <mergeCell ref="P47:R47"/>
    <mergeCell ref="D48:F48"/>
    <mergeCell ref="J48:L48"/>
    <mergeCell ref="P48:R48"/>
    <mergeCell ref="D49:F49"/>
    <mergeCell ref="J49:L49"/>
    <mergeCell ref="P49:R49"/>
    <mergeCell ref="D50:F50"/>
    <mergeCell ref="J50:L50"/>
    <mergeCell ref="P50:R50"/>
    <mergeCell ref="D38:F38"/>
    <mergeCell ref="G38:I38"/>
    <mergeCell ref="J38:L38"/>
    <mergeCell ref="P38:R38"/>
    <mergeCell ref="P39:R39"/>
    <mergeCell ref="P40:R40"/>
    <mergeCell ref="D41:F41"/>
    <mergeCell ref="G41:I41"/>
    <mergeCell ref="J41:L41"/>
    <mergeCell ref="P41:R41"/>
    <mergeCell ref="D42:F42"/>
    <mergeCell ref="J42:L42"/>
    <mergeCell ref="P42:R42"/>
    <mergeCell ref="D43:F43"/>
    <mergeCell ref="J43:L43"/>
    <mergeCell ref="P43:R43"/>
    <mergeCell ref="D44:F44"/>
    <mergeCell ref="J44:L44"/>
    <mergeCell ref="P44:R44"/>
    <mergeCell ref="D32:F32"/>
    <mergeCell ref="J32:L32"/>
    <mergeCell ref="P32:R32"/>
    <mergeCell ref="D33:F33"/>
    <mergeCell ref="J33:L33"/>
    <mergeCell ref="P33:R33"/>
    <mergeCell ref="D34:F34"/>
    <mergeCell ref="J34:L34"/>
    <mergeCell ref="P34:R34"/>
    <mergeCell ref="D35:F35"/>
    <mergeCell ref="J35:L35"/>
    <mergeCell ref="P35:R35"/>
    <mergeCell ref="D36:F36"/>
    <mergeCell ref="J36:L36"/>
    <mergeCell ref="P36:R36"/>
    <mergeCell ref="D37:F37"/>
    <mergeCell ref="J37:L37"/>
    <mergeCell ref="P37:R37"/>
    <mergeCell ref="D26:F26"/>
    <mergeCell ref="J26:L26"/>
    <mergeCell ref="P26:R26"/>
    <mergeCell ref="D27:F27"/>
    <mergeCell ref="J27:L27"/>
    <mergeCell ref="P27:R27"/>
    <mergeCell ref="D28:F28"/>
    <mergeCell ref="J28:L28"/>
    <mergeCell ref="P28:R28"/>
    <mergeCell ref="D29:F29"/>
    <mergeCell ref="J29:L29"/>
    <mergeCell ref="P29:R29"/>
    <mergeCell ref="D30:F30"/>
    <mergeCell ref="J30:L30"/>
    <mergeCell ref="P30:R30"/>
    <mergeCell ref="D31:F31"/>
    <mergeCell ref="J31:L31"/>
    <mergeCell ref="P31:R31"/>
    <mergeCell ref="D20:F20"/>
    <mergeCell ref="J20:L20"/>
    <mergeCell ref="P20:R20"/>
    <mergeCell ref="D21:F21"/>
    <mergeCell ref="J21:L21"/>
    <mergeCell ref="P21:R21"/>
    <mergeCell ref="D22:F22"/>
    <mergeCell ref="J22:L22"/>
    <mergeCell ref="P22:R22"/>
    <mergeCell ref="D23:F23"/>
    <mergeCell ref="J23:L23"/>
    <mergeCell ref="P23:R23"/>
    <mergeCell ref="D24:F24"/>
    <mergeCell ref="J24:L24"/>
    <mergeCell ref="P24:R24"/>
    <mergeCell ref="D25:F25"/>
    <mergeCell ref="J25:L25"/>
    <mergeCell ref="P25:R25"/>
    <mergeCell ref="D14:F14"/>
    <mergeCell ref="J14:L14"/>
    <mergeCell ref="P14:R14"/>
    <mergeCell ref="D15:F15"/>
    <mergeCell ref="J15:L15"/>
    <mergeCell ref="P15:R15"/>
    <mergeCell ref="D16:F16"/>
    <mergeCell ref="J16:L16"/>
    <mergeCell ref="P16:R16"/>
    <mergeCell ref="D17:F17"/>
    <mergeCell ref="J17:L17"/>
    <mergeCell ref="P17:R17"/>
    <mergeCell ref="D18:F18"/>
    <mergeCell ref="J18:L18"/>
    <mergeCell ref="P18:R18"/>
    <mergeCell ref="D19:F19"/>
    <mergeCell ref="J19:L19"/>
    <mergeCell ref="P19:R19"/>
    <mergeCell ref="D8:F8"/>
    <mergeCell ref="J8:L8"/>
    <mergeCell ref="P8:R8"/>
    <mergeCell ref="D9:F9"/>
    <mergeCell ref="J9:L9"/>
    <mergeCell ref="P9:R9"/>
    <mergeCell ref="D10:F10"/>
    <mergeCell ref="G10:I10"/>
    <mergeCell ref="J10:L10"/>
    <mergeCell ref="P10:R10"/>
    <mergeCell ref="D11:F11"/>
    <mergeCell ref="J11:L11"/>
    <mergeCell ref="P11:R11"/>
    <mergeCell ref="D12:F12"/>
    <mergeCell ref="J12:L12"/>
    <mergeCell ref="P12:R12"/>
    <mergeCell ref="D13:F13"/>
    <mergeCell ref="J13:L13"/>
    <mergeCell ref="P13:R13"/>
    <mergeCell ref="B1:R1"/>
    <mergeCell ref="D2:F2"/>
    <mergeCell ref="J2:L2"/>
    <mergeCell ref="P2:R2"/>
    <mergeCell ref="D3:F3"/>
    <mergeCell ref="J3:L3"/>
    <mergeCell ref="P3:R3"/>
    <mergeCell ref="D4:F4"/>
    <mergeCell ref="J4:L4"/>
    <mergeCell ref="P4:R4"/>
    <mergeCell ref="D5:F5"/>
    <mergeCell ref="J5:L5"/>
    <mergeCell ref="P5:R5"/>
    <mergeCell ref="D6:F6"/>
    <mergeCell ref="J6:L6"/>
    <mergeCell ref="P6:R6"/>
    <mergeCell ref="D7:F7"/>
    <mergeCell ref="J7:L7"/>
    <mergeCell ref="P7:R7"/>
  </mergeCells>
  <phoneticPr fontId="39"/>
  <printOptions horizontalCentered="1"/>
  <pageMargins left="0.47244094488188981" right="0.19685039370078741" top="0.31496062992125984" bottom="0.19685039370078741" header="0.43307086614173229" footer="0.23622047244094491"/>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M63"/>
  <sheetViews>
    <sheetView view="pageBreakPreview" zoomScale="115" zoomScaleNormal="85" zoomScaleSheetLayoutView="115" workbookViewId="0">
      <pane xSplit="2" ySplit="5" topLeftCell="C42" activePane="bottomRight" state="frozen"/>
      <selection pane="topRight"/>
      <selection pane="bottomLeft"/>
      <selection pane="bottomRight" sqref="A1:K1"/>
    </sheetView>
  </sheetViews>
  <sheetFormatPr defaultColWidth="8" defaultRowHeight="12" x14ac:dyDescent="0.2"/>
  <cols>
    <col min="1" max="1" width="5.453125" style="67" customWidth="1"/>
    <col min="2" max="2" width="7.6328125" style="68" bestFit="1" customWidth="1"/>
    <col min="3" max="3" width="2.7265625" style="67" customWidth="1"/>
    <col min="4" max="4" width="8.26953125" style="68" bestFit="1" customWidth="1"/>
    <col min="5" max="5" width="7.08984375" style="68" bestFit="1" customWidth="1"/>
    <col min="6" max="6" width="10" style="69" customWidth="1"/>
    <col min="7" max="9" width="10" style="70" customWidth="1"/>
    <col min="10" max="10" width="10.36328125" style="70" customWidth="1"/>
    <col min="11" max="11" width="10.36328125" style="69" customWidth="1"/>
    <col min="12" max="12" width="2.36328125" style="67" customWidth="1"/>
    <col min="13" max="13" width="2.36328125" style="67" bestFit="1" customWidth="1"/>
    <col min="14" max="14" width="5" style="67" customWidth="1"/>
    <col min="15" max="15" width="5" style="67" bestFit="1" customWidth="1"/>
    <col min="16" max="16" width="2.36328125" style="67" bestFit="1" customWidth="1"/>
    <col min="17" max="17" width="5" style="67" customWidth="1"/>
    <col min="18" max="18" width="8" style="67" bestFit="1"/>
    <col min="19" max="16384" width="8" style="67"/>
  </cols>
  <sheetData>
    <row r="1" spans="1:12" ht="21.75" customHeight="1" x14ac:dyDescent="0.2">
      <c r="A1" s="484" t="s">
        <v>56</v>
      </c>
      <c r="B1" s="484"/>
      <c r="C1" s="484"/>
      <c r="D1" s="484"/>
      <c r="E1" s="484"/>
      <c r="F1" s="484"/>
      <c r="G1" s="484"/>
      <c r="H1" s="484"/>
      <c r="I1" s="484"/>
      <c r="J1" s="484"/>
      <c r="K1" s="484"/>
    </row>
    <row r="2" spans="1:12" ht="12.5" thickBot="1" x14ac:dyDescent="0.25">
      <c r="A2" s="71"/>
      <c r="B2" s="485" t="s">
        <v>126</v>
      </c>
      <c r="C2" s="485"/>
      <c r="D2" s="485"/>
      <c r="E2" s="485"/>
      <c r="F2" s="485"/>
      <c r="G2" s="485"/>
      <c r="H2" s="485"/>
      <c r="I2" s="485"/>
      <c r="J2" s="485"/>
      <c r="K2" s="485"/>
      <c r="L2" s="71"/>
    </row>
    <row r="3" spans="1:12" ht="24.75" customHeight="1" x14ac:dyDescent="0.15">
      <c r="A3" s="486" t="s">
        <v>65</v>
      </c>
      <c r="B3" s="489" t="s">
        <v>229</v>
      </c>
      <c r="C3" s="490"/>
      <c r="D3" s="495" t="s">
        <v>201</v>
      </c>
      <c r="E3" s="496"/>
      <c r="F3" s="501" t="s">
        <v>4</v>
      </c>
      <c r="G3" s="503" t="s">
        <v>30</v>
      </c>
      <c r="H3" s="505" t="s">
        <v>143</v>
      </c>
      <c r="I3" s="503" t="s">
        <v>36</v>
      </c>
      <c r="J3" s="73" t="s">
        <v>79</v>
      </c>
      <c r="K3" s="74" t="s">
        <v>79</v>
      </c>
      <c r="L3" s="71"/>
    </row>
    <row r="4" spans="1:12" ht="24.75" customHeight="1" x14ac:dyDescent="0.2">
      <c r="A4" s="487"/>
      <c r="B4" s="491"/>
      <c r="C4" s="492"/>
      <c r="D4" s="497"/>
      <c r="E4" s="498"/>
      <c r="F4" s="502"/>
      <c r="G4" s="504"/>
      <c r="H4" s="506"/>
      <c r="I4" s="504"/>
      <c r="J4" s="75" t="s">
        <v>38</v>
      </c>
      <c r="K4" s="76" t="s">
        <v>41</v>
      </c>
      <c r="L4" s="71"/>
    </row>
    <row r="5" spans="1:12" ht="15" customHeight="1" thickBot="1" x14ac:dyDescent="0.25">
      <c r="A5" s="488"/>
      <c r="B5" s="493"/>
      <c r="C5" s="494"/>
      <c r="D5" s="499"/>
      <c r="E5" s="500"/>
      <c r="F5" s="77" t="s">
        <v>91</v>
      </c>
      <c r="G5" s="78" t="s">
        <v>181</v>
      </c>
      <c r="H5" s="79" t="s">
        <v>33</v>
      </c>
      <c r="I5" s="79" t="s">
        <v>10</v>
      </c>
      <c r="J5" s="80" t="s">
        <v>260</v>
      </c>
      <c r="K5" s="81" t="s">
        <v>66</v>
      </c>
      <c r="L5" s="71"/>
    </row>
    <row r="6" spans="1:12" ht="18.75" customHeight="1" x14ac:dyDescent="0.2">
      <c r="A6" s="520" t="s">
        <v>161</v>
      </c>
      <c r="B6" s="522" t="s">
        <v>218</v>
      </c>
      <c r="C6" s="72"/>
      <c r="D6" s="526" t="s">
        <v>151</v>
      </c>
      <c r="E6" s="527"/>
      <c r="F6" s="528">
        <v>2.75</v>
      </c>
      <c r="G6" s="528" t="s">
        <v>77</v>
      </c>
      <c r="H6" s="524" t="s">
        <v>77</v>
      </c>
      <c r="I6" s="524">
        <v>1.25</v>
      </c>
      <c r="J6" s="507">
        <f>SUM(F6-I6)</f>
        <v>1.5</v>
      </c>
      <c r="K6" s="509" t="s">
        <v>88</v>
      </c>
      <c r="L6" s="71"/>
    </row>
    <row r="7" spans="1:12" ht="18.75" customHeight="1" x14ac:dyDescent="0.2">
      <c r="A7" s="521"/>
      <c r="B7" s="523"/>
      <c r="C7" s="82"/>
      <c r="D7" s="511" t="s">
        <v>159</v>
      </c>
      <c r="E7" s="512"/>
      <c r="F7" s="529"/>
      <c r="G7" s="529"/>
      <c r="H7" s="525"/>
      <c r="I7" s="525"/>
      <c r="J7" s="508"/>
      <c r="K7" s="510"/>
      <c r="L7" s="71"/>
    </row>
    <row r="8" spans="1:12" ht="12" customHeight="1" x14ac:dyDescent="0.2">
      <c r="A8" s="538" t="s">
        <v>198</v>
      </c>
      <c r="B8" s="539" t="s">
        <v>50</v>
      </c>
      <c r="C8" s="540" t="s">
        <v>278</v>
      </c>
      <c r="D8" s="133"/>
      <c r="E8" s="134">
        <v>7</v>
      </c>
      <c r="F8" s="85">
        <v>2.75</v>
      </c>
      <c r="G8" s="85">
        <v>0.8</v>
      </c>
      <c r="H8" s="86">
        <v>0.7</v>
      </c>
      <c r="I8" s="86">
        <v>1.25</v>
      </c>
      <c r="J8" s="90">
        <f t="shared" ref="J8:J15" si="0">F8-G8-H8-I8</f>
        <v>0</v>
      </c>
      <c r="K8" s="91">
        <f t="shared" ref="K8:K15" si="1">F8-G8-I8</f>
        <v>0.7</v>
      </c>
      <c r="L8" s="89"/>
    </row>
    <row r="9" spans="1:12" ht="13.5" customHeight="1" x14ac:dyDescent="0.2">
      <c r="A9" s="513"/>
      <c r="B9" s="514"/>
      <c r="C9" s="541"/>
      <c r="D9" s="133">
        <v>7</v>
      </c>
      <c r="E9" s="134">
        <v>8</v>
      </c>
      <c r="F9" s="85">
        <v>2.75</v>
      </c>
      <c r="G9" s="85">
        <v>0.75</v>
      </c>
      <c r="H9" s="86">
        <v>0.75</v>
      </c>
      <c r="I9" s="86">
        <v>1.25</v>
      </c>
      <c r="J9" s="90">
        <f t="shared" si="0"/>
        <v>0</v>
      </c>
      <c r="K9" s="91">
        <f t="shared" si="1"/>
        <v>0.75</v>
      </c>
      <c r="L9" s="89"/>
    </row>
    <row r="10" spans="1:12" ht="13.5" customHeight="1" x14ac:dyDescent="0.2">
      <c r="A10" s="513"/>
      <c r="B10" s="514"/>
      <c r="C10" s="541"/>
      <c r="D10" s="133">
        <v>8</v>
      </c>
      <c r="E10" s="134">
        <v>9</v>
      </c>
      <c r="F10" s="85">
        <v>2.75</v>
      </c>
      <c r="G10" s="92">
        <v>0.65</v>
      </c>
      <c r="H10" s="93">
        <v>0.85</v>
      </c>
      <c r="I10" s="93">
        <v>1.25</v>
      </c>
      <c r="J10" s="90">
        <f t="shared" si="0"/>
        <v>0</v>
      </c>
      <c r="K10" s="91">
        <f t="shared" si="1"/>
        <v>0.85000000000000009</v>
      </c>
      <c r="L10" s="89"/>
    </row>
    <row r="11" spans="1:12" ht="13.5" customHeight="1" x14ac:dyDescent="0.2">
      <c r="A11" s="513"/>
      <c r="B11" s="514"/>
      <c r="C11" s="541"/>
      <c r="D11" s="141">
        <v>9</v>
      </c>
      <c r="E11" s="142">
        <v>10</v>
      </c>
      <c r="F11" s="85">
        <v>2.75</v>
      </c>
      <c r="G11" s="92">
        <v>0.55000000000000004</v>
      </c>
      <c r="H11" s="93">
        <v>0.95</v>
      </c>
      <c r="I11" s="93">
        <v>1.25</v>
      </c>
      <c r="J11" s="90">
        <f t="shared" si="0"/>
        <v>0</v>
      </c>
      <c r="K11" s="91">
        <f t="shared" si="1"/>
        <v>0.95000000000000018</v>
      </c>
      <c r="L11" s="89"/>
    </row>
    <row r="12" spans="1:12" ht="13.5" customHeight="1" x14ac:dyDescent="0.2">
      <c r="A12" s="513"/>
      <c r="B12" s="514"/>
      <c r="C12" s="541"/>
      <c r="D12" s="135">
        <v>10</v>
      </c>
      <c r="E12" s="136">
        <v>11</v>
      </c>
      <c r="F12" s="85">
        <v>2.75</v>
      </c>
      <c r="G12" s="98">
        <v>0.45</v>
      </c>
      <c r="H12" s="93">
        <v>1.05</v>
      </c>
      <c r="I12" s="93">
        <v>1.25</v>
      </c>
      <c r="J12" s="90">
        <f t="shared" si="0"/>
        <v>0</v>
      </c>
      <c r="K12" s="91">
        <f t="shared" si="1"/>
        <v>1.0499999999999998</v>
      </c>
      <c r="L12" s="89"/>
    </row>
    <row r="13" spans="1:12" ht="13.5" customHeight="1" x14ac:dyDescent="0.2">
      <c r="A13" s="513"/>
      <c r="B13" s="514"/>
      <c r="C13" s="541"/>
      <c r="D13" s="135">
        <v>11</v>
      </c>
      <c r="E13" s="136">
        <v>13</v>
      </c>
      <c r="F13" s="85">
        <v>2.75</v>
      </c>
      <c r="G13" s="98">
        <v>0.35</v>
      </c>
      <c r="H13" s="93">
        <v>1.1499999999999999</v>
      </c>
      <c r="I13" s="93">
        <v>1.25</v>
      </c>
      <c r="J13" s="90">
        <f t="shared" si="0"/>
        <v>0</v>
      </c>
      <c r="K13" s="91">
        <f t="shared" si="1"/>
        <v>1.1499999999999999</v>
      </c>
      <c r="L13" s="89"/>
    </row>
    <row r="14" spans="1:12" ht="13.5" customHeight="1" x14ac:dyDescent="0.2">
      <c r="A14" s="513"/>
      <c r="B14" s="514"/>
      <c r="C14" s="541"/>
      <c r="D14" s="137">
        <v>13</v>
      </c>
      <c r="E14" s="138">
        <v>14</v>
      </c>
      <c r="F14" s="112">
        <v>2.75</v>
      </c>
      <c r="G14" s="98">
        <v>0.25</v>
      </c>
      <c r="H14" s="111">
        <v>1.25</v>
      </c>
      <c r="I14" s="93">
        <v>1.25</v>
      </c>
      <c r="J14" s="90">
        <f t="shared" si="0"/>
        <v>0</v>
      </c>
      <c r="K14" s="91">
        <f t="shared" si="1"/>
        <v>1.25</v>
      </c>
      <c r="L14" s="89"/>
    </row>
    <row r="15" spans="1:12" ht="13.5" customHeight="1" x14ac:dyDescent="0.2">
      <c r="A15" s="513"/>
      <c r="B15" s="514"/>
      <c r="C15" s="542"/>
      <c r="D15" s="146">
        <v>14</v>
      </c>
      <c r="E15" s="147">
        <v>15</v>
      </c>
      <c r="F15" s="148">
        <v>2.75</v>
      </c>
      <c r="G15" s="103">
        <v>0.15</v>
      </c>
      <c r="H15" s="104">
        <v>1.35</v>
      </c>
      <c r="I15" s="93">
        <v>1.25</v>
      </c>
      <c r="J15" s="90">
        <f t="shared" si="0"/>
        <v>0</v>
      </c>
      <c r="K15" s="91">
        <f t="shared" si="1"/>
        <v>1.35</v>
      </c>
      <c r="L15" s="89"/>
    </row>
    <row r="16" spans="1:12" ht="13.5" customHeight="1" x14ac:dyDescent="0.2">
      <c r="A16" s="513"/>
      <c r="B16" s="514"/>
      <c r="C16" s="540" t="s">
        <v>37</v>
      </c>
      <c r="D16" s="133"/>
      <c r="E16" s="134">
        <v>7</v>
      </c>
      <c r="F16" s="85">
        <v>2.75</v>
      </c>
      <c r="G16" s="85">
        <v>0.8</v>
      </c>
      <c r="H16" s="85" t="s">
        <v>95</v>
      </c>
      <c r="I16" s="105">
        <v>1.25</v>
      </c>
      <c r="J16" s="106">
        <f t="shared" ref="J16:J23" si="2">F16-G16-I16</f>
        <v>0.7</v>
      </c>
      <c r="K16" s="518" t="s">
        <v>88</v>
      </c>
      <c r="L16" s="89"/>
    </row>
    <row r="17" spans="1:12" ht="13.5" customHeight="1" x14ac:dyDescent="0.2">
      <c r="A17" s="513"/>
      <c r="B17" s="514"/>
      <c r="C17" s="541"/>
      <c r="D17" s="133">
        <v>7</v>
      </c>
      <c r="E17" s="134">
        <v>8</v>
      </c>
      <c r="F17" s="85">
        <v>2.75</v>
      </c>
      <c r="G17" s="85">
        <v>0.75</v>
      </c>
      <c r="H17" s="85" t="s">
        <v>95</v>
      </c>
      <c r="I17" s="85">
        <v>1.25</v>
      </c>
      <c r="J17" s="107">
        <f t="shared" si="2"/>
        <v>0.75</v>
      </c>
      <c r="K17" s="519"/>
      <c r="L17" s="89"/>
    </row>
    <row r="18" spans="1:12" ht="13.5" customHeight="1" x14ac:dyDescent="0.2">
      <c r="A18" s="513"/>
      <c r="B18" s="514"/>
      <c r="C18" s="541"/>
      <c r="D18" s="133">
        <v>8</v>
      </c>
      <c r="E18" s="134">
        <v>9</v>
      </c>
      <c r="F18" s="85">
        <v>2.75</v>
      </c>
      <c r="G18" s="92">
        <v>0.65</v>
      </c>
      <c r="H18" s="85" t="s">
        <v>95</v>
      </c>
      <c r="I18" s="85">
        <v>1.25</v>
      </c>
      <c r="J18" s="108">
        <f t="shared" si="2"/>
        <v>0.85000000000000009</v>
      </c>
      <c r="K18" s="519"/>
      <c r="L18" s="89"/>
    </row>
    <row r="19" spans="1:12" ht="13.5" customHeight="1" x14ac:dyDescent="0.2">
      <c r="A19" s="513"/>
      <c r="B19" s="514"/>
      <c r="C19" s="541"/>
      <c r="D19" s="141">
        <v>9</v>
      </c>
      <c r="E19" s="142">
        <v>10</v>
      </c>
      <c r="F19" s="85">
        <v>2.75</v>
      </c>
      <c r="G19" s="92">
        <v>0.55000000000000004</v>
      </c>
      <c r="H19" s="85" t="s">
        <v>95</v>
      </c>
      <c r="I19" s="85">
        <v>1.25</v>
      </c>
      <c r="J19" s="108">
        <f t="shared" si="2"/>
        <v>0.95000000000000018</v>
      </c>
      <c r="K19" s="519"/>
      <c r="L19" s="89"/>
    </row>
    <row r="20" spans="1:12" ht="13.5" customHeight="1" x14ac:dyDescent="0.2">
      <c r="A20" s="513"/>
      <c r="B20" s="514"/>
      <c r="C20" s="541"/>
      <c r="D20" s="135">
        <v>10</v>
      </c>
      <c r="E20" s="136">
        <v>11</v>
      </c>
      <c r="F20" s="85">
        <v>2.75</v>
      </c>
      <c r="G20" s="98">
        <v>0.45</v>
      </c>
      <c r="H20" s="85" t="s">
        <v>95</v>
      </c>
      <c r="I20" s="85">
        <v>1.25</v>
      </c>
      <c r="J20" s="90">
        <f t="shared" si="2"/>
        <v>1.0499999999999998</v>
      </c>
      <c r="K20" s="519"/>
      <c r="L20" s="89"/>
    </row>
    <row r="21" spans="1:12" ht="13.5" customHeight="1" x14ac:dyDescent="0.2">
      <c r="A21" s="513"/>
      <c r="B21" s="514"/>
      <c r="C21" s="541"/>
      <c r="D21" s="137">
        <v>11</v>
      </c>
      <c r="E21" s="138">
        <v>13</v>
      </c>
      <c r="F21" s="85">
        <v>2.75</v>
      </c>
      <c r="G21" s="98">
        <v>0.35</v>
      </c>
      <c r="H21" s="93" t="s">
        <v>95</v>
      </c>
      <c r="I21" s="93">
        <v>1.25</v>
      </c>
      <c r="J21" s="90">
        <f t="shared" si="2"/>
        <v>1.1499999999999999</v>
      </c>
      <c r="K21" s="519"/>
      <c r="L21" s="89"/>
    </row>
    <row r="22" spans="1:12" ht="13.5" customHeight="1" x14ac:dyDescent="0.2">
      <c r="A22" s="513"/>
      <c r="B22" s="514"/>
      <c r="C22" s="541"/>
      <c r="D22" s="137">
        <v>13</v>
      </c>
      <c r="E22" s="138">
        <v>14</v>
      </c>
      <c r="F22" s="112">
        <v>2.75</v>
      </c>
      <c r="G22" s="98">
        <v>0.25</v>
      </c>
      <c r="H22" s="92" t="s">
        <v>77</v>
      </c>
      <c r="I22" s="92">
        <v>1.25</v>
      </c>
      <c r="J22" s="90">
        <f t="shared" si="2"/>
        <v>1.25</v>
      </c>
      <c r="K22" s="519"/>
      <c r="L22" s="89"/>
    </row>
    <row r="23" spans="1:12" ht="13.5" customHeight="1" thickBot="1" x14ac:dyDescent="0.25">
      <c r="A23" s="530"/>
      <c r="B23" s="531"/>
      <c r="C23" s="543"/>
      <c r="D23" s="145">
        <v>14</v>
      </c>
      <c r="E23" s="144">
        <v>15</v>
      </c>
      <c r="F23" s="115">
        <v>2.75</v>
      </c>
      <c r="G23" s="116">
        <v>0.15</v>
      </c>
      <c r="H23" s="117" t="s">
        <v>95</v>
      </c>
      <c r="I23" s="117">
        <v>1.25</v>
      </c>
      <c r="J23" s="150">
        <f t="shared" si="2"/>
        <v>1.35</v>
      </c>
      <c r="K23" s="533"/>
      <c r="L23" s="89"/>
    </row>
    <row r="24" spans="1:12" ht="18.75" customHeight="1" x14ac:dyDescent="0.2">
      <c r="A24" s="520" t="s">
        <v>161</v>
      </c>
      <c r="B24" s="522" t="s">
        <v>3</v>
      </c>
      <c r="C24" s="72"/>
      <c r="D24" s="526" t="s">
        <v>151</v>
      </c>
      <c r="E24" s="527"/>
      <c r="F24" s="528">
        <v>2.65</v>
      </c>
      <c r="G24" s="528" t="s">
        <v>77</v>
      </c>
      <c r="H24" s="524" t="s">
        <v>77</v>
      </c>
      <c r="I24" s="524">
        <v>1.25</v>
      </c>
      <c r="J24" s="507">
        <f>SUM(F24-I24)</f>
        <v>1.4</v>
      </c>
      <c r="K24" s="509" t="s">
        <v>88</v>
      </c>
      <c r="L24" s="71"/>
    </row>
    <row r="25" spans="1:12" ht="18.75" customHeight="1" x14ac:dyDescent="0.2">
      <c r="A25" s="521"/>
      <c r="B25" s="523"/>
      <c r="C25" s="82"/>
      <c r="D25" s="511" t="s">
        <v>159</v>
      </c>
      <c r="E25" s="512"/>
      <c r="F25" s="529"/>
      <c r="G25" s="529"/>
      <c r="H25" s="525"/>
      <c r="I25" s="525"/>
      <c r="J25" s="508"/>
      <c r="K25" s="510"/>
      <c r="L25" s="71"/>
    </row>
    <row r="26" spans="1:12" ht="12" customHeight="1" x14ac:dyDescent="0.2">
      <c r="A26" s="538" t="s">
        <v>198</v>
      </c>
      <c r="B26" s="539" t="s">
        <v>274</v>
      </c>
      <c r="C26" s="540" t="s">
        <v>278</v>
      </c>
      <c r="D26" s="133"/>
      <c r="E26" s="134">
        <v>7</v>
      </c>
      <c r="F26" s="85">
        <v>2.65</v>
      </c>
      <c r="G26" s="85">
        <v>0.8</v>
      </c>
      <c r="H26" s="86">
        <v>0.6</v>
      </c>
      <c r="I26" s="86">
        <v>1.25</v>
      </c>
      <c r="J26" s="90">
        <f t="shared" ref="J26:J32" si="3">F26-G26-H26-I26</f>
        <v>0</v>
      </c>
      <c r="K26" s="91">
        <f t="shared" ref="K26:K32" si="4">F26-G26-I26</f>
        <v>0.59999999999999987</v>
      </c>
      <c r="L26" s="89"/>
    </row>
    <row r="27" spans="1:12" ht="13.5" customHeight="1" x14ac:dyDescent="0.2">
      <c r="A27" s="513"/>
      <c r="B27" s="514"/>
      <c r="C27" s="541"/>
      <c r="D27" s="133">
        <v>7</v>
      </c>
      <c r="E27" s="134">
        <v>8</v>
      </c>
      <c r="F27" s="85">
        <v>2.65</v>
      </c>
      <c r="G27" s="85">
        <v>0.75</v>
      </c>
      <c r="H27" s="86">
        <v>0.65</v>
      </c>
      <c r="I27" s="86">
        <v>1.25</v>
      </c>
      <c r="J27" s="90">
        <f t="shared" si="3"/>
        <v>0</v>
      </c>
      <c r="K27" s="91">
        <f t="shared" si="4"/>
        <v>0.64999999999999991</v>
      </c>
      <c r="L27" s="89"/>
    </row>
    <row r="28" spans="1:12" ht="13.5" customHeight="1" x14ac:dyDescent="0.2">
      <c r="A28" s="513"/>
      <c r="B28" s="514"/>
      <c r="C28" s="541"/>
      <c r="D28" s="133">
        <v>8</v>
      </c>
      <c r="E28" s="134">
        <v>9</v>
      </c>
      <c r="F28" s="85">
        <v>2.65</v>
      </c>
      <c r="G28" s="92">
        <v>0.65</v>
      </c>
      <c r="H28" s="93">
        <v>0.75</v>
      </c>
      <c r="I28" s="93">
        <v>1.25</v>
      </c>
      <c r="J28" s="90">
        <f t="shared" si="3"/>
        <v>0</v>
      </c>
      <c r="K28" s="91">
        <f t="shared" si="4"/>
        <v>0.75</v>
      </c>
      <c r="L28" s="89"/>
    </row>
    <row r="29" spans="1:12" ht="13.5" customHeight="1" x14ac:dyDescent="0.2">
      <c r="A29" s="513"/>
      <c r="B29" s="514"/>
      <c r="C29" s="541"/>
      <c r="D29" s="141">
        <v>9</v>
      </c>
      <c r="E29" s="142">
        <v>11</v>
      </c>
      <c r="F29" s="85">
        <v>2.65</v>
      </c>
      <c r="G29" s="92">
        <v>0.55000000000000004</v>
      </c>
      <c r="H29" s="93">
        <v>0.85</v>
      </c>
      <c r="I29" s="93">
        <v>1.25</v>
      </c>
      <c r="J29" s="90">
        <f t="shared" si="3"/>
        <v>0</v>
      </c>
      <c r="K29" s="91">
        <f t="shared" si="4"/>
        <v>0.84999999999999964</v>
      </c>
      <c r="L29" s="89"/>
    </row>
    <row r="30" spans="1:12" ht="13.5" customHeight="1" x14ac:dyDescent="0.2">
      <c r="A30" s="513"/>
      <c r="B30" s="514"/>
      <c r="C30" s="541"/>
      <c r="D30" s="135">
        <v>11</v>
      </c>
      <c r="E30" s="136">
        <v>12</v>
      </c>
      <c r="F30" s="85">
        <v>2.65</v>
      </c>
      <c r="G30" s="98">
        <v>0.45</v>
      </c>
      <c r="H30" s="93">
        <v>0.95</v>
      </c>
      <c r="I30" s="93">
        <v>1.25</v>
      </c>
      <c r="J30" s="90">
        <f t="shared" si="3"/>
        <v>0</v>
      </c>
      <c r="K30" s="91">
        <f t="shared" si="4"/>
        <v>0.94999999999999973</v>
      </c>
      <c r="L30" s="89"/>
    </row>
    <row r="31" spans="1:12" ht="13.5" customHeight="1" x14ac:dyDescent="0.2">
      <c r="A31" s="513"/>
      <c r="B31" s="514"/>
      <c r="C31" s="541"/>
      <c r="D31" s="135">
        <v>12</v>
      </c>
      <c r="E31" s="136">
        <v>13</v>
      </c>
      <c r="F31" s="85">
        <v>2.65</v>
      </c>
      <c r="G31" s="98">
        <v>0.35</v>
      </c>
      <c r="H31" s="93">
        <v>1.05</v>
      </c>
      <c r="I31" s="93">
        <v>1.25</v>
      </c>
      <c r="J31" s="90">
        <f t="shared" si="3"/>
        <v>0</v>
      </c>
      <c r="K31" s="91">
        <f t="shared" si="4"/>
        <v>1.0499999999999998</v>
      </c>
      <c r="L31" s="89"/>
    </row>
    <row r="32" spans="1:12" ht="13.5" customHeight="1" x14ac:dyDescent="0.2">
      <c r="A32" s="513"/>
      <c r="B32" s="514"/>
      <c r="C32" s="542"/>
      <c r="D32" s="139">
        <v>13</v>
      </c>
      <c r="E32" s="151">
        <v>15</v>
      </c>
      <c r="F32" s="103">
        <v>2.65</v>
      </c>
      <c r="G32" s="103">
        <v>0.25</v>
      </c>
      <c r="H32" s="104">
        <v>1.1499999999999999</v>
      </c>
      <c r="I32" s="93">
        <v>1.25</v>
      </c>
      <c r="J32" s="90">
        <f t="shared" si="3"/>
        <v>0</v>
      </c>
      <c r="K32" s="91">
        <f t="shared" si="4"/>
        <v>1.1499999999999999</v>
      </c>
      <c r="L32" s="89"/>
    </row>
    <row r="33" spans="1:12" ht="13.5" customHeight="1" x14ac:dyDescent="0.2">
      <c r="A33" s="513"/>
      <c r="B33" s="514"/>
      <c r="C33" s="540" t="s">
        <v>37</v>
      </c>
      <c r="D33" s="133"/>
      <c r="E33" s="134">
        <v>7</v>
      </c>
      <c r="F33" s="85">
        <v>2.65</v>
      </c>
      <c r="G33" s="85">
        <v>0.8</v>
      </c>
      <c r="H33" s="85" t="s">
        <v>95</v>
      </c>
      <c r="I33" s="105">
        <v>1.25</v>
      </c>
      <c r="J33" s="106">
        <f t="shared" ref="J33:J39" si="5">F33-G33-I33</f>
        <v>0.59999999999999987</v>
      </c>
      <c r="K33" s="518" t="s">
        <v>88</v>
      </c>
      <c r="L33" s="89"/>
    </row>
    <row r="34" spans="1:12" ht="13.5" customHeight="1" x14ac:dyDescent="0.2">
      <c r="A34" s="513"/>
      <c r="B34" s="514"/>
      <c r="C34" s="541"/>
      <c r="D34" s="133">
        <v>7</v>
      </c>
      <c r="E34" s="134">
        <v>8</v>
      </c>
      <c r="F34" s="85">
        <v>2.65</v>
      </c>
      <c r="G34" s="85">
        <v>0.75</v>
      </c>
      <c r="H34" s="85" t="s">
        <v>95</v>
      </c>
      <c r="I34" s="85">
        <v>1.25</v>
      </c>
      <c r="J34" s="107">
        <f t="shared" si="5"/>
        <v>0.64999999999999991</v>
      </c>
      <c r="K34" s="519"/>
      <c r="L34" s="89"/>
    </row>
    <row r="35" spans="1:12" ht="13.5" customHeight="1" x14ac:dyDescent="0.2">
      <c r="A35" s="513"/>
      <c r="B35" s="514"/>
      <c r="C35" s="541"/>
      <c r="D35" s="133">
        <v>8</v>
      </c>
      <c r="E35" s="134">
        <v>9</v>
      </c>
      <c r="F35" s="85">
        <v>2.65</v>
      </c>
      <c r="G35" s="92">
        <v>0.65</v>
      </c>
      <c r="H35" s="85" t="s">
        <v>95</v>
      </c>
      <c r="I35" s="85">
        <v>1.25</v>
      </c>
      <c r="J35" s="108">
        <f t="shared" si="5"/>
        <v>0.75</v>
      </c>
      <c r="K35" s="519"/>
      <c r="L35" s="89"/>
    </row>
    <row r="36" spans="1:12" ht="13.5" customHeight="1" x14ac:dyDescent="0.2">
      <c r="A36" s="513"/>
      <c r="B36" s="514"/>
      <c r="C36" s="541"/>
      <c r="D36" s="141">
        <v>9</v>
      </c>
      <c r="E36" s="142">
        <v>11</v>
      </c>
      <c r="F36" s="85">
        <v>2.65</v>
      </c>
      <c r="G36" s="92">
        <v>0.55000000000000004</v>
      </c>
      <c r="H36" s="85" t="s">
        <v>95</v>
      </c>
      <c r="I36" s="85">
        <v>1.25</v>
      </c>
      <c r="J36" s="108">
        <f t="shared" si="5"/>
        <v>0.84999999999999964</v>
      </c>
      <c r="K36" s="519"/>
      <c r="L36" s="89"/>
    </row>
    <row r="37" spans="1:12" ht="13.5" customHeight="1" x14ac:dyDescent="0.2">
      <c r="A37" s="513"/>
      <c r="B37" s="514"/>
      <c r="C37" s="541"/>
      <c r="D37" s="135">
        <v>11</v>
      </c>
      <c r="E37" s="136">
        <v>12</v>
      </c>
      <c r="F37" s="85">
        <v>2.65</v>
      </c>
      <c r="G37" s="98">
        <v>0.45</v>
      </c>
      <c r="H37" s="85" t="s">
        <v>95</v>
      </c>
      <c r="I37" s="85">
        <v>1.25</v>
      </c>
      <c r="J37" s="90">
        <f t="shared" si="5"/>
        <v>0.94999999999999973</v>
      </c>
      <c r="K37" s="519"/>
      <c r="L37" s="89"/>
    </row>
    <row r="38" spans="1:12" ht="13.5" customHeight="1" x14ac:dyDescent="0.2">
      <c r="A38" s="513"/>
      <c r="B38" s="514"/>
      <c r="C38" s="541"/>
      <c r="D38" s="135">
        <v>12</v>
      </c>
      <c r="E38" s="136">
        <v>13</v>
      </c>
      <c r="F38" s="85">
        <v>2.65</v>
      </c>
      <c r="G38" s="98">
        <v>0.35</v>
      </c>
      <c r="H38" s="93" t="s">
        <v>95</v>
      </c>
      <c r="I38" s="93">
        <v>1.25</v>
      </c>
      <c r="J38" s="90">
        <f t="shared" si="5"/>
        <v>1.0499999999999998</v>
      </c>
      <c r="K38" s="519"/>
      <c r="L38" s="89"/>
    </row>
    <row r="39" spans="1:12" ht="14.25" customHeight="1" thickBot="1" x14ac:dyDescent="0.25">
      <c r="A39" s="530"/>
      <c r="B39" s="531"/>
      <c r="C39" s="543"/>
      <c r="D39" s="152">
        <v>13</v>
      </c>
      <c r="E39" s="153">
        <v>15</v>
      </c>
      <c r="F39" s="116">
        <v>2.65</v>
      </c>
      <c r="G39" s="116">
        <v>0.25</v>
      </c>
      <c r="H39" s="116" t="s">
        <v>77</v>
      </c>
      <c r="I39" s="116">
        <v>1.25</v>
      </c>
      <c r="J39" s="118">
        <f t="shared" si="5"/>
        <v>1.1499999999999999</v>
      </c>
      <c r="K39" s="533"/>
      <c r="L39" s="89"/>
    </row>
    <row r="40" spans="1:12" ht="18.75" customHeight="1" x14ac:dyDescent="0.2">
      <c r="A40" s="520" t="s">
        <v>161</v>
      </c>
      <c r="B40" s="522" t="s">
        <v>72</v>
      </c>
      <c r="C40" s="72"/>
      <c r="D40" s="526" t="s">
        <v>151</v>
      </c>
      <c r="E40" s="527"/>
      <c r="F40" s="528">
        <v>2.65</v>
      </c>
      <c r="G40" s="528" t="s">
        <v>77</v>
      </c>
      <c r="H40" s="524" t="s">
        <v>77</v>
      </c>
      <c r="I40" s="524" t="s">
        <v>115</v>
      </c>
      <c r="J40" s="507">
        <f>SUM(F40-I40)</f>
        <v>1.4</v>
      </c>
      <c r="K40" s="509" t="s">
        <v>88</v>
      </c>
      <c r="L40" s="71"/>
    </row>
    <row r="41" spans="1:12" ht="18.75" customHeight="1" x14ac:dyDescent="0.2">
      <c r="A41" s="521"/>
      <c r="B41" s="523"/>
      <c r="C41" s="82"/>
      <c r="D41" s="511" t="s">
        <v>159</v>
      </c>
      <c r="E41" s="512"/>
      <c r="F41" s="529"/>
      <c r="G41" s="529"/>
      <c r="H41" s="525"/>
      <c r="I41" s="525"/>
      <c r="J41" s="508"/>
      <c r="K41" s="510"/>
      <c r="L41" s="71"/>
    </row>
    <row r="42" spans="1:12" ht="12" customHeight="1" x14ac:dyDescent="0.2">
      <c r="A42" s="538" t="s">
        <v>198</v>
      </c>
      <c r="B42" s="539" t="s">
        <v>50</v>
      </c>
      <c r="C42" s="547" t="s">
        <v>278</v>
      </c>
      <c r="D42" s="133"/>
      <c r="E42" s="134">
        <v>7</v>
      </c>
      <c r="F42" s="85">
        <v>2.65</v>
      </c>
      <c r="G42" s="85">
        <v>0.8</v>
      </c>
      <c r="H42" s="86">
        <v>0.6</v>
      </c>
      <c r="I42" s="86">
        <v>1.25</v>
      </c>
      <c r="J42" s="90">
        <f t="shared" ref="J42:J49" si="6">F42-G42-H42-I42</f>
        <v>0</v>
      </c>
      <c r="K42" s="91">
        <f t="shared" ref="K42:K49" si="7">F42-G42-I42</f>
        <v>0.59999999999999987</v>
      </c>
      <c r="L42" s="89"/>
    </row>
    <row r="43" spans="1:12" ht="13.5" customHeight="1" x14ac:dyDescent="0.2">
      <c r="A43" s="513"/>
      <c r="B43" s="514"/>
      <c r="C43" s="515"/>
      <c r="D43" s="133">
        <v>7</v>
      </c>
      <c r="E43" s="134">
        <v>8</v>
      </c>
      <c r="F43" s="85">
        <v>2.65</v>
      </c>
      <c r="G43" s="85">
        <v>0.75</v>
      </c>
      <c r="H43" s="86">
        <v>0.65</v>
      </c>
      <c r="I43" s="86">
        <v>1.25</v>
      </c>
      <c r="J43" s="90">
        <f t="shared" si="6"/>
        <v>0</v>
      </c>
      <c r="K43" s="91">
        <f t="shared" si="7"/>
        <v>0.64999999999999991</v>
      </c>
      <c r="L43" s="89"/>
    </row>
    <row r="44" spans="1:12" ht="13.5" customHeight="1" x14ac:dyDescent="0.2">
      <c r="A44" s="513"/>
      <c r="B44" s="514"/>
      <c r="C44" s="515"/>
      <c r="D44" s="133">
        <v>8</v>
      </c>
      <c r="E44" s="134">
        <v>9</v>
      </c>
      <c r="F44" s="85">
        <v>2.65</v>
      </c>
      <c r="G44" s="92">
        <v>0.65</v>
      </c>
      <c r="H44" s="93">
        <v>0.75</v>
      </c>
      <c r="I44" s="93">
        <v>1.25</v>
      </c>
      <c r="J44" s="90">
        <f t="shared" si="6"/>
        <v>0</v>
      </c>
      <c r="K44" s="91">
        <f t="shared" si="7"/>
        <v>0.75</v>
      </c>
      <c r="L44" s="89"/>
    </row>
    <row r="45" spans="1:12" ht="13.5" customHeight="1" x14ac:dyDescent="0.2">
      <c r="A45" s="513"/>
      <c r="B45" s="514"/>
      <c r="C45" s="515"/>
      <c r="D45" s="141">
        <v>9</v>
      </c>
      <c r="E45" s="142">
        <v>10</v>
      </c>
      <c r="F45" s="85">
        <v>2.65</v>
      </c>
      <c r="G45" s="92">
        <v>0.55000000000000004</v>
      </c>
      <c r="H45" s="93">
        <v>0.85</v>
      </c>
      <c r="I45" s="93">
        <v>1.25</v>
      </c>
      <c r="J45" s="90">
        <f t="shared" si="6"/>
        <v>0</v>
      </c>
      <c r="K45" s="91">
        <f t="shared" si="7"/>
        <v>0.84999999999999964</v>
      </c>
      <c r="L45" s="89"/>
    </row>
    <row r="46" spans="1:12" ht="13.5" customHeight="1" x14ac:dyDescent="0.2">
      <c r="A46" s="513"/>
      <c r="B46" s="514"/>
      <c r="C46" s="515"/>
      <c r="D46" s="135">
        <v>10</v>
      </c>
      <c r="E46" s="136">
        <v>12</v>
      </c>
      <c r="F46" s="85">
        <v>2.65</v>
      </c>
      <c r="G46" s="98">
        <v>0.45</v>
      </c>
      <c r="H46" s="93">
        <v>0.95</v>
      </c>
      <c r="I46" s="93">
        <v>1.25</v>
      </c>
      <c r="J46" s="90">
        <f t="shared" si="6"/>
        <v>0</v>
      </c>
      <c r="K46" s="91">
        <f t="shared" si="7"/>
        <v>0.94999999999999973</v>
      </c>
      <c r="L46" s="89"/>
    </row>
    <row r="47" spans="1:12" ht="13.5" customHeight="1" x14ac:dyDescent="0.2">
      <c r="A47" s="513"/>
      <c r="B47" s="514"/>
      <c r="C47" s="515"/>
      <c r="D47" s="135">
        <v>12</v>
      </c>
      <c r="E47" s="136">
        <v>13</v>
      </c>
      <c r="F47" s="85">
        <v>2.65</v>
      </c>
      <c r="G47" s="98">
        <v>0.35</v>
      </c>
      <c r="H47" s="93">
        <v>1.05</v>
      </c>
      <c r="I47" s="93">
        <v>1.25</v>
      </c>
      <c r="J47" s="90">
        <f t="shared" si="6"/>
        <v>0</v>
      </c>
      <c r="K47" s="91">
        <f t="shared" si="7"/>
        <v>1.0499999999999998</v>
      </c>
      <c r="L47" s="89"/>
    </row>
    <row r="48" spans="1:12" ht="13.5" customHeight="1" x14ac:dyDescent="0.2">
      <c r="A48" s="513"/>
      <c r="B48" s="514"/>
      <c r="C48" s="515"/>
      <c r="D48" s="135">
        <v>13</v>
      </c>
      <c r="E48" s="136">
        <v>14</v>
      </c>
      <c r="F48" s="85">
        <v>2.65</v>
      </c>
      <c r="G48" s="98">
        <v>0.25</v>
      </c>
      <c r="H48" s="93">
        <v>1.1499999999999999</v>
      </c>
      <c r="I48" s="93">
        <v>1.25</v>
      </c>
      <c r="J48" s="90">
        <f t="shared" si="6"/>
        <v>0</v>
      </c>
      <c r="K48" s="91">
        <f t="shared" si="7"/>
        <v>1.1499999999999999</v>
      </c>
      <c r="L48" s="89"/>
    </row>
    <row r="49" spans="1:13" ht="13.5" customHeight="1" x14ac:dyDescent="0.2">
      <c r="A49" s="513"/>
      <c r="B49" s="514"/>
      <c r="C49" s="516"/>
      <c r="D49" s="139">
        <v>14</v>
      </c>
      <c r="E49" s="151">
        <v>15</v>
      </c>
      <c r="F49" s="148">
        <v>2.65</v>
      </c>
      <c r="G49" s="103">
        <v>0.15</v>
      </c>
      <c r="H49" s="104">
        <v>1.25</v>
      </c>
      <c r="I49" s="93">
        <v>1.25</v>
      </c>
      <c r="J49" s="90">
        <f t="shared" si="6"/>
        <v>0</v>
      </c>
      <c r="K49" s="91">
        <f t="shared" si="7"/>
        <v>1.25</v>
      </c>
      <c r="L49" s="89"/>
    </row>
    <row r="50" spans="1:13" ht="13.5" customHeight="1" x14ac:dyDescent="0.2">
      <c r="A50" s="513"/>
      <c r="B50" s="514"/>
      <c r="C50" s="547" t="s">
        <v>37</v>
      </c>
      <c r="D50" s="133"/>
      <c r="E50" s="134">
        <v>7</v>
      </c>
      <c r="F50" s="85">
        <v>2.65</v>
      </c>
      <c r="G50" s="85">
        <v>0.8</v>
      </c>
      <c r="H50" s="85" t="s">
        <v>77</v>
      </c>
      <c r="I50" s="105">
        <v>1.25</v>
      </c>
      <c r="J50" s="106">
        <f t="shared" ref="J50:J57" si="8">F50-G50-I50</f>
        <v>0.59999999999999987</v>
      </c>
      <c r="K50" s="518" t="s">
        <v>88</v>
      </c>
      <c r="L50" s="89"/>
    </row>
    <row r="51" spans="1:13" ht="13.5" customHeight="1" x14ac:dyDescent="0.2">
      <c r="A51" s="513"/>
      <c r="B51" s="514"/>
      <c r="C51" s="515"/>
      <c r="D51" s="133">
        <v>7</v>
      </c>
      <c r="E51" s="134">
        <v>8</v>
      </c>
      <c r="F51" s="85">
        <v>2.65</v>
      </c>
      <c r="G51" s="85">
        <v>0.75</v>
      </c>
      <c r="H51" s="85" t="s">
        <v>77</v>
      </c>
      <c r="I51" s="85">
        <v>1.25</v>
      </c>
      <c r="J51" s="107">
        <f t="shared" si="8"/>
        <v>0.64999999999999991</v>
      </c>
      <c r="K51" s="519"/>
      <c r="L51" s="89"/>
    </row>
    <row r="52" spans="1:13" ht="13.5" customHeight="1" x14ac:dyDescent="0.2">
      <c r="A52" s="513"/>
      <c r="B52" s="514"/>
      <c r="C52" s="515"/>
      <c r="D52" s="133">
        <v>8</v>
      </c>
      <c r="E52" s="134">
        <v>9</v>
      </c>
      <c r="F52" s="85">
        <v>2.65</v>
      </c>
      <c r="G52" s="92">
        <v>0.65</v>
      </c>
      <c r="H52" s="85" t="s">
        <v>77</v>
      </c>
      <c r="I52" s="85">
        <v>1.25</v>
      </c>
      <c r="J52" s="108">
        <f t="shared" si="8"/>
        <v>0.75</v>
      </c>
      <c r="K52" s="519"/>
      <c r="L52" s="89"/>
    </row>
    <row r="53" spans="1:13" ht="13.5" customHeight="1" x14ac:dyDescent="0.2">
      <c r="A53" s="513"/>
      <c r="B53" s="514"/>
      <c r="C53" s="515"/>
      <c r="D53" s="133">
        <v>9</v>
      </c>
      <c r="E53" s="134">
        <v>10</v>
      </c>
      <c r="F53" s="85">
        <v>2.65</v>
      </c>
      <c r="G53" s="92">
        <v>0.55000000000000004</v>
      </c>
      <c r="H53" s="85" t="s">
        <v>77</v>
      </c>
      <c r="I53" s="85">
        <v>1.25</v>
      </c>
      <c r="J53" s="108">
        <f t="shared" si="8"/>
        <v>0.84999999999999964</v>
      </c>
      <c r="K53" s="519"/>
      <c r="L53" s="89"/>
    </row>
    <row r="54" spans="1:13" ht="13.5" customHeight="1" x14ac:dyDescent="0.2">
      <c r="A54" s="513"/>
      <c r="B54" s="514"/>
      <c r="C54" s="515"/>
      <c r="D54" s="141">
        <v>10</v>
      </c>
      <c r="E54" s="142">
        <v>12</v>
      </c>
      <c r="F54" s="85">
        <v>2.65</v>
      </c>
      <c r="G54" s="92">
        <v>0.45</v>
      </c>
      <c r="H54" s="85" t="s">
        <v>77</v>
      </c>
      <c r="I54" s="85">
        <v>1.25</v>
      </c>
      <c r="J54" s="108">
        <f t="shared" si="8"/>
        <v>0.94999999999999973</v>
      </c>
      <c r="K54" s="519"/>
      <c r="L54" s="89"/>
    </row>
    <row r="55" spans="1:13" ht="13.5" customHeight="1" x14ac:dyDescent="0.2">
      <c r="A55" s="513"/>
      <c r="B55" s="514"/>
      <c r="C55" s="515"/>
      <c r="D55" s="135">
        <v>12</v>
      </c>
      <c r="E55" s="136">
        <v>13</v>
      </c>
      <c r="F55" s="85">
        <v>2.65</v>
      </c>
      <c r="G55" s="98">
        <v>0.35</v>
      </c>
      <c r="H55" s="85" t="s">
        <v>77</v>
      </c>
      <c r="I55" s="85">
        <v>1.25</v>
      </c>
      <c r="J55" s="90">
        <f t="shared" si="8"/>
        <v>1.0499999999999998</v>
      </c>
      <c r="K55" s="519"/>
      <c r="L55" s="89"/>
    </row>
    <row r="56" spans="1:13" ht="13.5" customHeight="1" x14ac:dyDescent="0.2">
      <c r="A56" s="513"/>
      <c r="B56" s="514"/>
      <c r="C56" s="515"/>
      <c r="D56" s="135">
        <v>13</v>
      </c>
      <c r="E56" s="136">
        <v>14</v>
      </c>
      <c r="F56" s="85">
        <v>2.65</v>
      </c>
      <c r="G56" s="98">
        <v>0.25</v>
      </c>
      <c r="H56" s="93" t="s">
        <v>77</v>
      </c>
      <c r="I56" s="93">
        <v>1.25</v>
      </c>
      <c r="J56" s="90">
        <f t="shared" si="8"/>
        <v>1.1499999999999999</v>
      </c>
      <c r="K56" s="555"/>
      <c r="L56" s="89"/>
    </row>
    <row r="57" spans="1:13" ht="14.25" customHeight="1" thickBot="1" x14ac:dyDescent="0.25">
      <c r="A57" s="530"/>
      <c r="B57" s="531"/>
      <c r="C57" s="532"/>
      <c r="D57" s="152">
        <v>14</v>
      </c>
      <c r="E57" s="153">
        <v>15</v>
      </c>
      <c r="F57" s="115">
        <v>2.65</v>
      </c>
      <c r="G57" s="116">
        <v>0.15</v>
      </c>
      <c r="H57" s="117" t="s">
        <v>77</v>
      </c>
      <c r="I57" s="117">
        <v>1.25</v>
      </c>
      <c r="J57" s="150">
        <f t="shared" si="8"/>
        <v>1.25</v>
      </c>
      <c r="K57" s="556"/>
      <c r="L57" s="89"/>
    </row>
    <row r="58" spans="1:13" ht="14.25" customHeight="1" x14ac:dyDescent="0.2">
      <c r="A58" s="119"/>
      <c r="B58" s="120"/>
      <c r="C58" s="121"/>
      <c r="D58" s="122"/>
      <c r="E58" s="100"/>
      <c r="F58" s="123"/>
      <c r="G58" s="123"/>
      <c r="H58" s="123"/>
      <c r="I58" s="123"/>
      <c r="J58" s="124"/>
      <c r="K58" s="124"/>
      <c r="L58" s="89"/>
    </row>
    <row r="59" spans="1:13" x14ac:dyDescent="0.2">
      <c r="A59" s="534" t="s">
        <v>203</v>
      </c>
      <c r="B59" s="534"/>
      <c r="C59" s="534"/>
      <c r="D59" s="534"/>
      <c r="E59" s="534"/>
      <c r="F59" s="534"/>
      <c r="G59" s="534"/>
      <c r="H59" s="534"/>
      <c r="I59" s="534"/>
      <c r="J59" s="534"/>
      <c r="K59" s="534"/>
      <c r="L59" s="125"/>
      <c r="M59" s="126"/>
    </row>
    <row r="60" spans="1:13" ht="26.25" customHeight="1" x14ac:dyDescent="0.2">
      <c r="A60" s="535" t="s">
        <v>20</v>
      </c>
      <c r="B60" s="535"/>
      <c r="C60" s="535"/>
      <c r="D60" s="535"/>
      <c r="E60" s="535"/>
      <c r="F60" s="535"/>
      <c r="G60" s="535"/>
      <c r="H60" s="535"/>
      <c r="I60" s="535"/>
      <c r="J60" s="535"/>
      <c r="K60" s="535"/>
      <c r="L60" s="127"/>
      <c r="M60" s="127"/>
    </row>
    <row r="61" spans="1:13" x14ac:dyDescent="0.2">
      <c r="A61" s="536" t="s">
        <v>132</v>
      </c>
      <c r="B61" s="536"/>
      <c r="C61" s="536"/>
      <c r="D61" s="536"/>
      <c r="E61" s="536"/>
      <c r="F61" s="536"/>
      <c r="G61" s="536"/>
      <c r="H61" s="536"/>
      <c r="I61" s="536"/>
      <c r="J61" s="536"/>
      <c r="K61" s="536"/>
      <c r="L61" s="127"/>
    </row>
    <row r="62" spans="1:13" ht="14" x14ac:dyDescent="0.2">
      <c r="A62" s="71"/>
      <c r="B62" s="537"/>
      <c r="C62" s="537"/>
      <c r="D62" s="537"/>
      <c r="E62" s="537"/>
      <c r="F62" s="537"/>
      <c r="G62" s="537"/>
      <c r="H62" s="537"/>
      <c r="I62" s="537"/>
      <c r="J62" s="537"/>
      <c r="K62" s="537"/>
      <c r="L62" s="537"/>
    </row>
    <row r="63" spans="1:13" x14ac:dyDescent="0.2">
      <c r="A63" s="71"/>
      <c r="B63" s="129"/>
      <c r="C63" s="130"/>
      <c r="D63" s="129"/>
      <c r="E63" s="129"/>
      <c r="F63" s="131"/>
      <c r="G63" s="132"/>
      <c r="H63" s="132"/>
      <c r="I63" s="132"/>
      <c r="J63" s="132"/>
      <c r="K63" s="131"/>
      <c r="L63" s="130"/>
    </row>
  </sheetData>
  <mergeCells count="58">
    <mergeCell ref="A59:K59"/>
    <mergeCell ref="A60:K60"/>
    <mergeCell ref="A61:K61"/>
    <mergeCell ref="B62:L62"/>
    <mergeCell ref="I40:I41"/>
    <mergeCell ref="J40:J41"/>
    <mergeCell ref="K40:K41"/>
    <mergeCell ref="D41:E41"/>
    <mergeCell ref="A42:A57"/>
    <mergeCell ref="B42:B57"/>
    <mergeCell ref="C42:C49"/>
    <mergeCell ref="C50:C57"/>
    <mergeCell ref="K50:K57"/>
    <mergeCell ref="A40:A41"/>
    <mergeCell ref="B40:B41"/>
    <mergeCell ref="D40:E40"/>
    <mergeCell ref="F40:F41"/>
    <mergeCell ref="G40:G41"/>
    <mergeCell ref="H40:H41"/>
    <mergeCell ref="I24:I25"/>
    <mergeCell ref="J24:J25"/>
    <mergeCell ref="K24:K25"/>
    <mergeCell ref="D25:E25"/>
    <mergeCell ref="A26:A39"/>
    <mergeCell ref="B26:B39"/>
    <mergeCell ref="C26:C32"/>
    <mergeCell ref="C33:C39"/>
    <mergeCell ref="K33:K39"/>
    <mergeCell ref="A24:A25"/>
    <mergeCell ref="B24:B25"/>
    <mergeCell ref="D24:E24"/>
    <mergeCell ref="F24:F25"/>
    <mergeCell ref="G24:G25"/>
    <mergeCell ref="H24:H25"/>
    <mergeCell ref="J6:J7"/>
    <mergeCell ref="K6:K7"/>
    <mergeCell ref="D7:E7"/>
    <mergeCell ref="A8:A23"/>
    <mergeCell ref="B8:B23"/>
    <mergeCell ref="C8:C15"/>
    <mergeCell ref="C16:C23"/>
    <mergeCell ref="K16:K23"/>
    <mergeCell ref="A6:A7"/>
    <mergeCell ref="B6:B7"/>
    <mergeCell ref="I6:I7"/>
    <mergeCell ref="D6:E6"/>
    <mergeCell ref="F6:F7"/>
    <mergeCell ref="G6:G7"/>
    <mergeCell ref="H6:H7"/>
    <mergeCell ref="A1:K1"/>
    <mergeCell ref="B2:K2"/>
    <mergeCell ref="A3:A5"/>
    <mergeCell ref="B3:C5"/>
    <mergeCell ref="D3:E5"/>
    <mergeCell ref="F3:F4"/>
    <mergeCell ref="G3:G4"/>
    <mergeCell ref="H3:H4"/>
    <mergeCell ref="I3:I4"/>
  </mergeCells>
  <phoneticPr fontId="39"/>
  <pageMargins left="0.63" right="0.19" top="0.57999999999999996" bottom="0.6" header="0.22" footer="0.2"/>
  <pageSetup paperSize="9"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M61"/>
  <sheetViews>
    <sheetView view="pageBreakPreview" zoomScale="115" zoomScaleNormal="85" zoomScaleSheetLayoutView="115" workbookViewId="0">
      <pane xSplit="2" ySplit="5" topLeftCell="C45" activePane="bottomRight" state="frozen"/>
      <selection pane="topRight"/>
      <selection pane="bottomLeft"/>
      <selection pane="bottomRight" sqref="A1:K1"/>
    </sheetView>
  </sheetViews>
  <sheetFormatPr defaultColWidth="8" defaultRowHeight="12" x14ac:dyDescent="0.2"/>
  <cols>
    <col min="1" max="1" width="5.453125" style="67" customWidth="1"/>
    <col min="2" max="2" width="7.6328125" style="68" bestFit="1" customWidth="1"/>
    <col min="3" max="3" width="2.7265625" style="67" customWidth="1"/>
    <col min="4" max="4" width="8.26953125" style="68" bestFit="1" customWidth="1"/>
    <col min="5" max="5" width="7.08984375" style="68" bestFit="1" customWidth="1"/>
    <col min="6" max="6" width="10" style="69" customWidth="1"/>
    <col min="7" max="9" width="10" style="70" customWidth="1"/>
    <col min="10" max="10" width="10.36328125" style="70" customWidth="1"/>
    <col min="11" max="11" width="10.36328125" style="69" customWidth="1"/>
    <col min="12" max="12" width="2.36328125" style="67" customWidth="1"/>
    <col min="13" max="13" width="2.36328125" style="67" bestFit="1" customWidth="1"/>
    <col min="14" max="14" width="5" style="67" customWidth="1"/>
    <col min="15" max="15" width="5" style="67" bestFit="1" customWidth="1"/>
    <col min="16" max="16" width="2.36328125" style="67" bestFit="1" customWidth="1"/>
    <col min="17" max="17" width="5" style="67" customWidth="1"/>
    <col min="18" max="18" width="8" style="67" bestFit="1"/>
    <col min="19" max="16384" width="8" style="67"/>
  </cols>
  <sheetData>
    <row r="1" spans="1:12" ht="21.75" customHeight="1" x14ac:dyDescent="0.2">
      <c r="A1" s="484" t="s">
        <v>56</v>
      </c>
      <c r="B1" s="484"/>
      <c r="C1" s="484"/>
      <c r="D1" s="484"/>
      <c r="E1" s="484"/>
      <c r="F1" s="484"/>
      <c r="G1" s="484"/>
      <c r="H1" s="484"/>
      <c r="I1" s="484"/>
      <c r="J1" s="484"/>
      <c r="K1" s="484"/>
    </row>
    <row r="2" spans="1:12" ht="12.5" thickBot="1" x14ac:dyDescent="0.25">
      <c r="A2" s="71"/>
      <c r="B2" s="485" t="s">
        <v>126</v>
      </c>
      <c r="C2" s="485"/>
      <c r="D2" s="485"/>
      <c r="E2" s="485"/>
      <c r="F2" s="485"/>
      <c r="G2" s="485"/>
      <c r="H2" s="485"/>
      <c r="I2" s="485"/>
      <c r="J2" s="485"/>
      <c r="K2" s="485"/>
      <c r="L2" s="71"/>
    </row>
    <row r="3" spans="1:12" ht="24.75" customHeight="1" x14ac:dyDescent="0.15">
      <c r="A3" s="486" t="s">
        <v>65</v>
      </c>
      <c r="B3" s="489" t="s">
        <v>229</v>
      </c>
      <c r="C3" s="490"/>
      <c r="D3" s="495" t="s">
        <v>201</v>
      </c>
      <c r="E3" s="496"/>
      <c r="F3" s="501" t="s">
        <v>4</v>
      </c>
      <c r="G3" s="503" t="s">
        <v>30</v>
      </c>
      <c r="H3" s="505" t="s">
        <v>143</v>
      </c>
      <c r="I3" s="503" t="s">
        <v>36</v>
      </c>
      <c r="J3" s="73" t="s">
        <v>79</v>
      </c>
      <c r="K3" s="74" t="s">
        <v>79</v>
      </c>
      <c r="L3" s="71"/>
    </row>
    <row r="4" spans="1:12" ht="24.75" customHeight="1" x14ac:dyDescent="0.2">
      <c r="A4" s="487"/>
      <c r="B4" s="491"/>
      <c r="C4" s="492"/>
      <c r="D4" s="497"/>
      <c r="E4" s="498"/>
      <c r="F4" s="502"/>
      <c r="G4" s="504"/>
      <c r="H4" s="506"/>
      <c r="I4" s="504"/>
      <c r="J4" s="75" t="s">
        <v>38</v>
      </c>
      <c r="K4" s="76" t="s">
        <v>41</v>
      </c>
      <c r="L4" s="71"/>
    </row>
    <row r="5" spans="1:12" ht="15" customHeight="1" thickBot="1" x14ac:dyDescent="0.25">
      <c r="A5" s="488"/>
      <c r="B5" s="493"/>
      <c r="C5" s="494"/>
      <c r="D5" s="499"/>
      <c r="E5" s="500"/>
      <c r="F5" s="77" t="s">
        <v>91</v>
      </c>
      <c r="G5" s="78" t="s">
        <v>181</v>
      </c>
      <c r="H5" s="79" t="s">
        <v>33</v>
      </c>
      <c r="I5" s="79" t="s">
        <v>10</v>
      </c>
      <c r="J5" s="80" t="s">
        <v>260</v>
      </c>
      <c r="K5" s="81" t="s">
        <v>66</v>
      </c>
      <c r="L5" s="71"/>
    </row>
    <row r="6" spans="1:12" ht="18.75" customHeight="1" x14ac:dyDescent="0.2">
      <c r="A6" s="520" t="s">
        <v>161</v>
      </c>
      <c r="B6" s="522" t="s">
        <v>57</v>
      </c>
      <c r="C6" s="72"/>
      <c r="D6" s="526" t="s">
        <v>151</v>
      </c>
      <c r="E6" s="527"/>
      <c r="F6" s="528">
        <v>2.5499999999999998</v>
      </c>
      <c r="G6" s="528" t="s">
        <v>77</v>
      </c>
      <c r="H6" s="524" t="s">
        <v>77</v>
      </c>
      <c r="I6" s="524">
        <v>1.25</v>
      </c>
      <c r="J6" s="507">
        <f>SUM(F6-I6)</f>
        <v>1.2999999999999998</v>
      </c>
      <c r="K6" s="509" t="s">
        <v>88</v>
      </c>
      <c r="L6" s="71"/>
    </row>
    <row r="7" spans="1:12" ht="18.75" customHeight="1" x14ac:dyDescent="0.2">
      <c r="A7" s="521"/>
      <c r="B7" s="523"/>
      <c r="C7" s="82"/>
      <c r="D7" s="511" t="s">
        <v>159</v>
      </c>
      <c r="E7" s="512"/>
      <c r="F7" s="529"/>
      <c r="G7" s="529"/>
      <c r="H7" s="525"/>
      <c r="I7" s="525"/>
      <c r="J7" s="508"/>
      <c r="K7" s="510"/>
      <c r="L7" s="71"/>
    </row>
    <row r="8" spans="1:12" ht="12" customHeight="1" x14ac:dyDescent="0.2">
      <c r="A8" s="538" t="s">
        <v>198</v>
      </c>
      <c r="B8" s="539" t="s">
        <v>50</v>
      </c>
      <c r="C8" s="540" t="s">
        <v>278</v>
      </c>
      <c r="D8" s="133"/>
      <c r="E8" s="134">
        <v>7</v>
      </c>
      <c r="F8" s="85">
        <v>2.5499999999999998</v>
      </c>
      <c r="G8" s="85">
        <v>0.75</v>
      </c>
      <c r="H8" s="86">
        <v>0.55000000000000004</v>
      </c>
      <c r="I8" s="86">
        <v>1.25</v>
      </c>
      <c r="J8" s="90">
        <f t="shared" ref="J8:J14" si="0">F8-G8-H8-I8</f>
        <v>0</v>
      </c>
      <c r="K8" s="91">
        <f t="shared" ref="K8:K14" si="1">F8-G8-I8</f>
        <v>0.54999999999999982</v>
      </c>
      <c r="L8" s="89"/>
    </row>
    <row r="9" spans="1:12" ht="13.5" customHeight="1" x14ac:dyDescent="0.2">
      <c r="A9" s="513"/>
      <c r="B9" s="514"/>
      <c r="C9" s="541"/>
      <c r="D9" s="133">
        <v>7</v>
      </c>
      <c r="E9" s="134">
        <v>9</v>
      </c>
      <c r="F9" s="85">
        <v>2.5499999999999998</v>
      </c>
      <c r="G9" s="85">
        <v>0.65</v>
      </c>
      <c r="H9" s="86">
        <v>0.65</v>
      </c>
      <c r="I9" s="86">
        <v>1.25</v>
      </c>
      <c r="J9" s="90">
        <f t="shared" si="0"/>
        <v>0</v>
      </c>
      <c r="K9" s="91">
        <f t="shared" si="1"/>
        <v>0.64999999999999991</v>
      </c>
      <c r="L9" s="89"/>
    </row>
    <row r="10" spans="1:12" ht="13.5" customHeight="1" x14ac:dyDescent="0.2">
      <c r="A10" s="513"/>
      <c r="B10" s="514"/>
      <c r="C10" s="541"/>
      <c r="D10" s="133">
        <v>9</v>
      </c>
      <c r="E10" s="134">
        <v>10</v>
      </c>
      <c r="F10" s="85">
        <v>2.5499999999999998</v>
      </c>
      <c r="G10" s="92">
        <v>0.55000000000000004</v>
      </c>
      <c r="H10" s="93">
        <v>0.75</v>
      </c>
      <c r="I10" s="93">
        <v>1.25</v>
      </c>
      <c r="J10" s="90">
        <f t="shared" si="0"/>
        <v>0</v>
      </c>
      <c r="K10" s="91">
        <f t="shared" si="1"/>
        <v>0.74999999999999978</v>
      </c>
      <c r="L10" s="89"/>
    </row>
    <row r="11" spans="1:12" ht="13.5" customHeight="1" x14ac:dyDescent="0.2">
      <c r="A11" s="513"/>
      <c r="B11" s="514"/>
      <c r="C11" s="541"/>
      <c r="D11" s="141">
        <v>10</v>
      </c>
      <c r="E11" s="142">
        <v>11</v>
      </c>
      <c r="F11" s="85">
        <v>2.5499999999999998</v>
      </c>
      <c r="G11" s="92">
        <v>0.45</v>
      </c>
      <c r="H11" s="93">
        <v>0.85</v>
      </c>
      <c r="I11" s="93">
        <v>1.25</v>
      </c>
      <c r="J11" s="90">
        <f t="shared" si="0"/>
        <v>0</v>
      </c>
      <c r="K11" s="91">
        <f t="shared" si="1"/>
        <v>0.84999999999999964</v>
      </c>
      <c r="L11" s="89"/>
    </row>
    <row r="12" spans="1:12" ht="13.5" customHeight="1" x14ac:dyDescent="0.2">
      <c r="A12" s="513"/>
      <c r="B12" s="514"/>
      <c r="C12" s="541"/>
      <c r="D12" s="135">
        <v>11</v>
      </c>
      <c r="E12" s="136">
        <v>12</v>
      </c>
      <c r="F12" s="85">
        <v>2.5499999999999998</v>
      </c>
      <c r="G12" s="98">
        <v>0.35</v>
      </c>
      <c r="H12" s="93">
        <v>0.95</v>
      </c>
      <c r="I12" s="93">
        <v>1.25</v>
      </c>
      <c r="J12" s="90">
        <f t="shared" si="0"/>
        <v>0</v>
      </c>
      <c r="K12" s="91">
        <f t="shared" si="1"/>
        <v>0.94999999999999973</v>
      </c>
      <c r="L12" s="89"/>
    </row>
    <row r="13" spans="1:12" ht="13.5" customHeight="1" x14ac:dyDescent="0.2">
      <c r="A13" s="513"/>
      <c r="B13" s="514"/>
      <c r="C13" s="541"/>
      <c r="D13" s="135">
        <v>12</v>
      </c>
      <c r="E13" s="136">
        <v>14</v>
      </c>
      <c r="F13" s="85">
        <v>2.5499999999999998</v>
      </c>
      <c r="G13" s="98">
        <v>0.25</v>
      </c>
      <c r="H13" s="93">
        <v>1.05</v>
      </c>
      <c r="I13" s="93">
        <v>1.25</v>
      </c>
      <c r="J13" s="90">
        <f t="shared" si="0"/>
        <v>0</v>
      </c>
      <c r="K13" s="91">
        <f t="shared" si="1"/>
        <v>1.0499999999999998</v>
      </c>
      <c r="L13" s="89"/>
    </row>
    <row r="14" spans="1:12" ht="13.5" customHeight="1" x14ac:dyDescent="0.2">
      <c r="A14" s="513"/>
      <c r="B14" s="514"/>
      <c r="C14" s="542"/>
      <c r="D14" s="146">
        <v>14</v>
      </c>
      <c r="E14" s="147">
        <v>15</v>
      </c>
      <c r="F14" s="148">
        <v>2.5499999999999998</v>
      </c>
      <c r="G14" s="103">
        <v>0.15</v>
      </c>
      <c r="H14" s="104">
        <v>1.1499999999999999</v>
      </c>
      <c r="I14" s="93">
        <v>1.25</v>
      </c>
      <c r="J14" s="90">
        <f t="shared" si="0"/>
        <v>0</v>
      </c>
      <c r="K14" s="91">
        <f t="shared" si="1"/>
        <v>1.1499999999999999</v>
      </c>
      <c r="L14" s="89"/>
    </row>
    <row r="15" spans="1:12" ht="13.5" customHeight="1" x14ac:dyDescent="0.2">
      <c r="A15" s="513"/>
      <c r="B15" s="514"/>
      <c r="C15" s="540" t="s">
        <v>37</v>
      </c>
      <c r="D15" s="133"/>
      <c r="E15" s="134">
        <v>7</v>
      </c>
      <c r="F15" s="85">
        <v>2.5499999999999998</v>
      </c>
      <c r="G15" s="85">
        <v>0.75</v>
      </c>
      <c r="H15" s="85" t="s">
        <v>95</v>
      </c>
      <c r="I15" s="105">
        <v>1.25</v>
      </c>
      <c r="J15" s="106">
        <f t="shared" ref="J15:J21" si="2">F15-G15-I15</f>
        <v>0.54999999999999982</v>
      </c>
      <c r="K15" s="518" t="s">
        <v>88</v>
      </c>
      <c r="L15" s="89"/>
    </row>
    <row r="16" spans="1:12" ht="13.5" customHeight="1" x14ac:dyDescent="0.2">
      <c r="A16" s="513"/>
      <c r="B16" s="514"/>
      <c r="C16" s="541"/>
      <c r="D16" s="133">
        <v>7</v>
      </c>
      <c r="E16" s="134">
        <v>9</v>
      </c>
      <c r="F16" s="85">
        <v>2.5499999999999998</v>
      </c>
      <c r="G16" s="85">
        <v>0.65</v>
      </c>
      <c r="H16" s="85" t="s">
        <v>95</v>
      </c>
      <c r="I16" s="85">
        <v>1.25</v>
      </c>
      <c r="J16" s="107">
        <f t="shared" si="2"/>
        <v>0.64999999999999991</v>
      </c>
      <c r="K16" s="519"/>
      <c r="L16" s="89"/>
    </row>
    <row r="17" spans="1:12" ht="13.5" customHeight="1" x14ac:dyDescent="0.2">
      <c r="A17" s="513"/>
      <c r="B17" s="514"/>
      <c r="C17" s="541"/>
      <c r="D17" s="133">
        <v>9</v>
      </c>
      <c r="E17" s="134">
        <v>10</v>
      </c>
      <c r="F17" s="85">
        <v>2.5499999999999998</v>
      </c>
      <c r="G17" s="92">
        <v>0.55000000000000004</v>
      </c>
      <c r="H17" s="85" t="s">
        <v>95</v>
      </c>
      <c r="I17" s="85">
        <v>1.25</v>
      </c>
      <c r="J17" s="108">
        <f t="shared" si="2"/>
        <v>0.74999999999999978</v>
      </c>
      <c r="K17" s="519"/>
      <c r="L17" s="89"/>
    </row>
    <row r="18" spans="1:12" ht="13.5" customHeight="1" x14ac:dyDescent="0.2">
      <c r="A18" s="513"/>
      <c r="B18" s="514"/>
      <c r="C18" s="541"/>
      <c r="D18" s="141">
        <v>10</v>
      </c>
      <c r="E18" s="142">
        <v>11</v>
      </c>
      <c r="F18" s="85">
        <v>2.5499999999999998</v>
      </c>
      <c r="G18" s="92">
        <v>0.45</v>
      </c>
      <c r="H18" s="85" t="s">
        <v>95</v>
      </c>
      <c r="I18" s="85">
        <v>1.25</v>
      </c>
      <c r="J18" s="108">
        <f t="shared" si="2"/>
        <v>0.84999999999999964</v>
      </c>
      <c r="K18" s="519"/>
      <c r="L18" s="89"/>
    </row>
    <row r="19" spans="1:12" ht="13.5" customHeight="1" x14ac:dyDescent="0.2">
      <c r="A19" s="513"/>
      <c r="B19" s="514"/>
      <c r="C19" s="541"/>
      <c r="D19" s="135">
        <v>11</v>
      </c>
      <c r="E19" s="136">
        <v>12</v>
      </c>
      <c r="F19" s="85">
        <v>2.5499999999999998</v>
      </c>
      <c r="G19" s="98">
        <v>0.35</v>
      </c>
      <c r="H19" s="85" t="s">
        <v>95</v>
      </c>
      <c r="I19" s="85">
        <v>1.25</v>
      </c>
      <c r="J19" s="90">
        <f t="shared" si="2"/>
        <v>0.94999999999999973</v>
      </c>
      <c r="K19" s="519"/>
      <c r="L19" s="89"/>
    </row>
    <row r="20" spans="1:12" ht="13.5" customHeight="1" x14ac:dyDescent="0.2">
      <c r="A20" s="513"/>
      <c r="B20" s="514"/>
      <c r="C20" s="541"/>
      <c r="D20" s="137">
        <v>12</v>
      </c>
      <c r="E20" s="138">
        <v>14</v>
      </c>
      <c r="F20" s="85">
        <v>2.5499999999999998</v>
      </c>
      <c r="G20" s="98">
        <v>0.25</v>
      </c>
      <c r="H20" s="93" t="s">
        <v>95</v>
      </c>
      <c r="I20" s="93">
        <v>1.25</v>
      </c>
      <c r="J20" s="90">
        <f t="shared" si="2"/>
        <v>1.0499999999999998</v>
      </c>
      <c r="K20" s="519"/>
      <c r="L20" s="89"/>
    </row>
    <row r="21" spans="1:12" ht="13.5" customHeight="1" thickBot="1" x14ac:dyDescent="0.25">
      <c r="A21" s="513"/>
      <c r="B21" s="514"/>
      <c r="C21" s="541"/>
      <c r="D21" s="137">
        <v>14</v>
      </c>
      <c r="E21" s="138">
        <v>15</v>
      </c>
      <c r="F21" s="85">
        <v>2.5499999999999998</v>
      </c>
      <c r="G21" s="98">
        <v>0.15</v>
      </c>
      <c r="H21" s="92" t="s">
        <v>77</v>
      </c>
      <c r="I21" s="92">
        <v>1.25</v>
      </c>
      <c r="J21" s="90">
        <f t="shared" si="2"/>
        <v>1.1499999999999999</v>
      </c>
      <c r="K21" s="519"/>
      <c r="L21" s="89"/>
    </row>
    <row r="22" spans="1:12" ht="18.75" customHeight="1" x14ac:dyDescent="0.2">
      <c r="A22" s="520" t="s">
        <v>161</v>
      </c>
      <c r="B22" s="522" t="s">
        <v>243</v>
      </c>
      <c r="C22" s="72"/>
      <c r="D22" s="526" t="s">
        <v>151</v>
      </c>
      <c r="E22" s="527"/>
      <c r="F22" s="528">
        <v>2.5499999999999998</v>
      </c>
      <c r="G22" s="528" t="s">
        <v>77</v>
      </c>
      <c r="H22" s="524" t="s">
        <v>77</v>
      </c>
      <c r="I22" s="524" t="s">
        <v>115</v>
      </c>
      <c r="J22" s="507">
        <v>1.3</v>
      </c>
      <c r="K22" s="509" t="s">
        <v>88</v>
      </c>
      <c r="L22" s="71"/>
    </row>
    <row r="23" spans="1:12" ht="18.75" customHeight="1" x14ac:dyDescent="0.2">
      <c r="A23" s="521"/>
      <c r="B23" s="523"/>
      <c r="C23" s="82"/>
      <c r="D23" s="511" t="s">
        <v>53</v>
      </c>
      <c r="E23" s="512"/>
      <c r="F23" s="529"/>
      <c r="G23" s="529"/>
      <c r="H23" s="525"/>
      <c r="I23" s="525"/>
      <c r="J23" s="508"/>
      <c r="K23" s="510"/>
      <c r="L23" s="71"/>
    </row>
    <row r="24" spans="1:12" ht="12" customHeight="1" x14ac:dyDescent="0.2">
      <c r="A24" s="538" t="s">
        <v>198</v>
      </c>
      <c r="B24" s="539" t="s">
        <v>50</v>
      </c>
      <c r="C24" s="540" t="s">
        <v>278</v>
      </c>
      <c r="D24" s="133"/>
      <c r="E24" s="134">
        <v>7</v>
      </c>
      <c r="F24" s="85">
        <v>2.5499999999999998</v>
      </c>
      <c r="G24" s="85">
        <v>0.75</v>
      </c>
      <c r="H24" s="86">
        <v>0.55000000000000004</v>
      </c>
      <c r="I24" s="86">
        <v>1.25</v>
      </c>
      <c r="J24" s="90">
        <f t="shared" ref="J24:J30" si="3">F24-G24-H24-I24</f>
        <v>0</v>
      </c>
      <c r="K24" s="91">
        <f t="shared" ref="K24:K30" si="4">F24-G24-I24</f>
        <v>0.54999999999999982</v>
      </c>
      <c r="L24" s="89"/>
    </row>
    <row r="25" spans="1:12" ht="13.5" customHeight="1" x14ac:dyDescent="0.2">
      <c r="A25" s="513"/>
      <c r="B25" s="514"/>
      <c r="C25" s="541"/>
      <c r="D25" s="133">
        <v>7</v>
      </c>
      <c r="E25" s="134">
        <v>8</v>
      </c>
      <c r="F25" s="85">
        <v>2.5499999999999998</v>
      </c>
      <c r="G25" s="85">
        <v>0.65</v>
      </c>
      <c r="H25" s="86">
        <v>0.65</v>
      </c>
      <c r="I25" s="86">
        <v>1.25</v>
      </c>
      <c r="J25" s="90">
        <f t="shared" si="3"/>
        <v>0</v>
      </c>
      <c r="K25" s="91">
        <f t="shared" si="4"/>
        <v>0.64999999999999991</v>
      </c>
      <c r="L25" s="89"/>
    </row>
    <row r="26" spans="1:12" ht="13.5" customHeight="1" x14ac:dyDescent="0.2">
      <c r="A26" s="513"/>
      <c r="B26" s="514"/>
      <c r="C26" s="541"/>
      <c r="D26" s="133">
        <v>8</v>
      </c>
      <c r="E26" s="134">
        <v>10</v>
      </c>
      <c r="F26" s="85">
        <v>2.5499999999999998</v>
      </c>
      <c r="G26" s="92">
        <v>0.55000000000000004</v>
      </c>
      <c r="H26" s="93">
        <v>0.75</v>
      </c>
      <c r="I26" s="93">
        <v>1.25</v>
      </c>
      <c r="J26" s="90">
        <f t="shared" si="3"/>
        <v>0</v>
      </c>
      <c r="K26" s="91">
        <f t="shared" si="4"/>
        <v>0.74999999999999978</v>
      </c>
      <c r="L26" s="89"/>
    </row>
    <row r="27" spans="1:12" ht="13.5" customHeight="1" x14ac:dyDescent="0.2">
      <c r="A27" s="513"/>
      <c r="B27" s="514"/>
      <c r="C27" s="541"/>
      <c r="D27" s="141">
        <v>10</v>
      </c>
      <c r="E27" s="142">
        <v>11</v>
      </c>
      <c r="F27" s="85">
        <v>2.5499999999999998</v>
      </c>
      <c r="G27" s="92">
        <v>0.45</v>
      </c>
      <c r="H27" s="93">
        <v>0.85</v>
      </c>
      <c r="I27" s="93">
        <v>1.25</v>
      </c>
      <c r="J27" s="90">
        <f t="shared" si="3"/>
        <v>0</v>
      </c>
      <c r="K27" s="91">
        <f t="shared" si="4"/>
        <v>0.84999999999999964</v>
      </c>
      <c r="L27" s="89"/>
    </row>
    <row r="28" spans="1:12" ht="13.5" customHeight="1" x14ac:dyDescent="0.2">
      <c r="A28" s="513"/>
      <c r="B28" s="514"/>
      <c r="C28" s="541"/>
      <c r="D28" s="135">
        <v>11</v>
      </c>
      <c r="E28" s="136">
        <v>12</v>
      </c>
      <c r="F28" s="85">
        <v>2.5499999999999998</v>
      </c>
      <c r="G28" s="98">
        <v>0.35</v>
      </c>
      <c r="H28" s="93">
        <v>0.95</v>
      </c>
      <c r="I28" s="93">
        <v>1.25</v>
      </c>
      <c r="J28" s="90">
        <f t="shared" si="3"/>
        <v>0</v>
      </c>
      <c r="K28" s="91">
        <f t="shared" si="4"/>
        <v>0.94999999999999973</v>
      </c>
      <c r="L28" s="89"/>
    </row>
    <row r="29" spans="1:12" ht="13.5" customHeight="1" x14ac:dyDescent="0.2">
      <c r="A29" s="513"/>
      <c r="B29" s="514"/>
      <c r="C29" s="541"/>
      <c r="D29" s="135">
        <v>12</v>
      </c>
      <c r="E29" s="136">
        <v>13</v>
      </c>
      <c r="F29" s="85">
        <v>2.5499999999999998</v>
      </c>
      <c r="G29" s="98">
        <v>0.25</v>
      </c>
      <c r="H29" s="93">
        <v>1.05</v>
      </c>
      <c r="I29" s="93">
        <v>1.25</v>
      </c>
      <c r="J29" s="90">
        <f t="shared" si="3"/>
        <v>0</v>
      </c>
      <c r="K29" s="91">
        <f t="shared" si="4"/>
        <v>1.0499999999999998</v>
      </c>
      <c r="L29" s="89"/>
    </row>
    <row r="30" spans="1:12" ht="13.5" customHeight="1" x14ac:dyDescent="0.2">
      <c r="A30" s="513"/>
      <c r="B30" s="514"/>
      <c r="C30" s="542"/>
      <c r="D30" s="146">
        <v>13</v>
      </c>
      <c r="E30" s="147">
        <v>15</v>
      </c>
      <c r="F30" s="103">
        <v>2.5499999999999998</v>
      </c>
      <c r="G30" s="103">
        <v>0.15</v>
      </c>
      <c r="H30" s="104">
        <v>1.1499999999999999</v>
      </c>
      <c r="I30" s="93">
        <v>1.25</v>
      </c>
      <c r="J30" s="90">
        <f t="shared" si="3"/>
        <v>0</v>
      </c>
      <c r="K30" s="91">
        <f t="shared" si="4"/>
        <v>1.1499999999999999</v>
      </c>
      <c r="L30" s="89"/>
    </row>
    <row r="31" spans="1:12" ht="13.5" customHeight="1" x14ac:dyDescent="0.2">
      <c r="A31" s="513"/>
      <c r="B31" s="514"/>
      <c r="C31" s="540" t="s">
        <v>37</v>
      </c>
      <c r="D31" s="133"/>
      <c r="E31" s="134">
        <v>7</v>
      </c>
      <c r="F31" s="85">
        <v>2.5499999999999998</v>
      </c>
      <c r="G31" s="85">
        <v>0.75</v>
      </c>
      <c r="H31" s="85" t="s">
        <v>77</v>
      </c>
      <c r="I31" s="105">
        <v>1.25</v>
      </c>
      <c r="J31" s="106">
        <f t="shared" ref="J31:J37" si="5">F31-G31-I31</f>
        <v>0.54999999999999982</v>
      </c>
      <c r="K31" s="518" t="s">
        <v>88</v>
      </c>
      <c r="L31" s="89"/>
    </row>
    <row r="32" spans="1:12" ht="13.5" customHeight="1" x14ac:dyDescent="0.2">
      <c r="A32" s="513"/>
      <c r="B32" s="514"/>
      <c r="C32" s="541"/>
      <c r="D32" s="133">
        <v>7</v>
      </c>
      <c r="E32" s="134">
        <v>8</v>
      </c>
      <c r="F32" s="85">
        <v>2.5499999999999998</v>
      </c>
      <c r="G32" s="85">
        <v>0.65</v>
      </c>
      <c r="H32" s="85" t="s">
        <v>77</v>
      </c>
      <c r="I32" s="85">
        <v>1.25</v>
      </c>
      <c r="J32" s="107">
        <f t="shared" si="5"/>
        <v>0.64999999999999991</v>
      </c>
      <c r="K32" s="519"/>
      <c r="L32" s="89"/>
    </row>
    <row r="33" spans="1:12" ht="13.5" customHeight="1" x14ac:dyDescent="0.2">
      <c r="A33" s="513"/>
      <c r="B33" s="514"/>
      <c r="C33" s="541"/>
      <c r="D33" s="133">
        <v>8</v>
      </c>
      <c r="E33" s="134">
        <v>10</v>
      </c>
      <c r="F33" s="85">
        <v>2.5499999999999998</v>
      </c>
      <c r="G33" s="92">
        <v>0.55000000000000004</v>
      </c>
      <c r="H33" s="85" t="s">
        <v>77</v>
      </c>
      <c r="I33" s="85">
        <v>1.25</v>
      </c>
      <c r="J33" s="108">
        <f t="shared" si="5"/>
        <v>0.74999999999999978</v>
      </c>
      <c r="K33" s="519"/>
      <c r="L33" s="89"/>
    </row>
    <row r="34" spans="1:12" ht="13.5" customHeight="1" x14ac:dyDescent="0.2">
      <c r="A34" s="513"/>
      <c r="B34" s="514"/>
      <c r="C34" s="541"/>
      <c r="D34" s="141">
        <v>10</v>
      </c>
      <c r="E34" s="142">
        <v>11</v>
      </c>
      <c r="F34" s="85">
        <v>2.5499999999999998</v>
      </c>
      <c r="G34" s="92">
        <v>0.45</v>
      </c>
      <c r="H34" s="85" t="s">
        <v>77</v>
      </c>
      <c r="I34" s="85">
        <v>1.25</v>
      </c>
      <c r="J34" s="108">
        <f t="shared" si="5"/>
        <v>0.84999999999999964</v>
      </c>
      <c r="K34" s="519"/>
      <c r="L34" s="89"/>
    </row>
    <row r="35" spans="1:12" ht="13.5" customHeight="1" x14ac:dyDescent="0.2">
      <c r="A35" s="513"/>
      <c r="B35" s="514"/>
      <c r="C35" s="541"/>
      <c r="D35" s="135">
        <v>11</v>
      </c>
      <c r="E35" s="136">
        <v>12</v>
      </c>
      <c r="F35" s="85">
        <v>2.5499999999999998</v>
      </c>
      <c r="G35" s="98">
        <v>0.35</v>
      </c>
      <c r="H35" s="85" t="s">
        <v>77</v>
      </c>
      <c r="I35" s="85">
        <v>1.25</v>
      </c>
      <c r="J35" s="90">
        <f t="shared" si="5"/>
        <v>0.94999999999999973</v>
      </c>
      <c r="K35" s="519"/>
      <c r="L35" s="89"/>
    </row>
    <row r="36" spans="1:12" ht="13.5" customHeight="1" x14ac:dyDescent="0.2">
      <c r="A36" s="513"/>
      <c r="B36" s="514"/>
      <c r="C36" s="541"/>
      <c r="D36" s="137">
        <v>12</v>
      </c>
      <c r="E36" s="138">
        <v>13</v>
      </c>
      <c r="F36" s="85">
        <v>2.5499999999999998</v>
      </c>
      <c r="G36" s="98">
        <v>0.25</v>
      </c>
      <c r="H36" s="93" t="s">
        <v>77</v>
      </c>
      <c r="I36" s="93">
        <v>1.25</v>
      </c>
      <c r="J36" s="90">
        <f t="shared" si="5"/>
        <v>1.0499999999999998</v>
      </c>
      <c r="K36" s="519"/>
      <c r="L36" s="89"/>
    </row>
    <row r="37" spans="1:12" ht="14.25" customHeight="1" thickBot="1" x14ac:dyDescent="0.25">
      <c r="A37" s="530"/>
      <c r="B37" s="531"/>
      <c r="C37" s="543"/>
      <c r="D37" s="137">
        <v>13</v>
      </c>
      <c r="E37" s="138">
        <v>15</v>
      </c>
      <c r="F37" s="116">
        <v>2.5499999999999998</v>
      </c>
      <c r="G37" s="116">
        <v>0.15</v>
      </c>
      <c r="H37" s="116" t="s">
        <v>77</v>
      </c>
      <c r="I37" s="116">
        <v>1.25</v>
      </c>
      <c r="J37" s="118">
        <f t="shared" si="5"/>
        <v>1.1499999999999999</v>
      </c>
      <c r="K37" s="533"/>
      <c r="L37" s="89"/>
    </row>
    <row r="38" spans="1:12" ht="18.75" customHeight="1" x14ac:dyDescent="0.2">
      <c r="A38" s="520" t="s">
        <v>161</v>
      </c>
      <c r="B38" s="522" t="s">
        <v>275</v>
      </c>
      <c r="C38" s="72"/>
      <c r="D38" s="526" t="s">
        <v>151</v>
      </c>
      <c r="E38" s="527"/>
      <c r="F38" s="528">
        <v>2.65</v>
      </c>
      <c r="G38" s="528" t="s">
        <v>77</v>
      </c>
      <c r="H38" s="524" t="s">
        <v>77</v>
      </c>
      <c r="I38" s="524" t="s">
        <v>115</v>
      </c>
      <c r="J38" s="507">
        <v>1.4</v>
      </c>
      <c r="K38" s="509" t="s">
        <v>88</v>
      </c>
      <c r="L38" s="71"/>
    </row>
    <row r="39" spans="1:12" ht="18.75" customHeight="1" x14ac:dyDescent="0.2">
      <c r="A39" s="521"/>
      <c r="B39" s="523"/>
      <c r="C39" s="82"/>
      <c r="D39" s="511" t="s">
        <v>53</v>
      </c>
      <c r="E39" s="512"/>
      <c r="F39" s="529"/>
      <c r="G39" s="529"/>
      <c r="H39" s="525"/>
      <c r="I39" s="525"/>
      <c r="J39" s="508"/>
      <c r="K39" s="510"/>
      <c r="L39" s="71"/>
    </row>
    <row r="40" spans="1:12" ht="12" customHeight="1" x14ac:dyDescent="0.2">
      <c r="A40" s="538" t="s">
        <v>198</v>
      </c>
      <c r="B40" s="539" t="s">
        <v>275</v>
      </c>
      <c r="C40" s="547" t="s">
        <v>278</v>
      </c>
      <c r="D40" s="133"/>
      <c r="E40" s="134">
        <v>7</v>
      </c>
      <c r="F40" s="85">
        <v>2.65</v>
      </c>
      <c r="G40" s="85">
        <v>0.8</v>
      </c>
      <c r="H40" s="86">
        <v>0.6</v>
      </c>
      <c r="I40" s="86">
        <v>1.25</v>
      </c>
      <c r="J40" s="90">
        <f t="shared" ref="J40:J47" si="6">F40-G40-H40-I40</f>
        <v>0</v>
      </c>
      <c r="K40" s="91">
        <f t="shared" ref="K40:K47" si="7">F40-G40-I40</f>
        <v>0.59999999999999987</v>
      </c>
      <c r="L40" s="89"/>
    </row>
    <row r="41" spans="1:12" ht="13.5" customHeight="1" x14ac:dyDescent="0.2">
      <c r="A41" s="513"/>
      <c r="B41" s="514"/>
      <c r="C41" s="515"/>
      <c r="D41" s="133">
        <v>7</v>
      </c>
      <c r="E41" s="134">
        <v>8</v>
      </c>
      <c r="F41" s="85">
        <v>2.65</v>
      </c>
      <c r="G41" s="85">
        <v>0.75</v>
      </c>
      <c r="H41" s="86">
        <v>0.65</v>
      </c>
      <c r="I41" s="86">
        <v>1.25</v>
      </c>
      <c r="J41" s="90">
        <f t="shared" si="6"/>
        <v>0</v>
      </c>
      <c r="K41" s="91">
        <f t="shared" si="7"/>
        <v>0.64999999999999991</v>
      </c>
      <c r="L41" s="89"/>
    </row>
    <row r="42" spans="1:12" ht="13.5" customHeight="1" x14ac:dyDescent="0.2">
      <c r="A42" s="513"/>
      <c r="B42" s="514"/>
      <c r="C42" s="515"/>
      <c r="D42" s="133">
        <v>8</v>
      </c>
      <c r="E42" s="134">
        <v>9</v>
      </c>
      <c r="F42" s="85">
        <v>2.65</v>
      </c>
      <c r="G42" s="92">
        <v>0.65</v>
      </c>
      <c r="H42" s="93">
        <v>0.75</v>
      </c>
      <c r="I42" s="93">
        <v>1.25</v>
      </c>
      <c r="J42" s="90">
        <f t="shared" si="6"/>
        <v>0</v>
      </c>
      <c r="K42" s="91">
        <f t="shared" si="7"/>
        <v>0.75</v>
      </c>
      <c r="L42" s="89"/>
    </row>
    <row r="43" spans="1:12" ht="13.5" customHeight="1" x14ac:dyDescent="0.2">
      <c r="A43" s="513"/>
      <c r="B43" s="514"/>
      <c r="C43" s="515"/>
      <c r="D43" s="141">
        <v>9</v>
      </c>
      <c r="E43" s="142">
        <v>10</v>
      </c>
      <c r="F43" s="85">
        <v>2.65</v>
      </c>
      <c r="G43" s="92">
        <v>0.55000000000000004</v>
      </c>
      <c r="H43" s="93">
        <v>0.85</v>
      </c>
      <c r="I43" s="93">
        <v>1.25</v>
      </c>
      <c r="J43" s="90">
        <f t="shared" si="6"/>
        <v>0</v>
      </c>
      <c r="K43" s="91">
        <f t="shared" si="7"/>
        <v>0.84999999999999964</v>
      </c>
      <c r="L43" s="89"/>
    </row>
    <row r="44" spans="1:12" ht="13.5" customHeight="1" x14ac:dyDescent="0.2">
      <c r="A44" s="513"/>
      <c r="B44" s="514"/>
      <c r="C44" s="515"/>
      <c r="D44" s="135">
        <v>10</v>
      </c>
      <c r="E44" s="136">
        <v>12</v>
      </c>
      <c r="F44" s="85">
        <v>2.65</v>
      </c>
      <c r="G44" s="98">
        <v>0.45</v>
      </c>
      <c r="H44" s="93">
        <v>0.95</v>
      </c>
      <c r="I44" s="93">
        <v>1.25</v>
      </c>
      <c r="J44" s="90">
        <f t="shared" si="6"/>
        <v>0</v>
      </c>
      <c r="K44" s="91">
        <f t="shared" si="7"/>
        <v>0.94999999999999973</v>
      </c>
      <c r="L44" s="89"/>
    </row>
    <row r="45" spans="1:12" ht="13.5" customHeight="1" x14ac:dyDescent="0.2">
      <c r="A45" s="513"/>
      <c r="B45" s="514"/>
      <c r="C45" s="515"/>
      <c r="D45" s="135">
        <v>12</v>
      </c>
      <c r="E45" s="136">
        <v>13</v>
      </c>
      <c r="F45" s="85">
        <v>2.65</v>
      </c>
      <c r="G45" s="98">
        <v>0.35</v>
      </c>
      <c r="H45" s="93">
        <v>1.05</v>
      </c>
      <c r="I45" s="93">
        <v>1.25</v>
      </c>
      <c r="J45" s="90">
        <f t="shared" si="6"/>
        <v>0</v>
      </c>
      <c r="K45" s="91">
        <f t="shared" si="7"/>
        <v>1.0499999999999998</v>
      </c>
      <c r="L45" s="89"/>
    </row>
    <row r="46" spans="1:12" ht="13.5" customHeight="1" x14ac:dyDescent="0.2">
      <c r="A46" s="513"/>
      <c r="B46" s="514"/>
      <c r="C46" s="515"/>
      <c r="D46" s="135">
        <v>13</v>
      </c>
      <c r="E46" s="136">
        <v>14</v>
      </c>
      <c r="F46" s="85">
        <v>2.65</v>
      </c>
      <c r="G46" s="98">
        <v>0.25</v>
      </c>
      <c r="H46" s="93">
        <v>1.1499999999999999</v>
      </c>
      <c r="I46" s="93">
        <v>1.25</v>
      </c>
      <c r="J46" s="90">
        <f t="shared" si="6"/>
        <v>0</v>
      </c>
      <c r="K46" s="91">
        <f t="shared" si="7"/>
        <v>1.1499999999999999</v>
      </c>
      <c r="L46" s="89"/>
    </row>
    <row r="47" spans="1:12" ht="13.5" customHeight="1" x14ac:dyDescent="0.2">
      <c r="A47" s="513"/>
      <c r="B47" s="514"/>
      <c r="C47" s="516"/>
      <c r="D47" s="146">
        <v>14</v>
      </c>
      <c r="E47" s="147">
        <v>15</v>
      </c>
      <c r="F47" s="148">
        <v>2.65</v>
      </c>
      <c r="G47" s="103">
        <v>0.15</v>
      </c>
      <c r="H47" s="104">
        <v>1.25</v>
      </c>
      <c r="I47" s="93">
        <v>1.25</v>
      </c>
      <c r="J47" s="90">
        <f t="shared" si="6"/>
        <v>0</v>
      </c>
      <c r="K47" s="91">
        <f t="shared" si="7"/>
        <v>1.25</v>
      </c>
      <c r="L47" s="89"/>
    </row>
    <row r="48" spans="1:12" ht="13.5" customHeight="1" x14ac:dyDescent="0.2">
      <c r="A48" s="513"/>
      <c r="B48" s="514"/>
      <c r="C48" s="547" t="s">
        <v>37</v>
      </c>
      <c r="D48" s="133"/>
      <c r="E48" s="134">
        <v>7</v>
      </c>
      <c r="F48" s="85">
        <v>2.65</v>
      </c>
      <c r="G48" s="85">
        <v>0.8</v>
      </c>
      <c r="H48" s="85" t="s">
        <v>77</v>
      </c>
      <c r="I48" s="105">
        <v>1.25</v>
      </c>
      <c r="J48" s="106">
        <f t="shared" ref="J48:J55" si="8">F48-G48-I48</f>
        <v>0.59999999999999987</v>
      </c>
      <c r="K48" s="518" t="s">
        <v>88</v>
      </c>
      <c r="L48" s="89"/>
    </row>
    <row r="49" spans="1:13" ht="13.5" customHeight="1" x14ac:dyDescent="0.2">
      <c r="A49" s="513"/>
      <c r="B49" s="514"/>
      <c r="C49" s="515"/>
      <c r="D49" s="133">
        <v>7</v>
      </c>
      <c r="E49" s="134">
        <v>8</v>
      </c>
      <c r="F49" s="85">
        <v>2.65</v>
      </c>
      <c r="G49" s="85">
        <v>0.75</v>
      </c>
      <c r="H49" s="85" t="s">
        <v>77</v>
      </c>
      <c r="I49" s="85">
        <v>1.25</v>
      </c>
      <c r="J49" s="107">
        <f t="shared" si="8"/>
        <v>0.64999999999999991</v>
      </c>
      <c r="K49" s="519"/>
      <c r="L49" s="89"/>
    </row>
    <row r="50" spans="1:13" ht="13.5" customHeight="1" x14ac:dyDescent="0.2">
      <c r="A50" s="513"/>
      <c r="B50" s="514"/>
      <c r="C50" s="515"/>
      <c r="D50" s="133">
        <v>8</v>
      </c>
      <c r="E50" s="134">
        <v>9</v>
      </c>
      <c r="F50" s="85">
        <v>2.65</v>
      </c>
      <c r="G50" s="92">
        <v>0.65</v>
      </c>
      <c r="H50" s="85" t="s">
        <v>77</v>
      </c>
      <c r="I50" s="85">
        <v>1.25</v>
      </c>
      <c r="J50" s="108">
        <f t="shared" si="8"/>
        <v>0.75</v>
      </c>
      <c r="K50" s="519"/>
      <c r="L50" s="89"/>
    </row>
    <row r="51" spans="1:13" ht="13.5" customHeight="1" x14ac:dyDescent="0.2">
      <c r="A51" s="513"/>
      <c r="B51" s="514"/>
      <c r="C51" s="515"/>
      <c r="D51" s="141">
        <v>9</v>
      </c>
      <c r="E51" s="142">
        <v>10</v>
      </c>
      <c r="F51" s="85">
        <v>2.65</v>
      </c>
      <c r="G51" s="92">
        <v>0.55000000000000004</v>
      </c>
      <c r="H51" s="85" t="s">
        <v>77</v>
      </c>
      <c r="I51" s="85">
        <v>1.25</v>
      </c>
      <c r="J51" s="108">
        <f t="shared" si="8"/>
        <v>0.84999999999999964</v>
      </c>
      <c r="K51" s="519"/>
      <c r="L51" s="89"/>
    </row>
    <row r="52" spans="1:13" ht="13.5" customHeight="1" x14ac:dyDescent="0.2">
      <c r="A52" s="513"/>
      <c r="B52" s="514"/>
      <c r="C52" s="515"/>
      <c r="D52" s="135">
        <v>10</v>
      </c>
      <c r="E52" s="136">
        <v>12</v>
      </c>
      <c r="F52" s="85">
        <v>2.65</v>
      </c>
      <c r="G52" s="92">
        <v>0.45</v>
      </c>
      <c r="H52" s="85" t="s">
        <v>77</v>
      </c>
      <c r="I52" s="85">
        <v>1.25</v>
      </c>
      <c r="J52" s="108">
        <f t="shared" si="8"/>
        <v>0.94999999999999973</v>
      </c>
      <c r="K52" s="519"/>
      <c r="L52" s="89"/>
    </row>
    <row r="53" spans="1:13" ht="13.5" customHeight="1" x14ac:dyDescent="0.2">
      <c r="A53" s="513"/>
      <c r="B53" s="514"/>
      <c r="C53" s="515"/>
      <c r="D53" s="135">
        <v>12</v>
      </c>
      <c r="E53" s="136">
        <v>13</v>
      </c>
      <c r="F53" s="85">
        <v>2.65</v>
      </c>
      <c r="G53" s="98">
        <v>0.35</v>
      </c>
      <c r="H53" s="85" t="s">
        <v>77</v>
      </c>
      <c r="I53" s="85">
        <v>1.25</v>
      </c>
      <c r="J53" s="90">
        <f t="shared" si="8"/>
        <v>1.0499999999999998</v>
      </c>
      <c r="K53" s="519"/>
      <c r="L53" s="89"/>
    </row>
    <row r="54" spans="1:13" ht="13.5" customHeight="1" x14ac:dyDescent="0.2">
      <c r="A54" s="513"/>
      <c r="B54" s="514"/>
      <c r="C54" s="515"/>
      <c r="D54" s="141">
        <v>13</v>
      </c>
      <c r="E54" s="154">
        <v>14</v>
      </c>
      <c r="F54" s="85">
        <v>2.65</v>
      </c>
      <c r="G54" s="98">
        <v>0.25</v>
      </c>
      <c r="H54" s="93" t="s">
        <v>77</v>
      </c>
      <c r="I54" s="93">
        <v>1.25</v>
      </c>
      <c r="J54" s="90">
        <f t="shared" si="8"/>
        <v>1.1499999999999999</v>
      </c>
      <c r="K54" s="555"/>
      <c r="L54" s="89"/>
    </row>
    <row r="55" spans="1:13" ht="14.25" customHeight="1" thickBot="1" x14ac:dyDescent="0.25">
      <c r="A55" s="530"/>
      <c r="B55" s="531"/>
      <c r="C55" s="532"/>
      <c r="D55" s="152">
        <v>14</v>
      </c>
      <c r="E55" s="153">
        <v>15</v>
      </c>
      <c r="F55" s="115">
        <v>2.65</v>
      </c>
      <c r="G55" s="116">
        <v>0.15</v>
      </c>
      <c r="H55" s="117" t="s">
        <v>77</v>
      </c>
      <c r="I55" s="117">
        <v>1.25</v>
      </c>
      <c r="J55" s="150">
        <f t="shared" si="8"/>
        <v>1.25</v>
      </c>
      <c r="K55" s="556"/>
      <c r="L55" s="89"/>
    </row>
    <row r="56" spans="1:13" ht="14.25" customHeight="1" x14ac:dyDescent="0.2">
      <c r="A56" s="119"/>
      <c r="B56" s="120"/>
      <c r="C56" s="121"/>
      <c r="D56" s="122"/>
      <c r="E56" s="100"/>
      <c r="F56" s="123"/>
      <c r="G56" s="123"/>
      <c r="H56" s="123"/>
      <c r="I56" s="123"/>
      <c r="J56" s="124"/>
      <c r="K56" s="124"/>
      <c r="L56" s="89"/>
    </row>
    <row r="57" spans="1:13" x14ac:dyDescent="0.2">
      <c r="A57" s="534" t="s">
        <v>203</v>
      </c>
      <c r="B57" s="534"/>
      <c r="C57" s="534"/>
      <c r="D57" s="534"/>
      <c r="E57" s="534"/>
      <c r="F57" s="534"/>
      <c r="G57" s="534"/>
      <c r="H57" s="534"/>
      <c r="I57" s="534"/>
      <c r="J57" s="534"/>
      <c r="K57" s="534"/>
      <c r="L57" s="125"/>
      <c r="M57" s="126"/>
    </row>
    <row r="58" spans="1:13" ht="26.25" customHeight="1" x14ac:dyDescent="0.2">
      <c r="A58" s="535" t="s">
        <v>20</v>
      </c>
      <c r="B58" s="535"/>
      <c r="C58" s="535"/>
      <c r="D58" s="535"/>
      <c r="E58" s="535"/>
      <c r="F58" s="535"/>
      <c r="G58" s="535"/>
      <c r="H58" s="535"/>
      <c r="I58" s="535"/>
      <c r="J58" s="535"/>
      <c r="K58" s="535"/>
      <c r="L58" s="127"/>
      <c r="M58" s="127"/>
    </row>
    <row r="59" spans="1:13" x14ac:dyDescent="0.2">
      <c r="A59" s="536" t="s">
        <v>132</v>
      </c>
      <c r="B59" s="536"/>
      <c r="C59" s="536"/>
      <c r="D59" s="536"/>
      <c r="E59" s="536"/>
      <c r="F59" s="536"/>
      <c r="G59" s="536"/>
      <c r="H59" s="536"/>
      <c r="I59" s="536"/>
      <c r="J59" s="536"/>
      <c r="K59" s="536"/>
      <c r="L59" s="127"/>
    </row>
    <row r="60" spans="1:13" ht="14" x14ac:dyDescent="0.2">
      <c r="A60" s="71"/>
      <c r="B60" s="537"/>
      <c r="C60" s="537"/>
      <c r="D60" s="537"/>
      <c r="E60" s="537"/>
      <c r="F60" s="537"/>
      <c r="G60" s="537"/>
      <c r="H60" s="537"/>
      <c r="I60" s="537"/>
      <c r="J60" s="537"/>
      <c r="K60" s="537"/>
      <c r="L60" s="537"/>
    </row>
    <row r="61" spans="1:13" x14ac:dyDescent="0.2">
      <c r="A61" s="71"/>
      <c r="B61" s="129"/>
      <c r="C61" s="130"/>
      <c r="D61" s="129"/>
      <c r="E61" s="129"/>
      <c r="F61" s="131"/>
      <c r="G61" s="132"/>
      <c r="H61" s="132"/>
      <c r="I61" s="132"/>
      <c r="J61" s="132"/>
      <c r="K61" s="131"/>
      <c r="L61" s="130"/>
    </row>
  </sheetData>
  <mergeCells count="58">
    <mergeCell ref="A57:K57"/>
    <mergeCell ref="A58:K58"/>
    <mergeCell ref="A59:K59"/>
    <mergeCell ref="B60:L60"/>
    <mergeCell ref="I38:I39"/>
    <mergeCell ref="J38:J39"/>
    <mergeCell ref="K38:K39"/>
    <mergeCell ref="D39:E39"/>
    <mergeCell ref="A40:A55"/>
    <mergeCell ref="B40:B55"/>
    <mergeCell ref="C40:C47"/>
    <mergeCell ref="C48:C55"/>
    <mergeCell ref="K48:K55"/>
    <mergeCell ref="A38:A39"/>
    <mergeCell ref="B38:B39"/>
    <mergeCell ref="D38:E38"/>
    <mergeCell ref="F38:F39"/>
    <mergeCell ref="G38:G39"/>
    <mergeCell ref="H38:H39"/>
    <mergeCell ref="I22:I23"/>
    <mergeCell ref="J22:J23"/>
    <mergeCell ref="K22:K23"/>
    <mergeCell ref="D23:E23"/>
    <mergeCell ref="A24:A37"/>
    <mergeCell ref="B24:B37"/>
    <mergeCell ref="C24:C30"/>
    <mergeCell ref="C31:C37"/>
    <mergeCell ref="K31:K37"/>
    <mergeCell ref="A22:A23"/>
    <mergeCell ref="B22:B23"/>
    <mergeCell ref="D22:E22"/>
    <mergeCell ref="F22:F23"/>
    <mergeCell ref="G22:G23"/>
    <mergeCell ref="H22:H23"/>
    <mergeCell ref="J6:J7"/>
    <mergeCell ref="K6:K7"/>
    <mergeCell ref="D7:E7"/>
    <mergeCell ref="A8:A21"/>
    <mergeCell ref="B8:B21"/>
    <mergeCell ref="C8:C14"/>
    <mergeCell ref="C15:C21"/>
    <mergeCell ref="K15:K21"/>
    <mergeCell ref="A6:A7"/>
    <mergeCell ref="B6:B7"/>
    <mergeCell ref="I6:I7"/>
    <mergeCell ref="D6:E6"/>
    <mergeCell ref="F6:F7"/>
    <mergeCell ref="G6:G7"/>
    <mergeCell ref="H6:H7"/>
    <mergeCell ref="A1:K1"/>
    <mergeCell ref="B2:K2"/>
    <mergeCell ref="A3:A5"/>
    <mergeCell ref="B3:C5"/>
    <mergeCell ref="D3:E5"/>
    <mergeCell ref="F3:F4"/>
    <mergeCell ref="G3:G4"/>
    <mergeCell ref="H3:H4"/>
    <mergeCell ref="I3:I4"/>
  </mergeCells>
  <phoneticPr fontId="39"/>
  <pageMargins left="0.63" right="0.19" top="0.57999999999999996" bottom="0.6" header="0.22" footer="0.2"/>
  <pageSetup paperSize="9"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M59"/>
  <sheetViews>
    <sheetView view="pageBreakPreview" zoomScale="115" zoomScaleNormal="85" zoomScaleSheetLayoutView="115" workbookViewId="0">
      <pane xSplit="2" ySplit="5" topLeftCell="C39" activePane="bottomRight" state="frozen"/>
      <selection pane="topRight"/>
      <selection pane="bottomLeft"/>
      <selection pane="bottomRight" sqref="A1:K1"/>
    </sheetView>
  </sheetViews>
  <sheetFormatPr defaultColWidth="8" defaultRowHeight="12" x14ac:dyDescent="0.2"/>
  <cols>
    <col min="1" max="1" width="5.453125" style="67" customWidth="1"/>
    <col min="2" max="2" width="7.6328125" style="68" bestFit="1" customWidth="1"/>
    <col min="3" max="3" width="2.7265625" style="67" customWidth="1"/>
    <col min="4" max="4" width="8.26953125" style="68" bestFit="1" customWidth="1"/>
    <col min="5" max="5" width="7.08984375" style="68" bestFit="1" customWidth="1"/>
    <col min="6" max="6" width="10" style="69" customWidth="1"/>
    <col min="7" max="9" width="10" style="70" customWidth="1"/>
    <col min="10" max="10" width="10.36328125" style="70" customWidth="1"/>
    <col min="11" max="11" width="10.36328125" style="69" customWidth="1"/>
    <col min="12" max="12" width="2.36328125" style="67" customWidth="1"/>
    <col min="13" max="13" width="2.36328125" style="67" bestFit="1" customWidth="1"/>
    <col min="14" max="14" width="5" style="67" customWidth="1"/>
    <col min="15" max="15" width="5" style="67" bestFit="1" customWidth="1"/>
    <col min="16" max="16" width="2.36328125" style="67" bestFit="1" customWidth="1"/>
    <col min="17" max="17" width="5" style="67" customWidth="1"/>
    <col min="18" max="18" width="8" style="67" bestFit="1"/>
    <col min="19" max="16384" width="8" style="67"/>
  </cols>
  <sheetData>
    <row r="1" spans="1:12" ht="21.75" customHeight="1" x14ac:dyDescent="0.2">
      <c r="A1" s="484" t="s">
        <v>56</v>
      </c>
      <c r="B1" s="484"/>
      <c r="C1" s="484"/>
      <c r="D1" s="484"/>
      <c r="E1" s="484"/>
      <c r="F1" s="484"/>
      <c r="G1" s="484"/>
      <c r="H1" s="484"/>
      <c r="I1" s="484"/>
      <c r="J1" s="484"/>
      <c r="K1" s="484"/>
    </row>
    <row r="2" spans="1:12" ht="12.5" thickBot="1" x14ac:dyDescent="0.25">
      <c r="A2" s="71"/>
      <c r="B2" s="485" t="s">
        <v>126</v>
      </c>
      <c r="C2" s="485"/>
      <c r="D2" s="485"/>
      <c r="E2" s="485"/>
      <c r="F2" s="485"/>
      <c r="G2" s="485"/>
      <c r="H2" s="485"/>
      <c r="I2" s="485"/>
      <c r="J2" s="485"/>
      <c r="K2" s="485"/>
      <c r="L2" s="71"/>
    </row>
    <row r="3" spans="1:12" ht="24.75" customHeight="1" x14ac:dyDescent="0.15">
      <c r="A3" s="486" t="s">
        <v>65</v>
      </c>
      <c r="B3" s="489" t="s">
        <v>229</v>
      </c>
      <c r="C3" s="490"/>
      <c r="D3" s="495" t="s">
        <v>201</v>
      </c>
      <c r="E3" s="496"/>
      <c r="F3" s="501" t="s">
        <v>4</v>
      </c>
      <c r="G3" s="503" t="s">
        <v>30</v>
      </c>
      <c r="H3" s="505" t="s">
        <v>143</v>
      </c>
      <c r="I3" s="503" t="s">
        <v>36</v>
      </c>
      <c r="J3" s="73" t="s">
        <v>79</v>
      </c>
      <c r="K3" s="74" t="s">
        <v>79</v>
      </c>
      <c r="L3" s="71"/>
    </row>
    <row r="4" spans="1:12" ht="24.75" customHeight="1" x14ac:dyDescent="0.2">
      <c r="A4" s="487"/>
      <c r="B4" s="491"/>
      <c r="C4" s="492"/>
      <c r="D4" s="497"/>
      <c r="E4" s="498"/>
      <c r="F4" s="502"/>
      <c r="G4" s="504"/>
      <c r="H4" s="506"/>
      <c r="I4" s="504"/>
      <c r="J4" s="75" t="s">
        <v>38</v>
      </c>
      <c r="K4" s="76" t="s">
        <v>41</v>
      </c>
      <c r="L4" s="71"/>
    </row>
    <row r="5" spans="1:12" ht="15" customHeight="1" thickBot="1" x14ac:dyDescent="0.25">
      <c r="A5" s="488"/>
      <c r="B5" s="493"/>
      <c r="C5" s="494"/>
      <c r="D5" s="499"/>
      <c r="E5" s="500"/>
      <c r="F5" s="77" t="s">
        <v>91</v>
      </c>
      <c r="G5" s="78" t="s">
        <v>181</v>
      </c>
      <c r="H5" s="79" t="s">
        <v>33</v>
      </c>
      <c r="I5" s="79" t="s">
        <v>10</v>
      </c>
      <c r="J5" s="80" t="s">
        <v>260</v>
      </c>
      <c r="K5" s="81" t="s">
        <v>66</v>
      </c>
      <c r="L5" s="71"/>
    </row>
    <row r="6" spans="1:12" ht="18.75" customHeight="1" x14ac:dyDescent="0.2">
      <c r="A6" s="520" t="s">
        <v>161</v>
      </c>
      <c r="B6" s="522" t="s">
        <v>172</v>
      </c>
      <c r="C6" s="72"/>
      <c r="D6" s="526" t="s">
        <v>151</v>
      </c>
      <c r="E6" s="527"/>
      <c r="F6" s="528">
        <v>2.5499999999999998</v>
      </c>
      <c r="G6" s="528" t="s">
        <v>77</v>
      </c>
      <c r="H6" s="524" t="s">
        <v>77</v>
      </c>
      <c r="I6" s="524">
        <v>1.25</v>
      </c>
      <c r="J6" s="507">
        <f>SUM(F6-I6)</f>
        <v>1.2999999999999998</v>
      </c>
      <c r="K6" s="509" t="s">
        <v>88</v>
      </c>
      <c r="L6" s="71"/>
    </row>
    <row r="7" spans="1:12" ht="18.75" customHeight="1" x14ac:dyDescent="0.2">
      <c r="A7" s="521"/>
      <c r="B7" s="523"/>
      <c r="C7" s="82"/>
      <c r="D7" s="511" t="s">
        <v>159</v>
      </c>
      <c r="E7" s="512"/>
      <c r="F7" s="529"/>
      <c r="G7" s="529"/>
      <c r="H7" s="525"/>
      <c r="I7" s="525"/>
      <c r="J7" s="508"/>
      <c r="K7" s="510"/>
      <c r="L7" s="71"/>
    </row>
    <row r="8" spans="1:12" ht="12" customHeight="1" x14ac:dyDescent="0.2">
      <c r="A8" s="538" t="s">
        <v>198</v>
      </c>
      <c r="B8" s="539" t="s">
        <v>50</v>
      </c>
      <c r="C8" s="540" t="s">
        <v>278</v>
      </c>
      <c r="D8" s="133"/>
      <c r="E8" s="134">
        <v>7</v>
      </c>
      <c r="F8" s="85">
        <v>2.5499999999999998</v>
      </c>
      <c r="G8" s="85">
        <v>0.75</v>
      </c>
      <c r="H8" s="86">
        <v>0.55000000000000004</v>
      </c>
      <c r="I8" s="86">
        <v>1.25</v>
      </c>
      <c r="J8" s="87">
        <f t="shared" ref="J8:J14" si="0">F8-G8-H8-I8</f>
        <v>0</v>
      </c>
      <c r="K8" s="88">
        <f t="shared" ref="K8:K14" si="1">F8-G8-I8</f>
        <v>0.54999999999999982</v>
      </c>
      <c r="L8" s="89"/>
    </row>
    <row r="9" spans="1:12" ht="13.5" customHeight="1" x14ac:dyDescent="0.2">
      <c r="A9" s="513"/>
      <c r="B9" s="514"/>
      <c r="C9" s="541"/>
      <c r="D9" s="133">
        <v>7</v>
      </c>
      <c r="E9" s="134">
        <v>9</v>
      </c>
      <c r="F9" s="85">
        <v>2.5499999999999998</v>
      </c>
      <c r="G9" s="85">
        <v>0.65</v>
      </c>
      <c r="H9" s="86">
        <v>0.65</v>
      </c>
      <c r="I9" s="86">
        <v>1.25</v>
      </c>
      <c r="J9" s="90">
        <f t="shared" si="0"/>
        <v>0</v>
      </c>
      <c r="K9" s="91">
        <f t="shared" si="1"/>
        <v>0.64999999999999991</v>
      </c>
      <c r="L9" s="89"/>
    </row>
    <row r="10" spans="1:12" ht="13.5" customHeight="1" x14ac:dyDescent="0.2">
      <c r="A10" s="513"/>
      <c r="B10" s="514"/>
      <c r="C10" s="541"/>
      <c r="D10" s="133">
        <v>9</v>
      </c>
      <c r="E10" s="134">
        <v>10</v>
      </c>
      <c r="F10" s="85">
        <v>2.5499999999999998</v>
      </c>
      <c r="G10" s="92">
        <v>0.55000000000000004</v>
      </c>
      <c r="H10" s="93">
        <v>0.75</v>
      </c>
      <c r="I10" s="93">
        <v>1.25</v>
      </c>
      <c r="J10" s="90">
        <f t="shared" si="0"/>
        <v>0</v>
      </c>
      <c r="K10" s="91">
        <f t="shared" si="1"/>
        <v>0.74999999999999978</v>
      </c>
      <c r="L10" s="89"/>
    </row>
    <row r="11" spans="1:12" ht="13.5" customHeight="1" x14ac:dyDescent="0.2">
      <c r="A11" s="513"/>
      <c r="B11" s="514"/>
      <c r="C11" s="541"/>
      <c r="D11" s="141">
        <v>10</v>
      </c>
      <c r="E11" s="142">
        <v>11</v>
      </c>
      <c r="F11" s="85">
        <v>2.5499999999999998</v>
      </c>
      <c r="G11" s="92">
        <v>0.45</v>
      </c>
      <c r="H11" s="93">
        <v>0.85</v>
      </c>
      <c r="I11" s="93">
        <v>1.25</v>
      </c>
      <c r="J11" s="90">
        <f t="shared" si="0"/>
        <v>0</v>
      </c>
      <c r="K11" s="91">
        <f t="shared" si="1"/>
        <v>0.84999999999999964</v>
      </c>
      <c r="L11" s="89"/>
    </row>
    <row r="12" spans="1:12" ht="13.5" customHeight="1" x14ac:dyDescent="0.2">
      <c r="A12" s="513"/>
      <c r="B12" s="514"/>
      <c r="C12" s="541"/>
      <c r="D12" s="135">
        <v>11</v>
      </c>
      <c r="E12" s="136">
        <v>13</v>
      </c>
      <c r="F12" s="85">
        <v>2.5499999999999998</v>
      </c>
      <c r="G12" s="98">
        <v>0.35</v>
      </c>
      <c r="H12" s="93">
        <v>0.95</v>
      </c>
      <c r="I12" s="93">
        <v>1.25</v>
      </c>
      <c r="J12" s="90">
        <f t="shared" si="0"/>
        <v>0</v>
      </c>
      <c r="K12" s="91">
        <f t="shared" si="1"/>
        <v>0.94999999999999973</v>
      </c>
      <c r="L12" s="89"/>
    </row>
    <row r="13" spans="1:12" ht="13.5" customHeight="1" x14ac:dyDescent="0.2">
      <c r="A13" s="513"/>
      <c r="B13" s="514"/>
      <c r="C13" s="541"/>
      <c r="D13" s="135">
        <v>13</v>
      </c>
      <c r="E13" s="155">
        <v>14</v>
      </c>
      <c r="F13" s="92">
        <v>2.5499999999999998</v>
      </c>
      <c r="G13" s="92">
        <v>0.25</v>
      </c>
      <c r="H13" s="93">
        <v>1.05</v>
      </c>
      <c r="I13" s="92">
        <v>1.25</v>
      </c>
      <c r="J13" s="90">
        <f t="shared" si="0"/>
        <v>0</v>
      </c>
      <c r="K13" s="91">
        <f t="shared" si="1"/>
        <v>1.0499999999999998</v>
      </c>
      <c r="L13" s="89"/>
    </row>
    <row r="14" spans="1:12" ht="13.5" customHeight="1" x14ac:dyDescent="0.2">
      <c r="A14" s="513"/>
      <c r="B14" s="514"/>
      <c r="C14" s="542"/>
      <c r="D14" s="146">
        <v>14</v>
      </c>
      <c r="E14" s="147">
        <v>15</v>
      </c>
      <c r="F14" s="148">
        <v>2.5499999999999998</v>
      </c>
      <c r="G14" s="148">
        <v>0.15</v>
      </c>
      <c r="H14" s="156">
        <v>1.1499999999999999</v>
      </c>
      <c r="I14" s="85">
        <v>1.25</v>
      </c>
      <c r="J14" s="87">
        <f t="shared" si="0"/>
        <v>0</v>
      </c>
      <c r="K14" s="149">
        <f t="shared" si="1"/>
        <v>1.1499999999999999</v>
      </c>
      <c r="L14" s="89"/>
    </row>
    <row r="15" spans="1:12" ht="13.5" customHeight="1" x14ac:dyDescent="0.2">
      <c r="A15" s="513"/>
      <c r="B15" s="514"/>
      <c r="C15" s="540" t="s">
        <v>37</v>
      </c>
      <c r="D15" s="133"/>
      <c r="E15" s="134">
        <v>7</v>
      </c>
      <c r="F15" s="85">
        <v>2.5499999999999998</v>
      </c>
      <c r="G15" s="85">
        <v>0.75</v>
      </c>
      <c r="H15" s="85" t="s">
        <v>95</v>
      </c>
      <c r="I15" s="105">
        <v>1.25</v>
      </c>
      <c r="J15" s="106">
        <f t="shared" ref="J15:J21" si="2">F15-G15-I15</f>
        <v>0.54999999999999982</v>
      </c>
      <c r="K15" s="518" t="s">
        <v>88</v>
      </c>
      <c r="L15" s="89"/>
    </row>
    <row r="16" spans="1:12" ht="13.5" customHeight="1" x14ac:dyDescent="0.2">
      <c r="A16" s="513"/>
      <c r="B16" s="514"/>
      <c r="C16" s="541"/>
      <c r="D16" s="133">
        <v>7</v>
      </c>
      <c r="E16" s="134">
        <v>9</v>
      </c>
      <c r="F16" s="85">
        <v>2.5499999999999998</v>
      </c>
      <c r="G16" s="85">
        <v>0.65</v>
      </c>
      <c r="H16" s="85" t="s">
        <v>95</v>
      </c>
      <c r="I16" s="85">
        <v>1.25</v>
      </c>
      <c r="J16" s="107">
        <f t="shared" si="2"/>
        <v>0.64999999999999991</v>
      </c>
      <c r="K16" s="519"/>
      <c r="L16" s="89"/>
    </row>
    <row r="17" spans="1:12" ht="13.5" customHeight="1" x14ac:dyDescent="0.2">
      <c r="A17" s="513"/>
      <c r="B17" s="514"/>
      <c r="C17" s="541"/>
      <c r="D17" s="141">
        <v>9</v>
      </c>
      <c r="E17" s="142">
        <v>10</v>
      </c>
      <c r="F17" s="85">
        <v>2.5499999999999998</v>
      </c>
      <c r="G17" s="92">
        <v>0.55000000000000004</v>
      </c>
      <c r="H17" s="85" t="s">
        <v>95</v>
      </c>
      <c r="I17" s="85">
        <v>1.25</v>
      </c>
      <c r="J17" s="108">
        <f t="shared" si="2"/>
        <v>0.74999999999999978</v>
      </c>
      <c r="K17" s="519"/>
      <c r="L17" s="89"/>
    </row>
    <row r="18" spans="1:12" ht="13.5" customHeight="1" x14ac:dyDescent="0.2">
      <c r="A18" s="513"/>
      <c r="B18" s="514"/>
      <c r="C18" s="541"/>
      <c r="D18" s="135">
        <v>10</v>
      </c>
      <c r="E18" s="136">
        <v>11</v>
      </c>
      <c r="F18" s="85">
        <v>2.5499999999999998</v>
      </c>
      <c r="G18" s="98">
        <v>0.45</v>
      </c>
      <c r="H18" s="85" t="s">
        <v>95</v>
      </c>
      <c r="I18" s="85">
        <v>1.25</v>
      </c>
      <c r="J18" s="90">
        <f t="shared" si="2"/>
        <v>0.84999999999999964</v>
      </c>
      <c r="K18" s="519"/>
      <c r="L18" s="89"/>
    </row>
    <row r="19" spans="1:12" ht="13.5" customHeight="1" x14ac:dyDescent="0.2">
      <c r="A19" s="513"/>
      <c r="B19" s="514"/>
      <c r="C19" s="541"/>
      <c r="D19" s="135">
        <v>11</v>
      </c>
      <c r="E19" s="136">
        <v>13</v>
      </c>
      <c r="F19" s="93">
        <v>2.5499999999999998</v>
      </c>
      <c r="G19" s="98">
        <v>0.35</v>
      </c>
      <c r="H19" s="112" t="s">
        <v>77</v>
      </c>
      <c r="I19" s="112">
        <v>1.25</v>
      </c>
      <c r="J19" s="108">
        <f t="shared" si="2"/>
        <v>0.94999999999999973</v>
      </c>
      <c r="K19" s="519"/>
      <c r="L19" s="89"/>
    </row>
    <row r="20" spans="1:12" ht="13.5" customHeight="1" x14ac:dyDescent="0.2">
      <c r="A20" s="513"/>
      <c r="B20" s="514"/>
      <c r="C20" s="541"/>
      <c r="D20" s="135">
        <v>13</v>
      </c>
      <c r="E20" s="136">
        <v>14</v>
      </c>
      <c r="F20" s="112">
        <v>2.5499999999999998</v>
      </c>
      <c r="G20" s="98">
        <v>0.25</v>
      </c>
      <c r="H20" s="111" t="s">
        <v>77</v>
      </c>
      <c r="I20" s="111">
        <v>1.25</v>
      </c>
      <c r="J20" s="108">
        <f t="shared" si="2"/>
        <v>1.0499999999999998</v>
      </c>
      <c r="K20" s="519"/>
      <c r="L20" s="89"/>
    </row>
    <row r="21" spans="1:12" ht="13.5" customHeight="1" thickBot="1" x14ac:dyDescent="0.25">
      <c r="A21" s="513"/>
      <c r="B21" s="514"/>
      <c r="C21" s="541"/>
      <c r="D21" s="152">
        <v>14</v>
      </c>
      <c r="E21" s="153">
        <v>15</v>
      </c>
      <c r="F21" s="116">
        <v>2.5499999999999998</v>
      </c>
      <c r="G21" s="116">
        <v>0.15</v>
      </c>
      <c r="H21" s="116" t="s">
        <v>77</v>
      </c>
      <c r="I21" s="116">
        <v>1.25</v>
      </c>
      <c r="J21" s="118">
        <f t="shared" si="2"/>
        <v>1.1499999999999999</v>
      </c>
      <c r="K21" s="533"/>
      <c r="L21" s="89"/>
    </row>
    <row r="22" spans="1:12" ht="18.75" customHeight="1" x14ac:dyDescent="0.2">
      <c r="A22" s="520" t="s">
        <v>161</v>
      </c>
      <c r="B22" s="522" t="s">
        <v>100</v>
      </c>
      <c r="C22" s="72"/>
      <c r="D22" s="526" t="s">
        <v>151</v>
      </c>
      <c r="E22" s="527"/>
      <c r="F22" s="528">
        <v>2.5499999999999998</v>
      </c>
      <c r="G22" s="528" t="s">
        <v>77</v>
      </c>
      <c r="H22" s="524" t="s">
        <v>77</v>
      </c>
      <c r="I22" s="524" t="s">
        <v>115</v>
      </c>
      <c r="J22" s="507">
        <f>SUM(F22-I22)</f>
        <v>1.2999999999999998</v>
      </c>
      <c r="K22" s="509" t="s">
        <v>88</v>
      </c>
      <c r="L22" s="71"/>
    </row>
    <row r="23" spans="1:12" ht="18.75" customHeight="1" x14ac:dyDescent="0.2">
      <c r="A23" s="521"/>
      <c r="B23" s="523"/>
      <c r="C23" s="82"/>
      <c r="D23" s="511" t="s">
        <v>159</v>
      </c>
      <c r="E23" s="512"/>
      <c r="F23" s="529"/>
      <c r="G23" s="529"/>
      <c r="H23" s="525"/>
      <c r="I23" s="525"/>
      <c r="J23" s="508"/>
      <c r="K23" s="510"/>
      <c r="L23" s="71"/>
    </row>
    <row r="24" spans="1:12" ht="12" customHeight="1" x14ac:dyDescent="0.2">
      <c r="A24" s="538" t="s">
        <v>198</v>
      </c>
      <c r="B24" s="539" t="s">
        <v>50</v>
      </c>
      <c r="C24" s="540" t="s">
        <v>278</v>
      </c>
      <c r="D24" s="133"/>
      <c r="E24" s="134">
        <v>7</v>
      </c>
      <c r="F24" s="85">
        <v>2.5499999999999998</v>
      </c>
      <c r="G24" s="85">
        <v>0.75</v>
      </c>
      <c r="H24" s="86">
        <v>0.55000000000000004</v>
      </c>
      <c r="I24" s="86">
        <v>1.25</v>
      </c>
      <c r="J24" s="87">
        <f t="shared" ref="J24:J30" si="3">F24-G24-H24-I24</f>
        <v>0</v>
      </c>
      <c r="K24" s="88">
        <f t="shared" ref="K24:K30" si="4">F24-G24-I24</f>
        <v>0.54999999999999982</v>
      </c>
      <c r="L24" s="89"/>
    </row>
    <row r="25" spans="1:12" ht="13.5" customHeight="1" x14ac:dyDescent="0.2">
      <c r="A25" s="513"/>
      <c r="B25" s="514"/>
      <c r="C25" s="541"/>
      <c r="D25" s="133">
        <v>7</v>
      </c>
      <c r="E25" s="134">
        <v>9</v>
      </c>
      <c r="F25" s="85">
        <v>2.5499999999999998</v>
      </c>
      <c r="G25" s="85">
        <v>0.65</v>
      </c>
      <c r="H25" s="86">
        <v>0.65</v>
      </c>
      <c r="I25" s="86">
        <v>1.25</v>
      </c>
      <c r="J25" s="90">
        <f t="shared" si="3"/>
        <v>0</v>
      </c>
      <c r="K25" s="91">
        <f t="shared" si="4"/>
        <v>0.64999999999999991</v>
      </c>
      <c r="L25" s="89"/>
    </row>
    <row r="26" spans="1:12" ht="13.5" customHeight="1" x14ac:dyDescent="0.2">
      <c r="A26" s="513"/>
      <c r="B26" s="514"/>
      <c r="C26" s="541"/>
      <c r="D26" s="133">
        <v>9</v>
      </c>
      <c r="E26" s="134">
        <v>10</v>
      </c>
      <c r="F26" s="85">
        <v>2.5499999999999998</v>
      </c>
      <c r="G26" s="92">
        <v>0.55000000000000004</v>
      </c>
      <c r="H26" s="93">
        <v>0.75</v>
      </c>
      <c r="I26" s="93">
        <v>1.25</v>
      </c>
      <c r="J26" s="90">
        <f t="shared" si="3"/>
        <v>0</v>
      </c>
      <c r="K26" s="91">
        <f t="shared" si="4"/>
        <v>0.74999999999999978</v>
      </c>
      <c r="L26" s="89"/>
    </row>
    <row r="27" spans="1:12" ht="13.5" customHeight="1" x14ac:dyDescent="0.2">
      <c r="A27" s="513"/>
      <c r="B27" s="514"/>
      <c r="C27" s="541"/>
      <c r="D27" s="141">
        <v>10</v>
      </c>
      <c r="E27" s="142">
        <v>11</v>
      </c>
      <c r="F27" s="85">
        <v>2.5499999999999998</v>
      </c>
      <c r="G27" s="92">
        <v>0.45</v>
      </c>
      <c r="H27" s="93">
        <v>0.85</v>
      </c>
      <c r="I27" s="93">
        <v>1.25</v>
      </c>
      <c r="J27" s="90">
        <f t="shared" si="3"/>
        <v>0</v>
      </c>
      <c r="K27" s="91">
        <f t="shared" si="4"/>
        <v>0.84999999999999964</v>
      </c>
      <c r="L27" s="89"/>
    </row>
    <row r="28" spans="1:12" ht="13.5" customHeight="1" x14ac:dyDescent="0.2">
      <c r="A28" s="513"/>
      <c r="B28" s="514"/>
      <c r="C28" s="541"/>
      <c r="D28" s="135">
        <v>11</v>
      </c>
      <c r="E28" s="136">
        <v>13</v>
      </c>
      <c r="F28" s="85">
        <v>2.5499999999999998</v>
      </c>
      <c r="G28" s="98">
        <v>0.35</v>
      </c>
      <c r="H28" s="93">
        <v>0.95</v>
      </c>
      <c r="I28" s="93">
        <v>1.25</v>
      </c>
      <c r="J28" s="90">
        <f t="shared" si="3"/>
        <v>0</v>
      </c>
      <c r="K28" s="91">
        <f t="shared" si="4"/>
        <v>0.94999999999999973</v>
      </c>
      <c r="L28" s="89"/>
    </row>
    <row r="29" spans="1:12" ht="13.5" customHeight="1" x14ac:dyDescent="0.2">
      <c r="A29" s="513"/>
      <c r="B29" s="514"/>
      <c r="C29" s="541"/>
      <c r="D29" s="135">
        <v>13</v>
      </c>
      <c r="E29" s="155">
        <v>14</v>
      </c>
      <c r="F29" s="92">
        <v>2.5499999999999998</v>
      </c>
      <c r="G29" s="92">
        <v>0.25</v>
      </c>
      <c r="H29" s="93">
        <v>1.05</v>
      </c>
      <c r="I29" s="92">
        <v>1.25</v>
      </c>
      <c r="J29" s="90">
        <f t="shared" si="3"/>
        <v>0</v>
      </c>
      <c r="K29" s="91">
        <f t="shared" si="4"/>
        <v>1.0499999999999998</v>
      </c>
      <c r="L29" s="89"/>
    </row>
    <row r="30" spans="1:12" ht="13.5" customHeight="1" x14ac:dyDescent="0.2">
      <c r="A30" s="513"/>
      <c r="B30" s="514"/>
      <c r="C30" s="542"/>
      <c r="D30" s="146">
        <v>14</v>
      </c>
      <c r="E30" s="147">
        <v>15</v>
      </c>
      <c r="F30" s="148">
        <v>2.5499999999999998</v>
      </c>
      <c r="G30" s="148">
        <v>0.15</v>
      </c>
      <c r="H30" s="156">
        <v>1.1499999999999999</v>
      </c>
      <c r="I30" s="85">
        <v>1.25</v>
      </c>
      <c r="J30" s="87">
        <f t="shared" si="3"/>
        <v>0</v>
      </c>
      <c r="K30" s="149">
        <f t="shared" si="4"/>
        <v>1.1499999999999999</v>
      </c>
      <c r="L30" s="89"/>
    </row>
    <row r="31" spans="1:12" ht="13.5" customHeight="1" x14ac:dyDescent="0.2">
      <c r="A31" s="513"/>
      <c r="B31" s="514"/>
      <c r="C31" s="540" t="s">
        <v>37</v>
      </c>
      <c r="D31" s="133"/>
      <c r="E31" s="134">
        <v>7</v>
      </c>
      <c r="F31" s="85">
        <v>2.5499999999999998</v>
      </c>
      <c r="G31" s="85">
        <v>0.75</v>
      </c>
      <c r="H31" s="85" t="s">
        <v>95</v>
      </c>
      <c r="I31" s="105">
        <v>1.25</v>
      </c>
      <c r="J31" s="106">
        <f t="shared" ref="J31:J37" si="5">F31-G31-I31</f>
        <v>0.54999999999999982</v>
      </c>
      <c r="K31" s="518" t="s">
        <v>88</v>
      </c>
      <c r="L31" s="89"/>
    </row>
    <row r="32" spans="1:12" ht="13.5" customHeight="1" x14ac:dyDescent="0.2">
      <c r="A32" s="513"/>
      <c r="B32" s="514"/>
      <c r="C32" s="541"/>
      <c r="D32" s="133">
        <v>7</v>
      </c>
      <c r="E32" s="134">
        <v>9</v>
      </c>
      <c r="F32" s="85">
        <v>2.5499999999999998</v>
      </c>
      <c r="G32" s="85">
        <v>0.65</v>
      </c>
      <c r="H32" s="85" t="s">
        <v>95</v>
      </c>
      <c r="I32" s="85">
        <v>1.25</v>
      </c>
      <c r="J32" s="107">
        <f t="shared" si="5"/>
        <v>0.64999999999999991</v>
      </c>
      <c r="K32" s="519"/>
      <c r="L32" s="89"/>
    </row>
    <row r="33" spans="1:12" ht="13.5" customHeight="1" x14ac:dyDescent="0.2">
      <c r="A33" s="513"/>
      <c r="B33" s="514"/>
      <c r="C33" s="541"/>
      <c r="D33" s="141">
        <v>9</v>
      </c>
      <c r="E33" s="142">
        <v>10</v>
      </c>
      <c r="F33" s="85">
        <v>2.5499999999999998</v>
      </c>
      <c r="G33" s="92">
        <v>0.55000000000000004</v>
      </c>
      <c r="H33" s="85" t="s">
        <v>95</v>
      </c>
      <c r="I33" s="85">
        <v>1.25</v>
      </c>
      <c r="J33" s="108">
        <f t="shared" si="5"/>
        <v>0.74999999999999978</v>
      </c>
      <c r="K33" s="519"/>
      <c r="L33" s="89"/>
    </row>
    <row r="34" spans="1:12" ht="13.5" customHeight="1" x14ac:dyDescent="0.2">
      <c r="A34" s="513"/>
      <c r="B34" s="514"/>
      <c r="C34" s="541"/>
      <c r="D34" s="135">
        <v>10</v>
      </c>
      <c r="E34" s="136">
        <v>11</v>
      </c>
      <c r="F34" s="85">
        <v>2.5499999999999998</v>
      </c>
      <c r="G34" s="98">
        <v>0.45</v>
      </c>
      <c r="H34" s="85" t="s">
        <v>95</v>
      </c>
      <c r="I34" s="85">
        <v>1.25</v>
      </c>
      <c r="J34" s="90">
        <f t="shared" si="5"/>
        <v>0.84999999999999964</v>
      </c>
      <c r="K34" s="519"/>
      <c r="L34" s="89"/>
    </row>
    <row r="35" spans="1:12" ht="13.5" customHeight="1" x14ac:dyDescent="0.2">
      <c r="A35" s="513"/>
      <c r="B35" s="514"/>
      <c r="C35" s="541"/>
      <c r="D35" s="135">
        <v>11</v>
      </c>
      <c r="E35" s="136">
        <v>13</v>
      </c>
      <c r="F35" s="93">
        <v>2.5499999999999998</v>
      </c>
      <c r="G35" s="98">
        <v>0.35</v>
      </c>
      <c r="H35" s="112" t="s">
        <v>77</v>
      </c>
      <c r="I35" s="112">
        <v>1.25</v>
      </c>
      <c r="J35" s="108">
        <f t="shared" si="5"/>
        <v>0.94999999999999973</v>
      </c>
      <c r="K35" s="519"/>
      <c r="L35" s="89"/>
    </row>
    <row r="36" spans="1:12" ht="13.5" customHeight="1" x14ac:dyDescent="0.2">
      <c r="A36" s="513"/>
      <c r="B36" s="514"/>
      <c r="C36" s="541"/>
      <c r="D36" s="135">
        <v>13</v>
      </c>
      <c r="E36" s="136">
        <v>14</v>
      </c>
      <c r="F36" s="112">
        <v>2.5499999999999998</v>
      </c>
      <c r="G36" s="98">
        <v>0.25</v>
      </c>
      <c r="H36" s="111" t="s">
        <v>77</v>
      </c>
      <c r="I36" s="111">
        <v>1.25</v>
      </c>
      <c r="J36" s="108">
        <f t="shared" si="5"/>
        <v>1.0499999999999998</v>
      </c>
      <c r="K36" s="519"/>
      <c r="L36" s="89"/>
    </row>
    <row r="37" spans="1:12" ht="14.25" customHeight="1" thickBot="1" x14ac:dyDescent="0.25">
      <c r="A37" s="530"/>
      <c r="B37" s="531"/>
      <c r="C37" s="543"/>
      <c r="D37" s="152">
        <v>14</v>
      </c>
      <c r="E37" s="153">
        <v>15</v>
      </c>
      <c r="F37" s="116">
        <v>2.5499999999999998</v>
      </c>
      <c r="G37" s="116">
        <v>0.15</v>
      </c>
      <c r="H37" s="116" t="s">
        <v>77</v>
      </c>
      <c r="I37" s="116">
        <v>1.25</v>
      </c>
      <c r="J37" s="118">
        <f t="shared" si="5"/>
        <v>1.1499999999999999</v>
      </c>
      <c r="K37" s="533"/>
      <c r="L37" s="89"/>
    </row>
    <row r="38" spans="1:12" ht="18.75" customHeight="1" x14ac:dyDescent="0.2">
      <c r="A38" s="520" t="s">
        <v>161</v>
      </c>
      <c r="B38" s="522" t="s">
        <v>212</v>
      </c>
      <c r="C38" s="72"/>
      <c r="D38" s="526" t="s">
        <v>151</v>
      </c>
      <c r="E38" s="527"/>
      <c r="F38" s="528">
        <v>2.5499999999999998</v>
      </c>
      <c r="G38" s="528" t="s">
        <v>77</v>
      </c>
      <c r="H38" s="524" t="s">
        <v>77</v>
      </c>
      <c r="I38" s="524" t="s">
        <v>115</v>
      </c>
      <c r="J38" s="507">
        <f>SUM(F38-I38)</f>
        <v>1.2999999999999998</v>
      </c>
      <c r="K38" s="509" t="s">
        <v>88</v>
      </c>
      <c r="L38" s="71"/>
    </row>
    <row r="39" spans="1:12" ht="18.75" customHeight="1" thickBot="1" x14ac:dyDescent="0.25">
      <c r="A39" s="521"/>
      <c r="B39" s="523"/>
      <c r="C39" s="82"/>
      <c r="D39" s="557" t="s">
        <v>159</v>
      </c>
      <c r="E39" s="558"/>
      <c r="F39" s="529"/>
      <c r="G39" s="529"/>
      <c r="H39" s="525"/>
      <c r="I39" s="525"/>
      <c r="J39" s="508"/>
      <c r="K39" s="510"/>
      <c r="L39" s="71"/>
    </row>
    <row r="40" spans="1:12" ht="12" customHeight="1" x14ac:dyDescent="0.2">
      <c r="A40" s="538" t="s">
        <v>198</v>
      </c>
      <c r="B40" s="539" t="s">
        <v>187</v>
      </c>
      <c r="C40" s="540" t="s">
        <v>278</v>
      </c>
      <c r="D40" s="133"/>
      <c r="E40" s="134">
        <v>7</v>
      </c>
      <c r="F40" s="85">
        <v>2.5499999999999998</v>
      </c>
      <c r="G40" s="85">
        <v>0.7</v>
      </c>
      <c r="H40" s="86">
        <v>0.6</v>
      </c>
      <c r="I40" s="86">
        <v>1.25</v>
      </c>
      <c r="J40" s="87">
        <f t="shared" ref="J40:J46" si="6">F40-G40-H40-I40</f>
        <v>0</v>
      </c>
      <c r="K40" s="88">
        <f t="shared" ref="K40:K46" si="7">F40-G40-I40</f>
        <v>0.59999999999999987</v>
      </c>
      <c r="L40" s="89"/>
    </row>
    <row r="41" spans="1:12" ht="13.5" customHeight="1" x14ac:dyDescent="0.2">
      <c r="A41" s="513"/>
      <c r="B41" s="514"/>
      <c r="C41" s="541"/>
      <c r="D41" s="133">
        <v>7</v>
      </c>
      <c r="E41" s="134">
        <v>9</v>
      </c>
      <c r="F41" s="85">
        <v>2.5499999999999998</v>
      </c>
      <c r="G41" s="85">
        <v>0.65</v>
      </c>
      <c r="H41" s="86">
        <v>0.65</v>
      </c>
      <c r="I41" s="86">
        <v>1.25</v>
      </c>
      <c r="J41" s="90">
        <f t="shared" si="6"/>
        <v>0</v>
      </c>
      <c r="K41" s="91">
        <f t="shared" si="7"/>
        <v>0.64999999999999991</v>
      </c>
      <c r="L41" s="89"/>
    </row>
    <row r="42" spans="1:12" ht="13.5" customHeight="1" x14ac:dyDescent="0.2">
      <c r="A42" s="513"/>
      <c r="B42" s="514"/>
      <c r="C42" s="541"/>
      <c r="D42" s="133">
        <v>9</v>
      </c>
      <c r="E42" s="134">
        <v>10</v>
      </c>
      <c r="F42" s="85">
        <v>2.5499999999999998</v>
      </c>
      <c r="G42" s="92">
        <v>0.55000000000000004</v>
      </c>
      <c r="H42" s="93">
        <v>0.75</v>
      </c>
      <c r="I42" s="93">
        <v>1.25</v>
      </c>
      <c r="J42" s="90">
        <f t="shared" si="6"/>
        <v>0</v>
      </c>
      <c r="K42" s="91">
        <f t="shared" si="7"/>
        <v>0.74999999999999978</v>
      </c>
      <c r="L42" s="89"/>
    </row>
    <row r="43" spans="1:12" ht="13.5" customHeight="1" x14ac:dyDescent="0.2">
      <c r="A43" s="513"/>
      <c r="B43" s="514"/>
      <c r="C43" s="541"/>
      <c r="D43" s="141">
        <v>10</v>
      </c>
      <c r="E43" s="142">
        <v>11</v>
      </c>
      <c r="F43" s="85">
        <v>2.5499999999999998</v>
      </c>
      <c r="G43" s="92">
        <v>0.45</v>
      </c>
      <c r="H43" s="93">
        <v>0.85</v>
      </c>
      <c r="I43" s="93">
        <v>1.25</v>
      </c>
      <c r="J43" s="90">
        <f t="shared" si="6"/>
        <v>0</v>
      </c>
      <c r="K43" s="91">
        <f t="shared" si="7"/>
        <v>0.84999999999999964</v>
      </c>
      <c r="L43" s="89"/>
    </row>
    <row r="44" spans="1:12" ht="13.5" customHeight="1" x14ac:dyDescent="0.2">
      <c r="A44" s="513"/>
      <c r="B44" s="514"/>
      <c r="C44" s="541"/>
      <c r="D44" s="135">
        <v>11</v>
      </c>
      <c r="E44" s="136">
        <v>12</v>
      </c>
      <c r="F44" s="85">
        <v>2.5499999999999998</v>
      </c>
      <c r="G44" s="98">
        <v>0.35</v>
      </c>
      <c r="H44" s="93">
        <v>0.95</v>
      </c>
      <c r="I44" s="93">
        <v>1.25</v>
      </c>
      <c r="J44" s="90">
        <f t="shared" si="6"/>
        <v>0</v>
      </c>
      <c r="K44" s="91">
        <f t="shared" si="7"/>
        <v>0.94999999999999973</v>
      </c>
      <c r="L44" s="89"/>
    </row>
    <row r="45" spans="1:12" ht="13.5" customHeight="1" x14ac:dyDescent="0.2">
      <c r="A45" s="513"/>
      <c r="B45" s="514"/>
      <c r="C45" s="541"/>
      <c r="D45" s="135">
        <v>12</v>
      </c>
      <c r="E45" s="155">
        <v>14</v>
      </c>
      <c r="F45" s="92">
        <v>2.5499999999999998</v>
      </c>
      <c r="G45" s="92">
        <v>0.25</v>
      </c>
      <c r="H45" s="93">
        <v>1.05</v>
      </c>
      <c r="I45" s="92">
        <v>1.25</v>
      </c>
      <c r="J45" s="90">
        <f t="shared" si="6"/>
        <v>0</v>
      </c>
      <c r="K45" s="91">
        <f t="shared" si="7"/>
        <v>1.0499999999999998</v>
      </c>
      <c r="L45" s="89"/>
    </row>
    <row r="46" spans="1:12" ht="13.5" customHeight="1" x14ac:dyDescent="0.2">
      <c r="A46" s="513"/>
      <c r="B46" s="514"/>
      <c r="C46" s="542"/>
      <c r="D46" s="146">
        <v>14</v>
      </c>
      <c r="E46" s="147">
        <v>15</v>
      </c>
      <c r="F46" s="148">
        <v>2.5499999999999998</v>
      </c>
      <c r="G46" s="148">
        <v>0.15</v>
      </c>
      <c r="H46" s="156">
        <v>1.1499999999999999</v>
      </c>
      <c r="I46" s="85">
        <v>1.25</v>
      </c>
      <c r="J46" s="87">
        <f t="shared" si="6"/>
        <v>0</v>
      </c>
      <c r="K46" s="149">
        <f t="shared" si="7"/>
        <v>1.1499999999999999</v>
      </c>
      <c r="L46" s="89"/>
    </row>
    <row r="47" spans="1:12" ht="13.5" customHeight="1" x14ac:dyDescent="0.2">
      <c r="A47" s="513"/>
      <c r="B47" s="514"/>
      <c r="C47" s="540" t="s">
        <v>37</v>
      </c>
      <c r="D47" s="133"/>
      <c r="E47" s="134">
        <v>7</v>
      </c>
      <c r="F47" s="85">
        <v>2.5499999999999998</v>
      </c>
      <c r="G47" s="85">
        <v>0.7</v>
      </c>
      <c r="H47" s="85" t="s">
        <v>95</v>
      </c>
      <c r="I47" s="105">
        <v>1.25</v>
      </c>
      <c r="J47" s="106">
        <f t="shared" ref="J47:J53" si="8">F47-G47-I47</f>
        <v>0.59999999999999987</v>
      </c>
      <c r="K47" s="518" t="s">
        <v>88</v>
      </c>
      <c r="L47" s="89"/>
    </row>
    <row r="48" spans="1:12" ht="13.5" customHeight="1" x14ac:dyDescent="0.2">
      <c r="A48" s="513"/>
      <c r="B48" s="514"/>
      <c r="C48" s="541"/>
      <c r="D48" s="133">
        <v>7</v>
      </c>
      <c r="E48" s="134">
        <v>9</v>
      </c>
      <c r="F48" s="85">
        <v>2.5499999999999998</v>
      </c>
      <c r="G48" s="85">
        <v>0.65</v>
      </c>
      <c r="H48" s="85" t="s">
        <v>95</v>
      </c>
      <c r="I48" s="85">
        <v>1.25</v>
      </c>
      <c r="J48" s="107">
        <f t="shared" si="8"/>
        <v>0.64999999999999991</v>
      </c>
      <c r="K48" s="519"/>
      <c r="L48" s="89"/>
    </row>
    <row r="49" spans="1:13" ht="13.5" customHeight="1" x14ac:dyDescent="0.2">
      <c r="A49" s="513"/>
      <c r="B49" s="514"/>
      <c r="C49" s="541"/>
      <c r="D49" s="141">
        <v>9</v>
      </c>
      <c r="E49" s="142">
        <v>10</v>
      </c>
      <c r="F49" s="85">
        <v>2.5499999999999998</v>
      </c>
      <c r="G49" s="92">
        <v>0.55000000000000004</v>
      </c>
      <c r="H49" s="85" t="s">
        <v>95</v>
      </c>
      <c r="I49" s="85">
        <v>1.25</v>
      </c>
      <c r="J49" s="108">
        <f t="shared" si="8"/>
        <v>0.74999999999999978</v>
      </c>
      <c r="K49" s="519"/>
      <c r="L49" s="89"/>
    </row>
    <row r="50" spans="1:13" ht="13.5" customHeight="1" x14ac:dyDescent="0.2">
      <c r="A50" s="513"/>
      <c r="B50" s="514"/>
      <c r="C50" s="541"/>
      <c r="D50" s="135">
        <v>10</v>
      </c>
      <c r="E50" s="136">
        <v>11</v>
      </c>
      <c r="F50" s="85">
        <v>2.5499999999999998</v>
      </c>
      <c r="G50" s="98">
        <v>0.45</v>
      </c>
      <c r="H50" s="85" t="s">
        <v>95</v>
      </c>
      <c r="I50" s="85">
        <v>1.25</v>
      </c>
      <c r="J50" s="90">
        <f t="shared" si="8"/>
        <v>0.84999999999999964</v>
      </c>
      <c r="K50" s="519"/>
      <c r="L50" s="89"/>
    </row>
    <row r="51" spans="1:13" ht="13.5" customHeight="1" x14ac:dyDescent="0.2">
      <c r="A51" s="513"/>
      <c r="B51" s="514"/>
      <c r="C51" s="541"/>
      <c r="D51" s="135">
        <v>11</v>
      </c>
      <c r="E51" s="136">
        <v>12</v>
      </c>
      <c r="F51" s="93">
        <v>2.5499999999999998</v>
      </c>
      <c r="G51" s="98">
        <v>0.35</v>
      </c>
      <c r="H51" s="112" t="s">
        <v>77</v>
      </c>
      <c r="I51" s="112">
        <v>1.25</v>
      </c>
      <c r="J51" s="108">
        <f t="shared" si="8"/>
        <v>0.94999999999999973</v>
      </c>
      <c r="K51" s="519"/>
      <c r="L51" s="89"/>
    </row>
    <row r="52" spans="1:13" ht="13.5" customHeight="1" x14ac:dyDescent="0.2">
      <c r="A52" s="513"/>
      <c r="B52" s="514"/>
      <c r="C52" s="541"/>
      <c r="D52" s="135">
        <v>12</v>
      </c>
      <c r="E52" s="136">
        <v>14</v>
      </c>
      <c r="F52" s="112">
        <v>2.5499999999999998</v>
      </c>
      <c r="G52" s="98">
        <v>0.25</v>
      </c>
      <c r="H52" s="111" t="s">
        <v>77</v>
      </c>
      <c r="I52" s="111">
        <v>1.25</v>
      </c>
      <c r="J52" s="108">
        <f t="shared" si="8"/>
        <v>1.0499999999999998</v>
      </c>
      <c r="K52" s="519"/>
      <c r="L52" s="89"/>
    </row>
    <row r="53" spans="1:13" ht="13.5" customHeight="1" thickBot="1" x14ac:dyDescent="0.25">
      <c r="A53" s="530"/>
      <c r="B53" s="531"/>
      <c r="C53" s="543"/>
      <c r="D53" s="152">
        <v>14</v>
      </c>
      <c r="E53" s="153">
        <v>15</v>
      </c>
      <c r="F53" s="116">
        <v>2.5499999999999998</v>
      </c>
      <c r="G53" s="116">
        <v>0.15</v>
      </c>
      <c r="H53" s="116" t="s">
        <v>77</v>
      </c>
      <c r="I53" s="116">
        <v>1.25</v>
      </c>
      <c r="J53" s="118">
        <f t="shared" si="8"/>
        <v>1.1499999999999999</v>
      </c>
      <c r="K53" s="533"/>
      <c r="L53" s="89"/>
    </row>
    <row r="54" spans="1:13" ht="14.25" customHeight="1" x14ac:dyDescent="0.2">
      <c r="A54" s="119"/>
      <c r="B54" s="120"/>
      <c r="C54" s="121"/>
      <c r="D54" s="122"/>
      <c r="E54" s="100"/>
      <c r="F54" s="123"/>
      <c r="G54" s="123"/>
      <c r="H54" s="123"/>
      <c r="I54" s="123"/>
      <c r="J54" s="124"/>
      <c r="K54" s="124"/>
      <c r="L54" s="89"/>
    </row>
    <row r="55" spans="1:13" ht="15" customHeight="1" x14ac:dyDescent="0.2">
      <c r="A55" s="534" t="s">
        <v>203</v>
      </c>
      <c r="B55" s="534"/>
      <c r="C55" s="534"/>
      <c r="D55" s="534"/>
      <c r="E55" s="534"/>
      <c r="F55" s="534"/>
      <c r="G55" s="534"/>
      <c r="H55" s="534"/>
      <c r="I55" s="534"/>
      <c r="J55" s="534"/>
      <c r="K55" s="534"/>
      <c r="L55" s="127"/>
      <c r="M55" s="127"/>
    </row>
    <row r="56" spans="1:13" ht="26.25" customHeight="1" x14ac:dyDescent="0.2">
      <c r="A56" s="535" t="s">
        <v>20</v>
      </c>
      <c r="B56" s="535"/>
      <c r="C56" s="535"/>
      <c r="D56" s="535"/>
      <c r="E56" s="535"/>
      <c r="F56" s="535"/>
      <c r="G56" s="535"/>
      <c r="H56" s="535"/>
      <c r="I56" s="535"/>
      <c r="J56" s="535"/>
      <c r="K56" s="535"/>
      <c r="L56" s="127"/>
      <c r="M56" s="127"/>
    </row>
    <row r="57" spans="1:13" ht="12.75" customHeight="1" x14ac:dyDescent="0.2">
      <c r="A57" s="536" t="s">
        <v>132</v>
      </c>
      <c r="B57" s="536"/>
      <c r="C57" s="536"/>
      <c r="D57" s="536"/>
      <c r="E57" s="536"/>
      <c r="F57" s="536"/>
      <c r="G57" s="536"/>
      <c r="H57" s="536"/>
      <c r="I57" s="536"/>
      <c r="J57" s="536"/>
      <c r="K57" s="536"/>
      <c r="L57" s="127"/>
      <c r="M57" s="127"/>
    </row>
    <row r="58" spans="1:13" ht="14" x14ac:dyDescent="0.2">
      <c r="A58" s="71"/>
      <c r="B58" s="128"/>
      <c r="C58" s="128"/>
      <c r="D58" s="128"/>
      <c r="E58" s="128"/>
      <c r="F58" s="128"/>
      <c r="G58" s="128"/>
      <c r="H58" s="128"/>
      <c r="I58" s="128"/>
      <c r="J58" s="128"/>
      <c r="K58" s="128"/>
    </row>
    <row r="59" spans="1:13" x14ac:dyDescent="0.2">
      <c r="A59" s="71"/>
      <c r="B59" s="129"/>
      <c r="C59" s="130"/>
      <c r="D59" s="129"/>
      <c r="E59" s="129"/>
      <c r="F59" s="131"/>
      <c r="G59" s="132"/>
      <c r="H59" s="132"/>
      <c r="I59" s="132"/>
      <c r="J59" s="132"/>
      <c r="K59" s="131"/>
    </row>
  </sheetData>
  <mergeCells count="57">
    <mergeCell ref="A55:K55"/>
    <mergeCell ref="A56:K56"/>
    <mergeCell ref="A57:K57"/>
    <mergeCell ref="I38:I39"/>
    <mergeCell ref="J38:J39"/>
    <mergeCell ref="K38:K39"/>
    <mergeCell ref="D39:E39"/>
    <mergeCell ref="A40:A53"/>
    <mergeCell ref="B40:B53"/>
    <mergeCell ref="C40:C46"/>
    <mergeCell ref="C47:C53"/>
    <mergeCell ref="K47:K53"/>
    <mergeCell ref="A38:A39"/>
    <mergeCell ref="B38:B39"/>
    <mergeCell ref="D38:E38"/>
    <mergeCell ref="F38:F39"/>
    <mergeCell ref="G38:G39"/>
    <mergeCell ref="H38:H39"/>
    <mergeCell ref="I22:I23"/>
    <mergeCell ref="J22:J23"/>
    <mergeCell ref="K22:K23"/>
    <mergeCell ref="K31:K37"/>
    <mergeCell ref="D23:E23"/>
    <mergeCell ref="A24:A37"/>
    <mergeCell ref="B24:B37"/>
    <mergeCell ref="C24:C30"/>
    <mergeCell ref="C31:C37"/>
    <mergeCell ref="A22:A23"/>
    <mergeCell ref="B22:B23"/>
    <mergeCell ref="D22:E22"/>
    <mergeCell ref="F22:F23"/>
    <mergeCell ref="G22:G23"/>
    <mergeCell ref="H22:H23"/>
    <mergeCell ref="J6:J7"/>
    <mergeCell ref="K6:K7"/>
    <mergeCell ref="K15:K21"/>
    <mergeCell ref="I6:I7"/>
    <mergeCell ref="F6:F7"/>
    <mergeCell ref="G6:G7"/>
    <mergeCell ref="H6:H7"/>
    <mergeCell ref="D7:E7"/>
    <mergeCell ref="A8:A21"/>
    <mergeCell ref="B8:B21"/>
    <mergeCell ref="C8:C14"/>
    <mergeCell ref="C15:C21"/>
    <mergeCell ref="A6:A7"/>
    <mergeCell ref="B6:B7"/>
    <mergeCell ref="D6:E6"/>
    <mergeCell ref="A1:K1"/>
    <mergeCell ref="B2:K2"/>
    <mergeCell ref="A3:A5"/>
    <mergeCell ref="B3:C5"/>
    <mergeCell ref="D3:E5"/>
    <mergeCell ref="F3:F4"/>
    <mergeCell ref="G3:G4"/>
    <mergeCell ref="H3:H4"/>
    <mergeCell ref="I3:I4"/>
  </mergeCells>
  <phoneticPr fontId="39"/>
  <pageMargins left="0.63" right="0.19" top="0.57999999999999996" bottom="0.6" header="0.22" footer="0.2"/>
  <pageSetup paperSize="9"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dimension ref="A1:L44"/>
  <sheetViews>
    <sheetView view="pageBreakPreview" topLeftCell="A26" zoomScaleNormal="85" zoomScaleSheetLayoutView="100" workbookViewId="0">
      <selection sqref="A1:I1"/>
    </sheetView>
  </sheetViews>
  <sheetFormatPr defaultColWidth="8" defaultRowHeight="12" x14ac:dyDescent="0.2"/>
  <cols>
    <col min="1" max="1" width="5.453125" style="67" customWidth="1"/>
    <col min="2" max="2" width="18.7265625" style="68" customWidth="1"/>
    <col min="3" max="3" width="12.453125" style="67" customWidth="1"/>
    <col min="4" max="4" width="12.453125" style="68" customWidth="1"/>
    <col min="5" max="5" width="15" style="68" customWidth="1"/>
    <col min="6" max="6" width="15" style="69" customWidth="1"/>
    <col min="7" max="8" width="15" style="70" customWidth="1"/>
    <col min="9" max="9" width="2.26953125" style="70" customWidth="1"/>
    <col min="10" max="10" width="10.36328125" style="70" customWidth="1"/>
    <col min="11" max="11" width="10.36328125" style="69" customWidth="1"/>
    <col min="12" max="12" width="2.36328125" style="67" customWidth="1"/>
    <col min="13" max="13" width="2.36328125" style="67" bestFit="1" customWidth="1"/>
    <col min="14" max="14" width="5" style="67" customWidth="1"/>
    <col min="15" max="15" width="5" style="67" bestFit="1" customWidth="1"/>
    <col min="16" max="16" width="2.36328125" style="67" bestFit="1" customWidth="1"/>
    <col min="17" max="17" width="5" style="67" customWidth="1"/>
    <col min="18" max="18" width="8" style="67" bestFit="1"/>
    <col min="19" max="16384" width="8" style="67"/>
  </cols>
  <sheetData>
    <row r="1" spans="1:12" ht="21.75" customHeight="1" x14ac:dyDescent="0.2">
      <c r="A1" s="484" t="s">
        <v>56</v>
      </c>
      <c r="B1" s="484"/>
      <c r="C1" s="484"/>
      <c r="D1" s="484"/>
      <c r="E1" s="484"/>
      <c r="F1" s="484"/>
      <c r="G1" s="484"/>
      <c r="H1" s="484"/>
      <c r="I1" s="484"/>
      <c r="J1" s="157"/>
      <c r="K1" s="157"/>
    </row>
    <row r="2" spans="1:12" x14ac:dyDescent="0.2">
      <c r="A2" s="71"/>
      <c r="B2" s="485"/>
      <c r="C2" s="485"/>
      <c r="D2" s="485"/>
      <c r="E2" s="485"/>
      <c r="F2" s="485"/>
      <c r="G2" s="485"/>
      <c r="H2" s="485"/>
      <c r="I2" s="485"/>
      <c r="J2" s="485"/>
      <c r="K2" s="485"/>
      <c r="L2" s="71"/>
    </row>
    <row r="3" spans="1:12" ht="22.5" customHeight="1" thickBot="1" x14ac:dyDescent="0.25">
      <c r="A3"/>
      <c r="B3" s="158" t="s">
        <v>209</v>
      </c>
      <c r="C3"/>
      <c r="D3"/>
      <c r="E3"/>
      <c r="F3"/>
      <c r="G3"/>
      <c r="H3" s="159" t="s">
        <v>272</v>
      </c>
      <c r="I3"/>
      <c r="J3" s="128"/>
      <c r="K3" s="128"/>
    </row>
    <row r="4" spans="1:12" ht="18.75" customHeight="1" x14ac:dyDescent="0.2">
      <c r="A4"/>
      <c r="B4" s="559" t="s">
        <v>249</v>
      </c>
      <c r="C4" s="562" t="s">
        <v>281</v>
      </c>
      <c r="D4" s="563"/>
      <c r="E4" s="160"/>
      <c r="F4" s="161" t="s">
        <v>113</v>
      </c>
      <c r="G4" s="162" t="s">
        <v>16</v>
      </c>
      <c r="H4" s="163"/>
      <c r="I4"/>
      <c r="J4" s="132"/>
      <c r="K4" s="131"/>
    </row>
    <row r="5" spans="1:12" ht="18.75" customHeight="1" x14ac:dyDescent="0.2">
      <c r="A5"/>
      <c r="B5" s="560"/>
      <c r="C5" s="564"/>
      <c r="D5" s="565"/>
      <c r="E5" s="165" t="s">
        <v>134</v>
      </c>
      <c r="F5" s="165" t="s">
        <v>109</v>
      </c>
      <c r="G5" s="166" t="s">
        <v>125</v>
      </c>
      <c r="H5" s="164" t="s">
        <v>47</v>
      </c>
      <c r="I5"/>
    </row>
    <row r="6" spans="1:12" ht="18.75" customHeight="1" x14ac:dyDescent="0.2">
      <c r="A6"/>
      <c r="B6" s="560"/>
      <c r="C6" s="564"/>
      <c r="D6" s="565"/>
      <c r="E6" s="165"/>
      <c r="F6" s="165"/>
      <c r="G6" s="166" t="s">
        <v>196</v>
      </c>
      <c r="H6" s="167"/>
      <c r="I6"/>
    </row>
    <row r="7" spans="1:12" ht="15" customHeight="1" thickBot="1" x14ac:dyDescent="0.25">
      <c r="A7"/>
      <c r="B7" s="561"/>
      <c r="C7" s="564"/>
      <c r="D7" s="565"/>
      <c r="E7" s="169" t="s">
        <v>276</v>
      </c>
      <c r="F7" s="165" t="s">
        <v>261</v>
      </c>
      <c r="G7" s="170" t="s">
        <v>119</v>
      </c>
      <c r="H7" s="168" t="s">
        <v>174</v>
      </c>
      <c r="I7"/>
    </row>
    <row r="8" spans="1:12" ht="18.75" customHeight="1" x14ac:dyDescent="0.2">
      <c r="A8" s="171"/>
      <c r="B8" s="566" t="s">
        <v>152</v>
      </c>
      <c r="C8" s="568" t="s">
        <v>151</v>
      </c>
      <c r="D8" s="569"/>
      <c r="E8" s="570">
        <v>2.65</v>
      </c>
      <c r="F8" s="572">
        <v>1.25</v>
      </c>
      <c r="G8" s="574" t="s">
        <v>77</v>
      </c>
      <c r="H8" s="576">
        <f>SUM(E8-F8)</f>
        <v>1.4</v>
      </c>
      <c r="I8"/>
    </row>
    <row r="9" spans="1:12" ht="18.75" customHeight="1" thickBot="1" x14ac:dyDescent="0.25">
      <c r="A9" s="171"/>
      <c r="B9" s="567"/>
      <c r="C9" s="578" t="s">
        <v>159</v>
      </c>
      <c r="D9" s="579"/>
      <c r="E9" s="571"/>
      <c r="F9" s="573"/>
      <c r="G9" s="575"/>
      <c r="H9" s="577"/>
      <c r="I9"/>
    </row>
    <row r="10" spans="1:12" ht="18.75" customHeight="1" x14ac:dyDescent="0.2">
      <c r="A10" s="171"/>
      <c r="B10" s="580" t="s">
        <v>179</v>
      </c>
      <c r="C10" s="172"/>
      <c r="D10" s="173">
        <v>7</v>
      </c>
      <c r="E10" s="174">
        <v>2.65</v>
      </c>
      <c r="F10" s="175">
        <v>1.25</v>
      </c>
      <c r="G10" s="176">
        <v>0.8</v>
      </c>
      <c r="H10" s="177">
        <f t="shared" ref="H10:H17" si="0">E10-G10-F10</f>
        <v>0.59999999999999987</v>
      </c>
      <c r="I10"/>
    </row>
    <row r="11" spans="1:12" ht="18.75" customHeight="1" x14ac:dyDescent="0.2">
      <c r="A11" s="171"/>
      <c r="B11" s="581"/>
      <c r="C11" s="172">
        <v>7</v>
      </c>
      <c r="D11" s="173">
        <v>8</v>
      </c>
      <c r="E11" s="174">
        <v>2.65</v>
      </c>
      <c r="F11" s="178">
        <v>1.25</v>
      </c>
      <c r="G11" s="176">
        <v>0.75</v>
      </c>
      <c r="H11" s="179">
        <f t="shared" si="0"/>
        <v>0.64999999999999991</v>
      </c>
      <c r="I11"/>
    </row>
    <row r="12" spans="1:12" ht="18.75" customHeight="1" x14ac:dyDescent="0.2">
      <c r="A12" s="171"/>
      <c r="B12" s="581"/>
      <c r="C12" s="172">
        <v>8</v>
      </c>
      <c r="D12" s="173">
        <v>9</v>
      </c>
      <c r="E12" s="174">
        <v>2.65</v>
      </c>
      <c r="F12" s="178">
        <v>1.25</v>
      </c>
      <c r="G12" s="180">
        <v>0.65</v>
      </c>
      <c r="H12" s="181">
        <f t="shared" si="0"/>
        <v>0.75</v>
      </c>
      <c r="I12"/>
    </row>
    <row r="13" spans="1:12" ht="18.75" customHeight="1" x14ac:dyDescent="0.2">
      <c r="A13" s="171"/>
      <c r="B13" s="581"/>
      <c r="C13" s="182">
        <v>9</v>
      </c>
      <c r="D13" s="183">
        <v>10</v>
      </c>
      <c r="E13" s="174">
        <v>2.65</v>
      </c>
      <c r="F13" s="178">
        <v>1.25</v>
      </c>
      <c r="G13" s="180">
        <v>0.55000000000000004</v>
      </c>
      <c r="H13" s="181">
        <f t="shared" si="0"/>
        <v>0.84999999999999964</v>
      </c>
      <c r="I13"/>
    </row>
    <row r="14" spans="1:12" ht="18.75" customHeight="1" x14ac:dyDescent="0.2">
      <c r="A14" s="171"/>
      <c r="B14" s="581"/>
      <c r="C14" s="184">
        <v>10</v>
      </c>
      <c r="D14" s="185">
        <v>12</v>
      </c>
      <c r="E14" s="174">
        <v>2.65</v>
      </c>
      <c r="F14" s="178">
        <v>1.25</v>
      </c>
      <c r="G14" s="186">
        <v>0.45</v>
      </c>
      <c r="H14" s="187">
        <f t="shared" si="0"/>
        <v>0.94999999999999973</v>
      </c>
      <c r="I14"/>
    </row>
    <row r="15" spans="1:12" ht="18.75" customHeight="1" x14ac:dyDescent="0.2">
      <c r="A15" s="171"/>
      <c r="B15" s="581"/>
      <c r="C15" s="184">
        <v>12</v>
      </c>
      <c r="D15" s="185">
        <v>13</v>
      </c>
      <c r="E15" s="174">
        <v>2.65</v>
      </c>
      <c r="F15" s="188">
        <v>1.25</v>
      </c>
      <c r="G15" s="186">
        <v>0.35</v>
      </c>
      <c r="H15" s="181">
        <f t="shared" si="0"/>
        <v>1.0499999999999998</v>
      </c>
      <c r="I15"/>
    </row>
    <row r="16" spans="1:12" ht="18.75" customHeight="1" x14ac:dyDescent="0.2">
      <c r="A16" s="171"/>
      <c r="B16" s="581"/>
      <c r="C16" s="184">
        <v>13</v>
      </c>
      <c r="D16" s="185">
        <v>14</v>
      </c>
      <c r="E16" s="189">
        <v>2.65</v>
      </c>
      <c r="F16" s="190">
        <v>1.25</v>
      </c>
      <c r="G16" s="186">
        <v>0.25</v>
      </c>
      <c r="H16" s="181">
        <f t="shared" si="0"/>
        <v>1.1499999999999999</v>
      </c>
      <c r="I16"/>
    </row>
    <row r="17" spans="1:9" ht="18.75" customHeight="1" thickBot="1" x14ac:dyDescent="0.25">
      <c r="A17" s="171"/>
      <c r="B17" s="582"/>
      <c r="C17" s="191">
        <v>14</v>
      </c>
      <c r="D17" s="192">
        <v>15</v>
      </c>
      <c r="E17" s="193">
        <v>2.65</v>
      </c>
      <c r="F17" s="194">
        <v>1.25</v>
      </c>
      <c r="G17" s="195">
        <v>0.15</v>
      </c>
      <c r="H17" s="196">
        <f t="shared" si="0"/>
        <v>1.25</v>
      </c>
      <c r="I17"/>
    </row>
    <row r="18" spans="1:9" ht="18.75" customHeight="1" x14ac:dyDescent="0.2">
      <c r="A18" s="171"/>
      <c r="B18" s="566" t="s">
        <v>152</v>
      </c>
      <c r="C18" s="583" t="s">
        <v>151</v>
      </c>
      <c r="D18" s="584"/>
      <c r="E18" s="585">
        <v>2.4500000000000002</v>
      </c>
      <c r="F18" s="586">
        <v>1.25</v>
      </c>
      <c r="G18" s="588" t="s">
        <v>77</v>
      </c>
      <c r="H18" s="590">
        <f>SUM(E18-F18)</f>
        <v>1.2000000000000002</v>
      </c>
      <c r="I18"/>
    </row>
    <row r="19" spans="1:9" ht="18.75" customHeight="1" thickBot="1" x14ac:dyDescent="0.25">
      <c r="A19" s="171"/>
      <c r="B19" s="567"/>
      <c r="C19" s="592" t="s">
        <v>159</v>
      </c>
      <c r="D19" s="593"/>
      <c r="E19" s="585"/>
      <c r="F19" s="587"/>
      <c r="G19" s="589"/>
      <c r="H19" s="591"/>
      <c r="I19"/>
    </row>
    <row r="20" spans="1:9" ht="18.75" customHeight="1" x14ac:dyDescent="0.2">
      <c r="A20" s="171"/>
      <c r="B20" s="594" t="s">
        <v>141</v>
      </c>
      <c r="C20" s="197"/>
      <c r="D20" s="198">
        <v>7</v>
      </c>
      <c r="E20" s="199">
        <v>2.4500000000000002</v>
      </c>
      <c r="F20" s="200">
        <v>1.25</v>
      </c>
      <c r="G20" s="199">
        <v>0.7</v>
      </c>
      <c r="H20" s="201">
        <f t="shared" ref="H20:H26" si="1">E20-G20-F20</f>
        <v>0.50000000000000022</v>
      </c>
      <c r="I20"/>
    </row>
    <row r="21" spans="1:9" ht="18.75" customHeight="1" x14ac:dyDescent="0.2">
      <c r="A21" s="171"/>
      <c r="B21" s="595"/>
      <c r="C21" s="197">
        <v>7</v>
      </c>
      <c r="D21" s="198">
        <v>8</v>
      </c>
      <c r="E21" s="202">
        <v>2.4500000000000002</v>
      </c>
      <c r="F21" s="200">
        <v>1.25</v>
      </c>
      <c r="G21" s="202">
        <v>0.65</v>
      </c>
      <c r="H21" s="203">
        <f t="shared" si="1"/>
        <v>0.55000000000000027</v>
      </c>
      <c r="I21"/>
    </row>
    <row r="22" spans="1:9" ht="18.75" customHeight="1" x14ac:dyDescent="0.2">
      <c r="A22" s="171"/>
      <c r="B22" s="595"/>
      <c r="C22" s="197">
        <v>8</v>
      </c>
      <c r="D22" s="198">
        <v>10</v>
      </c>
      <c r="E22" s="202">
        <v>2.4500000000000002</v>
      </c>
      <c r="F22" s="200">
        <v>1.25</v>
      </c>
      <c r="G22" s="204">
        <v>0.55000000000000004</v>
      </c>
      <c r="H22" s="205">
        <f t="shared" si="1"/>
        <v>0.65000000000000013</v>
      </c>
      <c r="I22"/>
    </row>
    <row r="23" spans="1:9" ht="18.75" customHeight="1" x14ac:dyDescent="0.2">
      <c r="A23" s="171"/>
      <c r="B23" s="595"/>
      <c r="C23" s="206">
        <v>10</v>
      </c>
      <c r="D23" s="207">
        <v>11</v>
      </c>
      <c r="E23" s="202">
        <v>2.4500000000000002</v>
      </c>
      <c r="F23" s="200">
        <v>1.25</v>
      </c>
      <c r="G23" s="204">
        <v>0.45</v>
      </c>
      <c r="H23" s="205">
        <f t="shared" si="1"/>
        <v>0.75</v>
      </c>
      <c r="I23"/>
    </row>
    <row r="24" spans="1:9" ht="18.75" customHeight="1" x14ac:dyDescent="0.2">
      <c r="A24" s="171"/>
      <c r="B24" s="595"/>
      <c r="C24" s="208">
        <v>11</v>
      </c>
      <c r="D24" s="209">
        <v>12</v>
      </c>
      <c r="E24" s="202">
        <v>2.4500000000000002</v>
      </c>
      <c r="F24" s="200">
        <v>1.25</v>
      </c>
      <c r="G24" s="210">
        <v>0.35</v>
      </c>
      <c r="H24" s="211">
        <f t="shared" si="1"/>
        <v>0.85000000000000009</v>
      </c>
      <c r="I24"/>
    </row>
    <row r="25" spans="1:9" ht="18.75" customHeight="1" x14ac:dyDescent="0.2">
      <c r="A25" s="171"/>
      <c r="B25" s="595"/>
      <c r="C25" s="208">
        <v>12</v>
      </c>
      <c r="D25" s="209">
        <v>14</v>
      </c>
      <c r="E25" s="202">
        <v>2.4500000000000002</v>
      </c>
      <c r="F25" s="123">
        <v>1.25</v>
      </c>
      <c r="G25" s="210">
        <v>0.25</v>
      </c>
      <c r="H25" s="205">
        <f t="shared" si="1"/>
        <v>0.95000000000000018</v>
      </c>
      <c r="I25"/>
    </row>
    <row r="26" spans="1:9" ht="18.75" customHeight="1" thickBot="1" x14ac:dyDescent="0.25">
      <c r="A26" s="171"/>
      <c r="B26" s="595"/>
      <c r="C26" s="212">
        <v>14</v>
      </c>
      <c r="D26" s="213">
        <v>15</v>
      </c>
      <c r="E26" s="214">
        <v>2.4500000000000002</v>
      </c>
      <c r="F26" s="215">
        <v>1.25</v>
      </c>
      <c r="G26" s="210">
        <v>0.15</v>
      </c>
      <c r="H26" s="216">
        <f t="shared" si="1"/>
        <v>1.0500000000000003</v>
      </c>
      <c r="I26"/>
    </row>
    <row r="27" spans="1:9" ht="18.75" customHeight="1" x14ac:dyDescent="0.2">
      <c r="A27" s="171"/>
      <c r="B27" s="596" t="s">
        <v>152</v>
      </c>
      <c r="C27" s="598" t="s">
        <v>151</v>
      </c>
      <c r="D27" s="598"/>
      <c r="E27" s="599">
        <v>2.4500000000000002</v>
      </c>
      <c r="F27" s="601">
        <v>1.25</v>
      </c>
      <c r="G27" s="603" t="s">
        <v>77</v>
      </c>
      <c r="H27" s="590">
        <f>SUM(E27-F27)</f>
        <v>1.2000000000000002</v>
      </c>
      <c r="I27"/>
    </row>
    <row r="28" spans="1:9" ht="18.75" customHeight="1" thickBot="1" x14ac:dyDescent="0.25">
      <c r="A28" s="171"/>
      <c r="B28" s="597"/>
      <c r="C28" s="608" t="s">
        <v>159</v>
      </c>
      <c r="D28" s="608"/>
      <c r="E28" s="600"/>
      <c r="F28" s="602"/>
      <c r="G28" s="600"/>
      <c r="H28" s="591"/>
      <c r="I28"/>
    </row>
    <row r="29" spans="1:9" ht="18.75" customHeight="1" x14ac:dyDescent="0.2">
      <c r="A29" s="171"/>
      <c r="B29" s="580" t="s">
        <v>64</v>
      </c>
      <c r="C29" s="217"/>
      <c r="D29" s="218">
        <v>7</v>
      </c>
      <c r="E29" s="200">
        <v>2.4500000000000002</v>
      </c>
      <c r="F29" s="199">
        <v>1.25</v>
      </c>
      <c r="G29" s="219">
        <v>0.7</v>
      </c>
      <c r="H29" s="201">
        <f t="shared" ref="H29:H35" si="2">E29-G29-F29</f>
        <v>0.50000000000000022</v>
      </c>
      <c r="I29"/>
    </row>
    <row r="30" spans="1:9" ht="18.75" customHeight="1" x14ac:dyDescent="0.2">
      <c r="A30" s="171"/>
      <c r="B30" s="581"/>
      <c r="C30" s="220">
        <v>7</v>
      </c>
      <c r="D30" s="221">
        <v>9</v>
      </c>
      <c r="E30" s="200">
        <v>2.4500000000000002</v>
      </c>
      <c r="F30" s="202">
        <v>1.25</v>
      </c>
      <c r="G30" s="219">
        <v>0.65</v>
      </c>
      <c r="H30" s="203">
        <f t="shared" si="2"/>
        <v>0.55000000000000027</v>
      </c>
      <c r="I30"/>
    </row>
    <row r="31" spans="1:9" ht="18.75" customHeight="1" x14ac:dyDescent="0.2">
      <c r="A31" s="171"/>
      <c r="B31" s="581"/>
      <c r="C31" s="220">
        <v>9</v>
      </c>
      <c r="D31" s="221">
        <v>10</v>
      </c>
      <c r="E31" s="200">
        <v>2.4500000000000002</v>
      </c>
      <c r="F31" s="202">
        <v>1.25</v>
      </c>
      <c r="G31" s="222">
        <v>0.55000000000000004</v>
      </c>
      <c r="H31" s="205">
        <f t="shared" si="2"/>
        <v>0.65000000000000013</v>
      </c>
      <c r="I31"/>
    </row>
    <row r="32" spans="1:9" ht="18.75" customHeight="1" x14ac:dyDescent="0.2">
      <c r="A32" s="171"/>
      <c r="B32" s="581"/>
      <c r="C32" s="223">
        <v>10</v>
      </c>
      <c r="D32" s="224">
        <v>11</v>
      </c>
      <c r="E32" s="200">
        <v>2.4500000000000002</v>
      </c>
      <c r="F32" s="202">
        <v>1.25</v>
      </c>
      <c r="G32" s="222">
        <v>0.45</v>
      </c>
      <c r="H32" s="205">
        <f t="shared" si="2"/>
        <v>0.75</v>
      </c>
      <c r="I32"/>
    </row>
    <row r="33" spans="1:9" ht="18.75" customHeight="1" x14ac:dyDescent="0.2">
      <c r="A33" s="171"/>
      <c r="B33" s="581"/>
      <c r="C33" s="225">
        <v>11</v>
      </c>
      <c r="D33" s="226">
        <v>12</v>
      </c>
      <c r="E33" s="200">
        <v>2.4500000000000002</v>
      </c>
      <c r="F33" s="202">
        <v>1.25</v>
      </c>
      <c r="G33" s="227">
        <v>0.35</v>
      </c>
      <c r="H33" s="211">
        <f t="shared" si="2"/>
        <v>0.85000000000000009</v>
      </c>
      <c r="I33"/>
    </row>
    <row r="34" spans="1:9" ht="18.75" customHeight="1" x14ac:dyDescent="0.2">
      <c r="A34" s="171"/>
      <c r="B34" s="581"/>
      <c r="C34" s="225">
        <v>12</v>
      </c>
      <c r="D34" s="226">
        <v>14</v>
      </c>
      <c r="E34" s="200">
        <v>2.4500000000000002</v>
      </c>
      <c r="F34" s="228">
        <v>1.25</v>
      </c>
      <c r="G34" s="227">
        <v>0.25</v>
      </c>
      <c r="H34" s="205">
        <f t="shared" si="2"/>
        <v>0.95000000000000018</v>
      </c>
      <c r="I34"/>
    </row>
    <row r="35" spans="1:9" ht="18.75" customHeight="1" thickBot="1" x14ac:dyDescent="0.25">
      <c r="A35" s="171"/>
      <c r="B35" s="581"/>
      <c r="C35" s="229">
        <v>14</v>
      </c>
      <c r="D35" s="230">
        <v>15</v>
      </c>
      <c r="E35" s="215">
        <v>2.4500000000000002</v>
      </c>
      <c r="F35" s="214">
        <v>1.25</v>
      </c>
      <c r="G35" s="231">
        <v>0.15</v>
      </c>
      <c r="H35" s="216">
        <f t="shared" si="2"/>
        <v>1.0500000000000003</v>
      </c>
      <c r="I35"/>
    </row>
    <row r="36" spans="1:9" ht="18.75" customHeight="1" x14ac:dyDescent="0.2">
      <c r="A36" s="171"/>
      <c r="B36" s="566" t="s">
        <v>152</v>
      </c>
      <c r="C36" s="609" t="s">
        <v>151</v>
      </c>
      <c r="D36" s="610"/>
      <c r="E36" s="611">
        <v>2.4500000000000002</v>
      </c>
      <c r="F36" s="613">
        <v>1.25</v>
      </c>
      <c r="G36" s="588" t="s">
        <v>77</v>
      </c>
      <c r="H36" s="590">
        <f>SUM(E36-F36)</f>
        <v>1.2000000000000002</v>
      </c>
      <c r="I36"/>
    </row>
    <row r="37" spans="1:9" ht="18.75" customHeight="1" thickBot="1" x14ac:dyDescent="0.25">
      <c r="A37" s="171"/>
      <c r="B37" s="567"/>
      <c r="C37" s="592" t="s">
        <v>159</v>
      </c>
      <c r="D37" s="593"/>
      <c r="E37" s="612"/>
      <c r="F37" s="587"/>
      <c r="G37" s="604"/>
      <c r="H37" s="591"/>
      <c r="I37"/>
    </row>
    <row r="38" spans="1:9" ht="18.75" customHeight="1" x14ac:dyDescent="0.2">
      <c r="A38" s="171"/>
      <c r="B38" s="605" t="s">
        <v>60</v>
      </c>
      <c r="C38" s="217"/>
      <c r="D38" s="218">
        <v>7</v>
      </c>
      <c r="E38" s="200">
        <v>2.4500000000000002</v>
      </c>
      <c r="F38" s="199">
        <v>1.25</v>
      </c>
      <c r="G38" s="219">
        <v>0.7</v>
      </c>
      <c r="H38" s="201">
        <f t="shared" ref="H38:H44" si="3">E38-G38-F38</f>
        <v>0.50000000000000022</v>
      </c>
      <c r="I38"/>
    </row>
    <row r="39" spans="1:9" ht="18.75" customHeight="1" x14ac:dyDescent="0.2">
      <c r="A39" s="171"/>
      <c r="B39" s="606"/>
      <c r="C39" s="220">
        <v>7</v>
      </c>
      <c r="D39" s="221">
        <v>9</v>
      </c>
      <c r="E39" s="200">
        <v>2.4500000000000002</v>
      </c>
      <c r="F39" s="202">
        <v>1.25</v>
      </c>
      <c r="G39" s="219">
        <v>0.65</v>
      </c>
      <c r="H39" s="203">
        <f t="shared" si="3"/>
        <v>0.55000000000000027</v>
      </c>
      <c r="I39"/>
    </row>
    <row r="40" spans="1:9" ht="18.75" customHeight="1" x14ac:dyDescent="0.2">
      <c r="A40" s="171"/>
      <c r="B40" s="606"/>
      <c r="C40" s="220">
        <v>9</v>
      </c>
      <c r="D40" s="221">
        <v>10</v>
      </c>
      <c r="E40" s="200">
        <v>2.4500000000000002</v>
      </c>
      <c r="F40" s="202">
        <v>1.25</v>
      </c>
      <c r="G40" s="222">
        <v>0.55000000000000004</v>
      </c>
      <c r="H40" s="205">
        <f t="shared" si="3"/>
        <v>0.65000000000000013</v>
      </c>
      <c r="I40"/>
    </row>
    <row r="41" spans="1:9" ht="18.75" customHeight="1" x14ac:dyDescent="0.2">
      <c r="A41" s="171"/>
      <c r="B41" s="606"/>
      <c r="C41" s="223">
        <v>10</v>
      </c>
      <c r="D41" s="224">
        <v>12</v>
      </c>
      <c r="E41" s="200">
        <v>2.4500000000000002</v>
      </c>
      <c r="F41" s="202">
        <v>1.25</v>
      </c>
      <c r="G41" s="222">
        <v>0.45</v>
      </c>
      <c r="H41" s="205">
        <f t="shared" si="3"/>
        <v>0.75</v>
      </c>
      <c r="I41"/>
    </row>
    <row r="42" spans="1:9" ht="18.75" customHeight="1" x14ac:dyDescent="0.2">
      <c r="A42" s="171"/>
      <c r="B42" s="606"/>
      <c r="C42" s="225">
        <v>12</v>
      </c>
      <c r="D42" s="226">
        <v>13</v>
      </c>
      <c r="E42" s="200">
        <v>2.4500000000000002</v>
      </c>
      <c r="F42" s="202">
        <v>1.25</v>
      </c>
      <c r="G42" s="227">
        <v>0.35</v>
      </c>
      <c r="H42" s="211">
        <f t="shared" si="3"/>
        <v>0.85000000000000009</v>
      </c>
      <c r="I42"/>
    </row>
    <row r="43" spans="1:9" ht="18.75" customHeight="1" x14ac:dyDescent="0.2">
      <c r="A43" s="171"/>
      <c r="B43" s="606"/>
      <c r="C43" s="225">
        <v>13</v>
      </c>
      <c r="D43" s="226">
        <v>14</v>
      </c>
      <c r="E43" s="200">
        <v>2.4500000000000002</v>
      </c>
      <c r="F43" s="228">
        <v>1.25</v>
      </c>
      <c r="G43" s="227">
        <v>0.25</v>
      </c>
      <c r="H43" s="205">
        <f t="shared" si="3"/>
        <v>0.95000000000000018</v>
      </c>
      <c r="I43"/>
    </row>
    <row r="44" spans="1:9" ht="18.75" customHeight="1" thickBot="1" x14ac:dyDescent="0.25">
      <c r="A44" s="171"/>
      <c r="B44" s="607"/>
      <c r="C44" s="232">
        <v>14</v>
      </c>
      <c r="D44" s="233">
        <v>15</v>
      </c>
      <c r="E44" s="215">
        <v>2.4500000000000002</v>
      </c>
      <c r="F44" s="234">
        <v>1.25</v>
      </c>
      <c r="G44" s="231">
        <v>0.15</v>
      </c>
      <c r="H44" s="216">
        <f t="shared" si="3"/>
        <v>1.0500000000000003</v>
      </c>
      <c r="I44"/>
    </row>
  </sheetData>
  <mergeCells count="36">
    <mergeCell ref="G36:G37"/>
    <mergeCell ref="H36:H37"/>
    <mergeCell ref="C37:D37"/>
    <mergeCell ref="B38:B44"/>
    <mergeCell ref="C28:D28"/>
    <mergeCell ref="B29:B35"/>
    <mergeCell ref="B36:B37"/>
    <mergeCell ref="C36:D36"/>
    <mergeCell ref="E36:E37"/>
    <mergeCell ref="F36:F37"/>
    <mergeCell ref="G18:G19"/>
    <mergeCell ref="H18:H19"/>
    <mergeCell ref="C19:D19"/>
    <mergeCell ref="B20:B26"/>
    <mergeCell ref="B27:B28"/>
    <mergeCell ref="C27:D27"/>
    <mergeCell ref="E27:E28"/>
    <mergeCell ref="F27:F28"/>
    <mergeCell ref="G27:G28"/>
    <mergeCell ref="H27:H28"/>
    <mergeCell ref="B10:B17"/>
    <mergeCell ref="B18:B19"/>
    <mergeCell ref="C18:D18"/>
    <mergeCell ref="E18:E19"/>
    <mergeCell ref="F18:F19"/>
    <mergeCell ref="A1:I1"/>
    <mergeCell ref="B2:K2"/>
    <mergeCell ref="B4:B7"/>
    <mergeCell ref="C4:D7"/>
    <mergeCell ref="B8:B9"/>
    <mergeCell ref="C8:D8"/>
    <mergeCell ref="E8:E9"/>
    <mergeCell ref="F8:F9"/>
    <mergeCell ref="G8:G9"/>
    <mergeCell ref="H8:H9"/>
    <mergeCell ref="C9:D9"/>
  </mergeCells>
  <phoneticPr fontId="39"/>
  <pageMargins left="0.63" right="0.19" top="0.57999999999999996" bottom="0.6" header="0.22" footer="0.2"/>
  <pageSetup paperSize="9" scale="87" orientation="portrait"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1:L52"/>
  <sheetViews>
    <sheetView view="pageBreakPreview" topLeftCell="A6" zoomScaleNormal="85" zoomScaleSheetLayoutView="100" workbookViewId="0">
      <selection activeCell="H60" sqref="H60"/>
    </sheetView>
  </sheetViews>
  <sheetFormatPr defaultColWidth="8" defaultRowHeight="12" x14ac:dyDescent="0.2"/>
  <cols>
    <col min="1" max="1" width="5.453125" style="67" customWidth="1"/>
    <col min="2" max="2" width="18.7265625" style="68" customWidth="1"/>
    <col min="3" max="3" width="12.453125" style="67" customWidth="1"/>
    <col min="4" max="4" width="12.453125" style="68" customWidth="1"/>
    <col min="5" max="5" width="15" style="68" customWidth="1"/>
    <col min="6" max="6" width="15" style="69" customWidth="1"/>
    <col min="7" max="8" width="15" style="70" customWidth="1"/>
    <col min="9" max="9" width="2.36328125" style="70" customWidth="1"/>
    <col min="10" max="10" width="10.36328125" style="70" customWidth="1"/>
    <col min="11" max="11" width="10.36328125" style="69" customWidth="1"/>
    <col min="12" max="12" width="2.36328125" style="67" customWidth="1"/>
    <col min="13" max="13" width="2.36328125" style="67" bestFit="1" customWidth="1"/>
    <col min="14" max="14" width="5" style="67" customWidth="1"/>
    <col min="15" max="15" width="5" style="67" bestFit="1" customWidth="1"/>
    <col min="16" max="16" width="2.36328125" style="67" bestFit="1" customWidth="1"/>
    <col min="17" max="17" width="5" style="67" customWidth="1"/>
    <col min="18" max="18" width="8" style="67" bestFit="1"/>
    <col min="19" max="16384" width="8" style="67"/>
  </cols>
  <sheetData>
    <row r="1" spans="1:12" ht="21.75" customHeight="1" x14ac:dyDescent="0.2">
      <c r="A1" s="484" t="s">
        <v>56</v>
      </c>
      <c r="B1" s="484"/>
      <c r="C1" s="484"/>
      <c r="D1" s="484"/>
      <c r="E1" s="484"/>
      <c r="F1" s="484"/>
      <c r="G1" s="484"/>
      <c r="H1" s="484"/>
      <c r="I1" s="484"/>
      <c r="J1" s="157"/>
      <c r="K1" s="157"/>
    </row>
    <row r="2" spans="1:12" x14ac:dyDescent="0.2">
      <c r="A2" s="71"/>
      <c r="B2" s="485"/>
      <c r="C2" s="485"/>
      <c r="D2" s="485"/>
      <c r="E2" s="485"/>
      <c r="F2" s="485"/>
      <c r="G2" s="485"/>
      <c r="H2" s="485"/>
      <c r="I2" s="485"/>
      <c r="J2" s="485"/>
      <c r="K2" s="485"/>
      <c r="L2" s="71"/>
    </row>
    <row r="3" spans="1:12" ht="22.5" customHeight="1" thickBot="1" x14ac:dyDescent="0.25">
      <c r="A3"/>
      <c r="B3" s="158" t="s">
        <v>209</v>
      </c>
      <c r="C3"/>
      <c r="D3"/>
      <c r="E3"/>
      <c r="F3"/>
      <c r="G3"/>
      <c r="H3" s="159" t="s">
        <v>272</v>
      </c>
      <c r="I3"/>
      <c r="J3" s="128"/>
      <c r="K3" s="128"/>
    </row>
    <row r="4" spans="1:12" ht="18.75" customHeight="1" x14ac:dyDescent="0.2">
      <c r="A4"/>
      <c r="B4" s="559" t="s">
        <v>249</v>
      </c>
      <c r="C4" s="562" t="s">
        <v>281</v>
      </c>
      <c r="D4" s="563"/>
      <c r="E4" s="160"/>
      <c r="F4" s="161" t="s">
        <v>113</v>
      </c>
      <c r="G4" s="162" t="s">
        <v>16</v>
      </c>
      <c r="H4" s="163"/>
      <c r="I4"/>
      <c r="J4" s="132"/>
      <c r="K4" s="131"/>
    </row>
    <row r="5" spans="1:12" ht="18.75" customHeight="1" x14ac:dyDescent="0.2">
      <c r="A5"/>
      <c r="B5" s="560"/>
      <c r="C5" s="564"/>
      <c r="D5" s="565"/>
      <c r="E5" s="165" t="s">
        <v>134</v>
      </c>
      <c r="F5" s="165" t="s">
        <v>109</v>
      </c>
      <c r="G5" s="166" t="s">
        <v>125</v>
      </c>
      <c r="H5" s="164" t="s">
        <v>47</v>
      </c>
      <c r="I5"/>
    </row>
    <row r="6" spans="1:12" ht="18.75" customHeight="1" x14ac:dyDescent="0.2">
      <c r="A6"/>
      <c r="B6" s="560"/>
      <c r="C6" s="564"/>
      <c r="D6" s="565"/>
      <c r="E6" s="165"/>
      <c r="F6" s="165"/>
      <c r="G6" s="166" t="s">
        <v>196</v>
      </c>
      <c r="H6" s="167"/>
      <c r="I6"/>
    </row>
    <row r="7" spans="1:12" ht="15" customHeight="1" thickBot="1" x14ac:dyDescent="0.25">
      <c r="A7"/>
      <c r="B7" s="561"/>
      <c r="C7" s="564"/>
      <c r="D7" s="565"/>
      <c r="E7" s="169" t="s">
        <v>276</v>
      </c>
      <c r="F7" s="165" t="s">
        <v>261</v>
      </c>
      <c r="G7" s="170" t="s">
        <v>119</v>
      </c>
      <c r="H7" s="168" t="s">
        <v>174</v>
      </c>
      <c r="I7"/>
    </row>
    <row r="8" spans="1:12" ht="18.75" customHeight="1" x14ac:dyDescent="0.2">
      <c r="A8" s="171"/>
      <c r="B8" s="566" t="s">
        <v>152</v>
      </c>
      <c r="C8" s="568" t="s">
        <v>151</v>
      </c>
      <c r="D8" s="569"/>
      <c r="E8" s="570">
        <v>2.35</v>
      </c>
      <c r="F8" s="572">
        <v>1.25</v>
      </c>
      <c r="G8" s="574" t="s">
        <v>77</v>
      </c>
      <c r="H8" s="576">
        <f>SUM(E8-F8)</f>
        <v>1.1000000000000001</v>
      </c>
      <c r="I8"/>
    </row>
    <row r="9" spans="1:12" ht="18.75" customHeight="1" thickBot="1" x14ac:dyDescent="0.25">
      <c r="A9" s="171"/>
      <c r="B9" s="567"/>
      <c r="C9" s="578" t="s">
        <v>159</v>
      </c>
      <c r="D9" s="579"/>
      <c r="E9" s="571"/>
      <c r="F9" s="573"/>
      <c r="G9" s="575"/>
      <c r="H9" s="577"/>
      <c r="I9"/>
    </row>
    <row r="10" spans="1:12" ht="18.75" customHeight="1" x14ac:dyDescent="0.2">
      <c r="A10" s="171"/>
      <c r="B10" s="605" t="s">
        <v>120</v>
      </c>
      <c r="C10" s="220"/>
      <c r="D10" s="221">
        <v>6</v>
      </c>
      <c r="E10" s="200">
        <v>2.35</v>
      </c>
      <c r="F10" s="235">
        <v>1.25</v>
      </c>
      <c r="G10" s="219">
        <v>0.7</v>
      </c>
      <c r="H10" s="177">
        <f t="shared" ref="H10:H16" si="0">E10-G10-F10</f>
        <v>0.40000000000000013</v>
      </c>
      <c r="I10"/>
    </row>
    <row r="11" spans="1:12" ht="18.75" customHeight="1" x14ac:dyDescent="0.2">
      <c r="A11" s="171"/>
      <c r="B11" s="606"/>
      <c r="C11" s="220">
        <v>6</v>
      </c>
      <c r="D11" s="221">
        <v>8</v>
      </c>
      <c r="E11" s="200">
        <v>2.35</v>
      </c>
      <c r="F11" s="202">
        <v>1.25</v>
      </c>
      <c r="G11" s="219">
        <v>0.65</v>
      </c>
      <c r="H11" s="179">
        <f t="shared" si="0"/>
        <v>0.45000000000000018</v>
      </c>
      <c r="I11"/>
    </row>
    <row r="12" spans="1:12" ht="18.75" customHeight="1" x14ac:dyDescent="0.2">
      <c r="A12" s="171"/>
      <c r="B12" s="606"/>
      <c r="C12" s="220">
        <v>8</v>
      </c>
      <c r="D12" s="221">
        <v>9</v>
      </c>
      <c r="E12" s="200">
        <v>2.35</v>
      </c>
      <c r="F12" s="202">
        <v>1.25</v>
      </c>
      <c r="G12" s="222">
        <v>0.55000000000000004</v>
      </c>
      <c r="H12" s="181">
        <f t="shared" si="0"/>
        <v>0.55000000000000004</v>
      </c>
      <c r="I12"/>
    </row>
    <row r="13" spans="1:12" ht="18.75" customHeight="1" x14ac:dyDescent="0.2">
      <c r="A13" s="171"/>
      <c r="B13" s="606"/>
      <c r="C13" s="223">
        <v>9</v>
      </c>
      <c r="D13" s="224">
        <v>11</v>
      </c>
      <c r="E13" s="200">
        <v>2.35</v>
      </c>
      <c r="F13" s="202">
        <v>1.25</v>
      </c>
      <c r="G13" s="222">
        <v>0.45</v>
      </c>
      <c r="H13" s="181">
        <f t="shared" si="0"/>
        <v>0.65000000000000013</v>
      </c>
      <c r="I13"/>
    </row>
    <row r="14" spans="1:12" ht="18.75" customHeight="1" x14ac:dyDescent="0.2">
      <c r="A14" s="171"/>
      <c r="B14" s="606"/>
      <c r="C14" s="225">
        <v>11</v>
      </c>
      <c r="D14" s="226">
        <v>12</v>
      </c>
      <c r="E14" s="200">
        <v>2.35</v>
      </c>
      <c r="F14" s="202">
        <v>1.25</v>
      </c>
      <c r="G14" s="227">
        <v>0.35</v>
      </c>
      <c r="H14" s="187">
        <f t="shared" si="0"/>
        <v>0.75</v>
      </c>
      <c r="I14"/>
    </row>
    <row r="15" spans="1:12" ht="18.75" customHeight="1" x14ac:dyDescent="0.2">
      <c r="A15" s="171"/>
      <c r="B15" s="606"/>
      <c r="C15" s="225">
        <v>12</v>
      </c>
      <c r="D15" s="226">
        <v>14</v>
      </c>
      <c r="E15" s="200">
        <v>2.35</v>
      </c>
      <c r="F15" s="228">
        <v>1.25</v>
      </c>
      <c r="G15" s="227">
        <v>0.25</v>
      </c>
      <c r="H15" s="181">
        <f t="shared" si="0"/>
        <v>0.85000000000000009</v>
      </c>
      <c r="I15"/>
    </row>
    <row r="16" spans="1:12" ht="18.75" customHeight="1" thickBot="1" x14ac:dyDescent="0.25">
      <c r="A16" s="171"/>
      <c r="B16" s="607"/>
      <c r="C16" s="232">
        <v>14</v>
      </c>
      <c r="D16" s="233">
        <v>15</v>
      </c>
      <c r="E16" s="215">
        <v>2.35</v>
      </c>
      <c r="F16" s="234">
        <v>1.25</v>
      </c>
      <c r="G16" s="227">
        <v>0.15</v>
      </c>
      <c r="H16" s="181">
        <f t="shared" si="0"/>
        <v>0.95000000000000018</v>
      </c>
      <c r="I16"/>
    </row>
    <row r="17" spans="1:9" ht="15" customHeight="1" x14ac:dyDescent="0.2">
      <c r="A17" s="171"/>
      <c r="B17" s="596" t="s">
        <v>152</v>
      </c>
      <c r="C17" s="614" t="s">
        <v>151</v>
      </c>
      <c r="D17" s="615"/>
      <c r="E17" s="574">
        <v>2.4500000000000002</v>
      </c>
      <c r="F17" s="616">
        <v>1.25</v>
      </c>
      <c r="G17" s="617" t="s">
        <v>77</v>
      </c>
      <c r="H17" s="576">
        <f>SUM(E17-F17)</f>
        <v>1.2000000000000002</v>
      </c>
      <c r="I17"/>
    </row>
    <row r="18" spans="1:9" ht="21" customHeight="1" thickBot="1" x14ac:dyDescent="0.25">
      <c r="A18" s="171"/>
      <c r="B18" s="597"/>
      <c r="C18" s="614" t="s">
        <v>159</v>
      </c>
      <c r="D18" s="615"/>
      <c r="E18" s="575"/>
      <c r="F18" s="616"/>
      <c r="G18" s="618"/>
      <c r="H18" s="577"/>
      <c r="I18"/>
    </row>
    <row r="19" spans="1:9" ht="18.75" customHeight="1" x14ac:dyDescent="0.2">
      <c r="A19" s="171"/>
      <c r="B19" s="605" t="s">
        <v>246</v>
      </c>
      <c r="C19" s="217"/>
      <c r="D19" s="218">
        <v>8</v>
      </c>
      <c r="E19" s="200">
        <v>2.4500000000000002</v>
      </c>
      <c r="F19" s="199">
        <v>1.25</v>
      </c>
      <c r="G19" s="219">
        <v>0.75</v>
      </c>
      <c r="H19" s="177">
        <f t="shared" ref="H19:H24" si="1">E19-G19-F19</f>
        <v>0.45000000000000018</v>
      </c>
      <c r="I19"/>
    </row>
    <row r="20" spans="1:9" ht="18.75" customHeight="1" x14ac:dyDescent="0.2">
      <c r="A20" s="171"/>
      <c r="B20" s="606"/>
      <c r="C20" s="220">
        <v>8</v>
      </c>
      <c r="D20" s="221">
        <v>9</v>
      </c>
      <c r="E20" s="200">
        <v>2.4500000000000002</v>
      </c>
      <c r="F20" s="202">
        <v>1.25</v>
      </c>
      <c r="G20" s="219">
        <v>0.65</v>
      </c>
      <c r="H20" s="179">
        <f t="shared" si="1"/>
        <v>0.55000000000000027</v>
      </c>
      <c r="I20"/>
    </row>
    <row r="21" spans="1:9" ht="18.75" customHeight="1" x14ac:dyDescent="0.2">
      <c r="A21" s="171"/>
      <c r="B21" s="606"/>
      <c r="C21" s="220">
        <v>9</v>
      </c>
      <c r="D21" s="221">
        <v>10</v>
      </c>
      <c r="E21" s="200">
        <v>2.4500000000000002</v>
      </c>
      <c r="F21" s="202">
        <v>1.25</v>
      </c>
      <c r="G21" s="222">
        <v>0.55000000000000004</v>
      </c>
      <c r="H21" s="181">
        <f t="shared" si="1"/>
        <v>0.65000000000000013</v>
      </c>
      <c r="I21"/>
    </row>
    <row r="22" spans="1:9" ht="18.75" customHeight="1" x14ac:dyDescent="0.2">
      <c r="A22" s="171"/>
      <c r="B22" s="606"/>
      <c r="C22" s="223">
        <v>10</v>
      </c>
      <c r="D22" s="224">
        <v>12</v>
      </c>
      <c r="E22" s="200">
        <v>2.4500000000000002</v>
      </c>
      <c r="F22" s="202">
        <v>1.25</v>
      </c>
      <c r="G22" s="222">
        <v>0.45</v>
      </c>
      <c r="H22" s="181">
        <f t="shared" si="1"/>
        <v>0.75</v>
      </c>
      <c r="I22"/>
    </row>
    <row r="23" spans="1:9" ht="18.75" customHeight="1" x14ac:dyDescent="0.2">
      <c r="A23" s="171"/>
      <c r="B23" s="606"/>
      <c r="C23" s="225">
        <v>12</v>
      </c>
      <c r="D23" s="226">
        <v>13</v>
      </c>
      <c r="E23" s="200">
        <v>2.4500000000000002</v>
      </c>
      <c r="F23" s="202">
        <v>1.25</v>
      </c>
      <c r="G23" s="227">
        <v>0.35</v>
      </c>
      <c r="H23" s="187">
        <f t="shared" si="1"/>
        <v>0.85000000000000009</v>
      </c>
      <c r="I23"/>
    </row>
    <row r="24" spans="1:9" ht="13.5" thickBot="1" x14ac:dyDescent="0.25">
      <c r="A24" s="171"/>
      <c r="B24" s="607"/>
      <c r="C24" s="232">
        <v>13</v>
      </c>
      <c r="D24" s="233">
        <v>15</v>
      </c>
      <c r="E24" s="236">
        <v>2.4500000000000002</v>
      </c>
      <c r="F24" s="234">
        <v>1.25</v>
      </c>
      <c r="G24" s="227">
        <v>0.25</v>
      </c>
      <c r="H24" s="196">
        <f t="shared" si="1"/>
        <v>0.95000000000000018</v>
      </c>
      <c r="I24"/>
    </row>
    <row r="25" spans="1:9" ht="18.75" customHeight="1" x14ac:dyDescent="0.2">
      <c r="A25" s="171"/>
      <c r="B25" s="566" t="s">
        <v>152</v>
      </c>
      <c r="C25" s="583" t="s">
        <v>8</v>
      </c>
      <c r="D25" s="584"/>
      <c r="E25" s="619">
        <v>2.4500000000000002</v>
      </c>
      <c r="F25" s="602">
        <v>1.25</v>
      </c>
      <c r="G25" s="603" t="s">
        <v>77</v>
      </c>
      <c r="H25" s="590">
        <f>SUM(E25-F25)</f>
        <v>1.2000000000000002</v>
      </c>
      <c r="I25"/>
    </row>
    <row r="26" spans="1:9" ht="18.75" customHeight="1" thickBot="1" x14ac:dyDescent="0.25">
      <c r="A26" s="171"/>
      <c r="B26" s="567"/>
      <c r="C26" s="592"/>
      <c r="D26" s="593"/>
      <c r="E26" s="620"/>
      <c r="F26" s="602"/>
      <c r="G26" s="600"/>
      <c r="H26" s="591"/>
      <c r="I26"/>
    </row>
    <row r="27" spans="1:9" ht="18.75" customHeight="1" x14ac:dyDescent="0.2">
      <c r="A27" s="171"/>
      <c r="B27" s="605" t="s">
        <v>169</v>
      </c>
      <c r="C27" s="217"/>
      <c r="D27" s="218">
        <v>6</v>
      </c>
      <c r="E27" s="200">
        <v>2.4500000000000002</v>
      </c>
      <c r="F27" s="199">
        <v>1.25</v>
      </c>
      <c r="G27" s="219">
        <v>0.8</v>
      </c>
      <c r="H27" s="201">
        <f t="shared" ref="H27:H32" si="2">E27-G27-F27</f>
        <v>0.40000000000000013</v>
      </c>
      <c r="I27"/>
    </row>
    <row r="28" spans="1:9" ht="18.75" customHeight="1" x14ac:dyDescent="0.2">
      <c r="A28" s="171"/>
      <c r="B28" s="606"/>
      <c r="C28" s="220">
        <v>6</v>
      </c>
      <c r="D28" s="221">
        <v>8</v>
      </c>
      <c r="E28" s="200">
        <v>2.4500000000000002</v>
      </c>
      <c r="F28" s="202">
        <v>1.25</v>
      </c>
      <c r="G28" s="219">
        <v>0.75</v>
      </c>
      <c r="H28" s="203">
        <f t="shared" si="2"/>
        <v>0.45000000000000018</v>
      </c>
      <c r="I28"/>
    </row>
    <row r="29" spans="1:9" ht="18.75" customHeight="1" x14ac:dyDescent="0.2">
      <c r="A29" s="171"/>
      <c r="B29" s="606"/>
      <c r="C29" s="220">
        <v>8</v>
      </c>
      <c r="D29" s="221">
        <v>9</v>
      </c>
      <c r="E29" s="200">
        <v>2.4500000000000002</v>
      </c>
      <c r="F29" s="202">
        <v>1.25</v>
      </c>
      <c r="G29" s="222">
        <v>0.65</v>
      </c>
      <c r="H29" s="205">
        <f t="shared" si="2"/>
        <v>0.55000000000000027</v>
      </c>
      <c r="I29"/>
    </row>
    <row r="30" spans="1:9" ht="18.75" customHeight="1" x14ac:dyDescent="0.2">
      <c r="A30" s="171"/>
      <c r="B30" s="606"/>
      <c r="C30" s="223">
        <v>9</v>
      </c>
      <c r="D30" s="224">
        <v>10</v>
      </c>
      <c r="E30" s="200">
        <v>2.4500000000000002</v>
      </c>
      <c r="F30" s="202">
        <v>1.25</v>
      </c>
      <c r="G30" s="222">
        <v>0.55000000000000004</v>
      </c>
      <c r="H30" s="205">
        <f t="shared" si="2"/>
        <v>0.65000000000000013</v>
      </c>
      <c r="I30"/>
    </row>
    <row r="31" spans="1:9" ht="18.75" customHeight="1" x14ac:dyDescent="0.2">
      <c r="A31" s="171"/>
      <c r="B31" s="606"/>
      <c r="C31" s="223">
        <v>10</v>
      </c>
      <c r="D31" s="224">
        <v>12</v>
      </c>
      <c r="E31" s="200">
        <v>2.4500000000000002</v>
      </c>
      <c r="F31" s="202">
        <v>1.25</v>
      </c>
      <c r="G31" s="227">
        <v>0.45</v>
      </c>
      <c r="H31" s="205">
        <f t="shared" si="2"/>
        <v>0.75</v>
      </c>
      <c r="I31"/>
    </row>
    <row r="32" spans="1:9" ht="18.75" customHeight="1" x14ac:dyDescent="0.2">
      <c r="A32" s="171"/>
      <c r="B32" s="606"/>
      <c r="C32" s="225">
        <v>12</v>
      </c>
      <c r="D32" s="226">
        <v>13</v>
      </c>
      <c r="E32" s="200">
        <v>2.4500000000000002</v>
      </c>
      <c r="F32" s="202">
        <v>1.25</v>
      </c>
      <c r="G32" s="227">
        <v>0.35</v>
      </c>
      <c r="H32" s="211">
        <f t="shared" si="2"/>
        <v>0.85000000000000009</v>
      </c>
      <c r="I32"/>
    </row>
    <row r="33" spans="1:9" ht="18.75" customHeight="1" thickBot="1" x14ac:dyDescent="0.25">
      <c r="A33" s="171"/>
      <c r="B33" s="607"/>
      <c r="C33" s="237">
        <v>13</v>
      </c>
      <c r="D33" s="233">
        <v>15</v>
      </c>
      <c r="E33" s="123">
        <v>2.4500000000000002</v>
      </c>
      <c r="F33" s="238">
        <v>1.25</v>
      </c>
      <c r="G33" s="227">
        <v>0.25</v>
      </c>
      <c r="H33" s="216">
        <f>E33-G33-F33</f>
        <v>0.95000000000000018</v>
      </c>
      <c r="I33"/>
    </row>
    <row r="34" spans="1:9" ht="18.75" customHeight="1" x14ac:dyDescent="0.2">
      <c r="A34" s="171"/>
      <c r="B34" s="596" t="s">
        <v>152</v>
      </c>
      <c r="C34" s="608" t="s">
        <v>8</v>
      </c>
      <c r="D34" s="608"/>
      <c r="E34" s="603">
        <v>2.4500000000000002</v>
      </c>
      <c r="F34" s="602">
        <v>1.25</v>
      </c>
      <c r="G34" s="603" t="s">
        <v>77</v>
      </c>
      <c r="H34" s="590">
        <f>SUM(E34-F34)</f>
        <v>1.2000000000000002</v>
      </c>
      <c r="I34"/>
    </row>
    <row r="35" spans="1:9" ht="18.75" customHeight="1" thickBot="1" x14ac:dyDescent="0.25">
      <c r="A35" s="171"/>
      <c r="B35" s="597"/>
      <c r="C35" s="608"/>
      <c r="D35" s="608"/>
      <c r="E35" s="600"/>
      <c r="F35" s="602"/>
      <c r="G35" s="600"/>
      <c r="H35" s="591"/>
      <c r="I35"/>
    </row>
    <row r="36" spans="1:9" ht="18.75" customHeight="1" x14ac:dyDescent="0.2">
      <c r="A36" s="171"/>
      <c r="B36" s="605" t="s">
        <v>221</v>
      </c>
      <c r="C36" s="217"/>
      <c r="D36" s="218">
        <v>6</v>
      </c>
      <c r="E36" s="200">
        <v>2.4500000000000002</v>
      </c>
      <c r="F36" s="199">
        <v>1.25</v>
      </c>
      <c r="G36" s="219">
        <v>0.8</v>
      </c>
      <c r="H36" s="201">
        <f t="shared" ref="H36:H42" si="3">E36-G36-F36</f>
        <v>0.40000000000000013</v>
      </c>
      <c r="I36"/>
    </row>
    <row r="37" spans="1:9" ht="18.75" customHeight="1" x14ac:dyDescent="0.2">
      <c r="A37" s="171"/>
      <c r="B37" s="606"/>
      <c r="C37" s="220">
        <v>6</v>
      </c>
      <c r="D37" s="221">
        <v>7</v>
      </c>
      <c r="E37" s="200">
        <v>2.4500000000000002</v>
      </c>
      <c r="F37" s="202">
        <v>1.25</v>
      </c>
      <c r="G37" s="219">
        <v>0.75</v>
      </c>
      <c r="H37" s="203">
        <f t="shared" si="3"/>
        <v>0.45000000000000018</v>
      </c>
      <c r="I37"/>
    </row>
    <row r="38" spans="1:9" ht="18.75" customHeight="1" x14ac:dyDescent="0.2">
      <c r="A38" s="171"/>
      <c r="B38" s="606"/>
      <c r="C38" s="220">
        <v>7</v>
      </c>
      <c r="D38" s="221">
        <v>9</v>
      </c>
      <c r="E38" s="200">
        <v>2.4500000000000002</v>
      </c>
      <c r="F38" s="202">
        <v>1.25</v>
      </c>
      <c r="G38" s="222">
        <v>0.65</v>
      </c>
      <c r="H38" s="205">
        <f t="shared" si="3"/>
        <v>0.55000000000000027</v>
      </c>
      <c r="I38"/>
    </row>
    <row r="39" spans="1:9" ht="18.75" customHeight="1" x14ac:dyDescent="0.2">
      <c r="A39" s="171"/>
      <c r="B39" s="606"/>
      <c r="C39" s="223">
        <v>9</v>
      </c>
      <c r="D39" s="224">
        <v>10</v>
      </c>
      <c r="E39" s="200">
        <v>2.4500000000000002</v>
      </c>
      <c r="F39" s="202">
        <v>1.25</v>
      </c>
      <c r="G39" s="222">
        <v>0.55000000000000004</v>
      </c>
      <c r="H39" s="205">
        <f t="shared" si="3"/>
        <v>0.65000000000000013</v>
      </c>
      <c r="I39"/>
    </row>
    <row r="40" spans="1:9" ht="18.75" customHeight="1" x14ac:dyDescent="0.2">
      <c r="A40" s="171"/>
      <c r="B40" s="606"/>
      <c r="C40" s="223">
        <v>10</v>
      </c>
      <c r="D40" s="224">
        <v>12</v>
      </c>
      <c r="E40" s="200">
        <v>2.4500000000000002</v>
      </c>
      <c r="F40" s="202">
        <v>1.25</v>
      </c>
      <c r="G40" s="227">
        <v>0.45</v>
      </c>
      <c r="H40" s="211">
        <f t="shared" si="3"/>
        <v>0.75</v>
      </c>
      <c r="I40"/>
    </row>
    <row r="41" spans="1:9" ht="18.75" customHeight="1" x14ac:dyDescent="0.2">
      <c r="A41" s="171"/>
      <c r="B41" s="606"/>
      <c r="C41" s="225">
        <v>12</v>
      </c>
      <c r="D41" s="226">
        <v>13</v>
      </c>
      <c r="E41" s="200">
        <v>2.4500000000000002</v>
      </c>
      <c r="F41" s="202">
        <v>1.25</v>
      </c>
      <c r="G41" s="227">
        <v>0.35</v>
      </c>
      <c r="H41" s="205">
        <f t="shared" si="3"/>
        <v>0.85000000000000009</v>
      </c>
      <c r="I41"/>
    </row>
    <row r="42" spans="1:9" ht="18.75" customHeight="1" thickBot="1" x14ac:dyDescent="0.25">
      <c r="A42" s="171"/>
      <c r="B42" s="607"/>
      <c r="C42" s="237">
        <v>13</v>
      </c>
      <c r="D42" s="233">
        <v>15</v>
      </c>
      <c r="E42" s="239">
        <v>2.4500000000000002</v>
      </c>
      <c r="F42" s="238">
        <v>1.25</v>
      </c>
      <c r="G42" s="227">
        <v>0.25</v>
      </c>
      <c r="H42" s="216">
        <f t="shared" si="3"/>
        <v>0.95000000000000018</v>
      </c>
      <c r="I42"/>
    </row>
    <row r="43" spans="1:9" ht="18.75" customHeight="1" x14ac:dyDescent="0.2">
      <c r="A43" s="171"/>
      <c r="B43" s="596" t="s">
        <v>152</v>
      </c>
      <c r="C43" s="608" t="s">
        <v>8</v>
      </c>
      <c r="D43" s="624"/>
      <c r="E43" s="611">
        <v>2.35</v>
      </c>
      <c r="F43" s="586">
        <v>1.25</v>
      </c>
      <c r="G43" s="619" t="s">
        <v>77</v>
      </c>
      <c r="H43" s="590">
        <f>SUM(E43-F43)</f>
        <v>1.1000000000000001</v>
      </c>
      <c r="I43"/>
    </row>
    <row r="44" spans="1:9" ht="18.75" customHeight="1" thickBot="1" x14ac:dyDescent="0.25">
      <c r="A44" s="171"/>
      <c r="B44" s="597"/>
      <c r="C44" s="625"/>
      <c r="D44" s="626"/>
      <c r="E44" s="585"/>
      <c r="F44" s="587"/>
      <c r="G44" s="620"/>
      <c r="H44" s="591"/>
      <c r="I44"/>
    </row>
    <row r="45" spans="1:9" ht="22.5" customHeight="1" x14ac:dyDescent="0.2">
      <c r="A45" s="171"/>
      <c r="B45" s="621" t="s">
        <v>235</v>
      </c>
      <c r="C45" s="240"/>
      <c r="D45" s="241">
        <v>7</v>
      </c>
      <c r="E45" s="199">
        <v>2.35</v>
      </c>
      <c r="F45" s="200">
        <v>1.25</v>
      </c>
      <c r="G45" s="199">
        <v>0.75</v>
      </c>
      <c r="H45" s="201">
        <f t="shared" ref="H45:H51" si="4">E45-G45-F45</f>
        <v>0.35000000000000009</v>
      </c>
      <c r="I45"/>
    </row>
    <row r="46" spans="1:9" ht="22.5" customHeight="1" x14ac:dyDescent="0.2">
      <c r="A46" s="171"/>
      <c r="B46" s="622"/>
      <c r="C46" s="197">
        <v>7</v>
      </c>
      <c r="D46" s="198">
        <v>8</v>
      </c>
      <c r="E46" s="202">
        <v>2.35</v>
      </c>
      <c r="F46" s="200">
        <v>1.25</v>
      </c>
      <c r="G46" s="202">
        <v>0.65</v>
      </c>
      <c r="H46" s="203">
        <f t="shared" si="4"/>
        <v>0.45000000000000018</v>
      </c>
      <c r="I46"/>
    </row>
    <row r="47" spans="1:9" ht="22.5" customHeight="1" x14ac:dyDescent="0.2">
      <c r="A47" s="171"/>
      <c r="B47" s="622"/>
      <c r="C47" s="197">
        <v>8</v>
      </c>
      <c r="D47" s="198">
        <v>10</v>
      </c>
      <c r="E47" s="202">
        <v>2.35</v>
      </c>
      <c r="F47" s="200">
        <v>1.25</v>
      </c>
      <c r="G47" s="204">
        <v>0.55000000000000004</v>
      </c>
      <c r="H47" s="205">
        <f t="shared" si="4"/>
        <v>0.55000000000000004</v>
      </c>
      <c r="I47"/>
    </row>
    <row r="48" spans="1:9" ht="22.5" customHeight="1" x14ac:dyDescent="0.2">
      <c r="A48" s="171"/>
      <c r="B48" s="622"/>
      <c r="C48" s="206">
        <v>10</v>
      </c>
      <c r="D48" s="207">
        <v>11</v>
      </c>
      <c r="E48" s="202">
        <v>2.35</v>
      </c>
      <c r="F48" s="200">
        <v>1.25</v>
      </c>
      <c r="G48" s="204">
        <v>0.45</v>
      </c>
      <c r="H48" s="205">
        <f t="shared" si="4"/>
        <v>0.65000000000000013</v>
      </c>
      <c r="I48"/>
    </row>
    <row r="49" spans="1:9" ht="22.5" customHeight="1" x14ac:dyDescent="0.2">
      <c r="A49" s="171"/>
      <c r="B49" s="622"/>
      <c r="C49" s="206">
        <v>11</v>
      </c>
      <c r="D49" s="207">
        <v>13</v>
      </c>
      <c r="E49" s="202">
        <v>2.35</v>
      </c>
      <c r="F49" s="200">
        <v>1.25</v>
      </c>
      <c r="G49" s="210">
        <v>0.35</v>
      </c>
      <c r="H49" s="205">
        <f t="shared" si="4"/>
        <v>0.75</v>
      </c>
      <c r="I49"/>
    </row>
    <row r="50" spans="1:9" ht="22.5" customHeight="1" x14ac:dyDescent="0.2">
      <c r="A50" s="171"/>
      <c r="B50" s="622"/>
      <c r="C50" s="208">
        <v>13</v>
      </c>
      <c r="D50" s="209">
        <v>14</v>
      </c>
      <c r="E50" s="202">
        <v>2.35</v>
      </c>
      <c r="F50" s="200">
        <v>1.25</v>
      </c>
      <c r="G50" s="210">
        <v>0.25</v>
      </c>
      <c r="H50" s="211">
        <f t="shared" si="4"/>
        <v>0.85000000000000009</v>
      </c>
      <c r="I50"/>
    </row>
    <row r="51" spans="1:9" ht="22.5" customHeight="1" thickBot="1" x14ac:dyDescent="0.25">
      <c r="A51" s="171"/>
      <c r="B51" s="623"/>
      <c r="C51" s="242">
        <v>14</v>
      </c>
      <c r="D51" s="213">
        <v>15</v>
      </c>
      <c r="E51" s="238">
        <v>2.35</v>
      </c>
      <c r="F51" s="239">
        <v>1.25</v>
      </c>
      <c r="G51" s="234">
        <v>0.15</v>
      </c>
      <c r="H51" s="216">
        <f t="shared" si="4"/>
        <v>0.95000000000000018</v>
      </c>
      <c r="I51"/>
    </row>
    <row r="52" spans="1:9" x14ac:dyDescent="0.2">
      <c r="H52" s="243"/>
    </row>
  </sheetData>
  <mergeCells count="41">
    <mergeCell ref="G34:G35"/>
    <mergeCell ref="B45:B51"/>
    <mergeCell ref="H34:H35"/>
    <mergeCell ref="B36:B42"/>
    <mergeCell ref="B43:B44"/>
    <mergeCell ref="C43:D44"/>
    <mergeCell ref="E43:E44"/>
    <mergeCell ref="F43:F44"/>
    <mergeCell ref="G43:G44"/>
    <mergeCell ref="H43:H44"/>
    <mergeCell ref="B27:B33"/>
    <mergeCell ref="B34:B35"/>
    <mergeCell ref="C34:D35"/>
    <mergeCell ref="E34:E35"/>
    <mergeCell ref="F34:F35"/>
    <mergeCell ref="G17:G18"/>
    <mergeCell ref="H17:H18"/>
    <mergeCell ref="C18:D18"/>
    <mergeCell ref="B19:B24"/>
    <mergeCell ref="B25:B26"/>
    <mergeCell ref="C25:D26"/>
    <mergeCell ref="E25:E26"/>
    <mergeCell ref="F25:F26"/>
    <mergeCell ref="G25:G26"/>
    <mergeCell ref="H25:H26"/>
    <mergeCell ref="B10:B16"/>
    <mergeCell ref="B17:B18"/>
    <mergeCell ref="C17:D17"/>
    <mergeCell ref="E17:E18"/>
    <mergeCell ref="F17:F18"/>
    <mergeCell ref="A1:I1"/>
    <mergeCell ref="B2:K2"/>
    <mergeCell ref="B4:B7"/>
    <mergeCell ref="C4:D7"/>
    <mergeCell ref="B8:B9"/>
    <mergeCell ref="C8:D8"/>
    <mergeCell ref="E8:E9"/>
    <mergeCell ref="F8:F9"/>
    <mergeCell ref="G8:G9"/>
    <mergeCell ref="H8:H9"/>
    <mergeCell ref="C9:D9"/>
  </mergeCells>
  <phoneticPr fontId="39"/>
  <pageMargins left="0.63" right="0.19" top="0.57999999999999996" bottom="0.6" header="0.22" footer="0.2"/>
  <pageSetup paperSize="9" scale="81" orientation="portrait"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dimension ref="A1:L47"/>
  <sheetViews>
    <sheetView view="pageBreakPreview" topLeftCell="A28" zoomScaleNormal="85" zoomScaleSheetLayoutView="100" workbookViewId="0">
      <selection sqref="A1:I1"/>
    </sheetView>
  </sheetViews>
  <sheetFormatPr defaultColWidth="8" defaultRowHeight="12" x14ac:dyDescent="0.2"/>
  <cols>
    <col min="1" max="1" width="5.453125" style="67" customWidth="1"/>
    <col min="2" max="2" width="18.7265625" style="68" customWidth="1"/>
    <col min="3" max="3" width="12.453125" style="67" customWidth="1"/>
    <col min="4" max="4" width="12.453125" style="68" customWidth="1"/>
    <col min="5" max="5" width="15" style="68" customWidth="1"/>
    <col min="6" max="6" width="15" style="69" customWidth="1"/>
    <col min="7" max="8" width="15" style="70" customWidth="1"/>
    <col min="9" max="9" width="2.26953125" style="70" customWidth="1"/>
    <col min="10" max="10" width="10.36328125" style="70" customWidth="1"/>
    <col min="11" max="11" width="10.36328125" style="69" customWidth="1"/>
    <col min="12" max="12" width="2.36328125" style="67" customWidth="1"/>
    <col min="13" max="13" width="2.36328125" style="67" bestFit="1" customWidth="1"/>
    <col min="14" max="14" width="5" style="67" customWidth="1"/>
    <col min="15" max="15" width="5" style="67" bestFit="1" customWidth="1"/>
    <col min="16" max="16" width="2.36328125" style="67" bestFit="1" customWidth="1"/>
    <col min="17" max="17" width="5" style="67" customWidth="1"/>
    <col min="18" max="18" width="8" style="67" bestFit="1"/>
    <col min="19" max="16384" width="8" style="67"/>
  </cols>
  <sheetData>
    <row r="1" spans="1:12" ht="21.75" customHeight="1" x14ac:dyDescent="0.2">
      <c r="A1" s="484" t="s">
        <v>56</v>
      </c>
      <c r="B1" s="484"/>
      <c r="C1" s="484"/>
      <c r="D1" s="484"/>
      <c r="E1" s="484"/>
      <c r="F1" s="484"/>
      <c r="G1" s="484"/>
      <c r="H1" s="484"/>
      <c r="I1" s="484"/>
      <c r="J1" s="157"/>
      <c r="K1" s="157"/>
    </row>
    <row r="2" spans="1:12" x14ac:dyDescent="0.2">
      <c r="A2" s="71"/>
      <c r="B2" s="485"/>
      <c r="C2" s="485"/>
      <c r="D2" s="485"/>
      <c r="E2" s="485"/>
      <c r="F2" s="485"/>
      <c r="G2" s="485"/>
      <c r="H2" s="485"/>
      <c r="I2" s="485"/>
      <c r="J2" s="485"/>
      <c r="K2" s="485"/>
      <c r="L2" s="71"/>
    </row>
    <row r="3" spans="1:12" ht="22.5" customHeight="1" thickBot="1" x14ac:dyDescent="0.25">
      <c r="A3"/>
      <c r="B3" s="158" t="s">
        <v>209</v>
      </c>
      <c r="C3"/>
      <c r="D3"/>
      <c r="E3"/>
      <c r="F3"/>
      <c r="G3"/>
      <c r="H3" s="159" t="s">
        <v>272</v>
      </c>
      <c r="I3"/>
      <c r="J3" s="128"/>
      <c r="K3" s="128"/>
    </row>
    <row r="4" spans="1:12" ht="18.75" customHeight="1" x14ac:dyDescent="0.2">
      <c r="A4"/>
      <c r="B4" s="559" t="s">
        <v>249</v>
      </c>
      <c r="C4" s="562" t="s">
        <v>281</v>
      </c>
      <c r="D4" s="563"/>
      <c r="E4" s="160"/>
      <c r="F4" s="161" t="s">
        <v>113</v>
      </c>
      <c r="G4" s="162" t="s">
        <v>16</v>
      </c>
      <c r="H4" s="163"/>
      <c r="I4"/>
      <c r="J4" s="132"/>
      <c r="K4" s="131"/>
    </row>
    <row r="5" spans="1:12" ht="18.75" customHeight="1" x14ac:dyDescent="0.2">
      <c r="A5"/>
      <c r="B5" s="560"/>
      <c r="C5" s="564"/>
      <c r="D5" s="565"/>
      <c r="E5" s="165" t="s">
        <v>134</v>
      </c>
      <c r="F5" s="165" t="s">
        <v>109</v>
      </c>
      <c r="G5" s="166" t="s">
        <v>125</v>
      </c>
      <c r="H5" s="164" t="s">
        <v>47</v>
      </c>
      <c r="I5"/>
    </row>
    <row r="6" spans="1:12" ht="18.75" customHeight="1" x14ac:dyDescent="0.2">
      <c r="A6"/>
      <c r="B6" s="560"/>
      <c r="C6" s="564"/>
      <c r="D6" s="565"/>
      <c r="E6" s="165"/>
      <c r="F6" s="165"/>
      <c r="G6" s="166" t="s">
        <v>196</v>
      </c>
      <c r="H6" s="167"/>
      <c r="I6"/>
    </row>
    <row r="7" spans="1:12" ht="15" customHeight="1" thickBot="1" x14ac:dyDescent="0.25">
      <c r="A7"/>
      <c r="B7" s="561"/>
      <c r="C7" s="564"/>
      <c r="D7" s="565"/>
      <c r="E7" s="169" t="s">
        <v>276</v>
      </c>
      <c r="F7" s="165" t="s">
        <v>261</v>
      </c>
      <c r="G7" s="170" t="s">
        <v>119</v>
      </c>
      <c r="H7" s="168" t="s">
        <v>174</v>
      </c>
      <c r="I7"/>
    </row>
    <row r="8" spans="1:12" ht="18.75" customHeight="1" x14ac:dyDescent="0.2">
      <c r="A8" s="171"/>
      <c r="B8" s="566" t="s">
        <v>152</v>
      </c>
      <c r="C8" s="583" t="s">
        <v>8</v>
      </c>
      <c r="D8" s="584"/>
      <c r="E8" s="611">
        <v>2.5499999999999998</v>
      </c>
      <c r="F8" s="586">
        <v>1.25</v>
      </c>
      <c r="G8" s="588" t="s">
        <v>77</v>
      </c>
      <c r="H8" s="590">
        <f>SUM(E8-F8)</f>
        <v>1.2999999999999998</v>
      </c>
      <c r="I8"/>
    </row>
    <row r="9" spans="1:12" ht="18.75" customHeight="1" thickBot="1" x14ac:dyDescent="0.25">
      <c r="A9" s="171"/>
      <c r="B9" s="567"/>
      <c r="C9" s="627"/>
      <c r="D9" s="626"/>
      <c r="E9" s="612"/>
      <c r="F9" s="628"/>
      <c r="G9" s="604"/>
      <c r="H9" s="591"/>
      <c r="I9"/>
    </row>
    <row r="10" spans="1:12" ht="18.75" customHeight="1" x14ac:dyDescent="0.2">
      <c r="A10" s="171"/>
      <c r="B10" s="605" t="s">
        <v>112</v>
      </c>
      <c r="C10" s="244"/>
      <c r="D10" s="245">
        <v>6</v>
      </c>
      <c r="E10" s="246">
        <v>2.5499999999999998</v>
      </c>
      <c r="F10" s="247">
        <v>1.25</v>
      </c>
      <c r="G10" s="248">
        <v>0.9</v>
      </c>
      <c r="H10" s="201">
        <f t="shared" ref="H10:H17" si="0">E10-G10-F10</f>
        <v>0.39999999999999991</v>
      </c>
      <c r="I10"/>
    </row>
    <row r="11" spans="1:12" ht="18.75" customHeight="1" x14ac:dyDescent="0.2">
      <c r="A11" s="171"/>
      <c r="B11" s="606"/>
      <c r="C11" s="220">
        <v>6</v>
      </c>
      <c r="D11" s="221">
        <v>7</v>
      </c>
      <c r="E11" s="200">
        <v>2.5499999999999998</v>
      </c>
      <c r="F11" s="202">
        <v>1.25</v>
      </c>
      <c r="G11" s="219">
        <v>0.85</v>
      </c>
      <c r="H11" s="203">
        <f t="shared" si="0"/>
        <v>0.44999999999999973</v>
      </c>
      <c r="I11"/>
    </row>
    <row r="12" spans="1:12" ht="18.75" customHeight="1" x14ac:dyDescent="0.2">
      <c r="A12" s="171"/>
      <c r="B12" s="606"/>
      <c r="C12" s="220">
        <v>7</v>
      </c>
      <c r="D12" s="221">
        <v>9</v>
      </c>
      <c r="E12" s="200">
        <v>2.5499999999999998</v>
      </c>
      <c r="F12" s="202">
        <v>1.25</v>
      </c>
      <c r="G12" s="222">
        <v>0.75</v>
      </c>
      <c r="H12" s="205">
        <f t="shared" si="0"/>
        <v>0.54999999999999982</v>
      </c>
      <c r="I12"/>
    </row>
    <row r="13" spans="1:12" ht="18.75" customHeight="1" x14ac:dyDescent="0.2">
      <c r="A13" s="171"/>
      <c r="B13" s="606"/>
      <c r="C13" s="223">
        <v>9</v>
      </c>
      <c r="D13" s="224">
        <v>10</v>
      </c>
      <c r="E13" s="200">
        <v>2.5499999999999998</v>
      </c>
      <c r="F13" s="202">
        <v>1.25</v>
      </c>
      <c r="G13" s="222">
        <v>0.65</v>
      </c>
      <c r="H13" s="205">
        <f t="shared" si="0"/>
        <v>0.64999999999999991</v>
      </c>
      <c r="I13"/>
    </row>
    <row r="14" spans="1:12" ht="18.75" customHeight="1" x14ac:dyDescent="0.2">
      <c r="A14" s="171"/>
      <c r="B14" s="606"/>
      <c r="C14" s="223">
        <v>10</v>
      </c>
      <c r="D14" s="224">
        <v>11</v>
      </c>
      <c r="E14" s="200">
        <v>2.5499999999999998</v>
      </c>
      <c r="F14" s="202">
        <v>1.25</v>
      </c>
      <c r="G14" s="227">
        <v>0.55000000000000004</v>
      </c>
      <c r="H14" s="205">
        <f t="shared" si="0"/>
        <v>0.74999999999999978</v>
      </c>
      <c r="I14"/>
    </row>
    <row r="15" spans="1:12" ht="18.75" customHeight="1" x14ac:dyDescent="0.2">
      <c r="A15" s="171"/>
      <c r="B15" s="606"/>
      <c r="C15" s="225">
        <v>11</v>
      </c>
      <c r="D15" s="226">
        <v>13</v>
      </c>
      <c r="E15" s="200">
        <v>2.5499999999999998</v>
      </c>
      <c r="F15" s="202">
        <v>1.25</v>
      </c>
      <c r="G15" s="227">
        <v>0.45</v>
      </c>
      <c r="H15" s="211">
        <f t="shared" si="0"/>
        <v>0.84999999999999964</v>
      </c>
      <c r="I15"/>
    </row>
    <row r="16" spans="1:12" ht="18.75" customHeight="1" x14ac:dyDescent="0.2">
      <c r="A16" s="171"/>
      <c r="B16" s="606"/>
      <c r="C16" s="249">
        <v>13</v>
      </c>
      <c r="D16" s="250">
        <v>14</v>
      </c>
      <c r="E16" s="251">
        <v>2.5499999999999998</v>
      </c>
      <c r="F16" s="204">
        <v>1.25</v>
      </c>
      <c r="G16" s="227">
        <v>0.35</v>
      </c>
      <c r="H16" s="205">
        <f t="shared" si="0"/>
        <v>0.94999999999999973</v>
      </c>
      <c r="I16"/>
    </row>
    <row r="17" spans="1:9" ht="18.75" customHeight="1" thickBot="1" x14ac:dyDescent="0.25">
      <c r="A17" s="171"/>
      <c r="B17" s="607"/>
      <c r="C17" s="237">
        <v>14</v>
      </c>
      <c r="D17" s="233">
        <v>15</v>
      </c>
      <c r="E17" s="239">
        <v>2.5499999999999998</v>
      </c>
      <c r="F17" s="238">
        <v>1.25</v>
      </c>
      <c r="G17" s="227">
        <v>0.25</v>
      </c>
      <c r="H17" s="216">
        <f t="shared" si="0"/>
        <v>1.0499999999999998</v>
      </c>
      <c r="I17"/>
    </row>
    <row r="18" spans="1:9" ht="18.75" customHeight="1" x14ac:dyDescent="0.2">
      <c r="B18" s="596" t="s">
        <v>152</v>
      </c>
      <c r="C18" s="608" t="s">
        <v>8</v>
      </c>
      <c r="D18" s="624"/>
      <c r="E18" s="588">
        <v>2.4500000000000002</v>
      </c>
      <c r="F18" s="602">
        <v>1.25</v>
      </c>
      <c r="G18" s="603" t="s">
        <v>77</v>
      </c>
      <c r="H18" s="590">
        <f>SUM(E18-F18)</f>
        <v>1.2000000000000002</v>
      </c>
    </row>
    <row r="19" spans="1:9" ht="18.75" customHeight="1" thickBot="1" x14ac:dyDescent="0.25">
      <c r="B19" s="597"/>
      <c r="C19" s="625"/>
      <c r="D19" s="626"/>
      <c r="E19" s="604"/>
      <c r="F19" s="602"/>
      <c r="G19" s="600"/>
      <c r="H19" s="591"/>
    </row>
    <row r="20" spans="1:9" ht="18.75" customHeight="1" x14ac:dyDescent="0.2">
      <c r="B20" s="621" t="s">
        <v>139</v>
      </c>
      <c r="C20" s="240"/>
      <c r="D20" s="245">
        <v>7</v>
      </c>
      <c r="E20" s="246">
        <v>2.4500000000000002</v>
      </c>
      <c r="F20" s="199">
        <v>1.25</v>
      </c>
      <c r="G20" s="219">
        <v>0.85</v>
      </c>
      <c r="H20" s="201">
        <f t="shared" ref="H20:H26" si="1">E20-G20-F20</f>
        <v>0.35000000000000009</v>
      </c>
    </row>
    <row r="21" spans="1:9" ht="18.75" customHeight="1" x14ac:dyDescent="0.2">
      <c r="B21" s="622"/>
      <c r="C21" s="197">
        <v>7</v>
      </c>
      <c r="D21" s="221">
        <v>8</v>
      </c>
      <c r="E21" s="200">
        <v>2.4500000000000002</v>
      </c>
      <c r="F21" s="202">
        <v>1.25</v>
      </c>
      <c r="G21" s="219">
        <v>0.75</v>
      </c>
      <c r="H21" s="203">
        <f t="shared" si="1"/>
        <v>0.45000000000000018</v>
      </c>
    </row>
    <row r="22" spans="1:9" ht="18.75" customHeight="1" x14ac:dyDescent="0.2">
      <c r="B22" s="622"/>
      <c r="C22" s="197">
        <v>8</v>
      </c>
      <c r="D22" s="221">
        <v>9</v>
      </c>
      <c r="E22" s="200">
        <v>2.4500000000000002</v>
      </c>
      <c r="F22" s="202">
        <v>1.25</v>
      </c>
      <c r="G22" s="222">
        <v>0.65</v>
      </c>
      <c r="H22" s="205">
        <f t="shared" si="1"/>
        <v>0.55000000000000027</v>
      </c>
    </row>
    <row r="23" spans="1:9" ht="18.75" customHeight="1" x14ac:dyDescent="0.2">
      <c r="B23" s="622"/>
      <c r="C23" s="206">
        <v>9</v>
      </c>
      <c r="D23" s="224">
        <v>11</v>
      </c>
      <c r="E23" s="200">
        <v>2.4500000000000002</v>
      </c>
      <c r="F23" s="202">
        <v>1.25</v>
      </c>
      <c r="G23" s="222">
        <v>0.55000000000000004</v>
      </c>
      <c r="H23" s="205">
        <f t="shared" si="1"/>
        <v>0.65000000000000013</v>
      </c>
    </row>
    <row r="24" spans="1:9" ht="18.75" customHeight="1" x14ac:dyDescent="0.2">
      <c r="B24" s="622"/>
      <c r="C24" s="206">
        <v>11</v>
      </c>
      <c r="D24" s="224">
        <v>12</v>
      </c>
      <c r="E24" s="200">
        <v>2.4500000000000002</v>
      </c>
      <c r="F24" s="202">
        <v>1.25</v>
      </c>
      <c r="G24" s="227">
        <v>0.45</v>
      </c>
      <c r="H24" s="205">
        <f t="shared" si="1"/>
        <v>0.75</v>
      </c>
    </row>
    <row r="25" spans="1:9" ht="18.75" customHeight="1" x14ac:dyDescent="0.2">
      <c r="B25" s="622"/>
      <c r="C25" s="208">
        <v>12</v>
      </c>
      <c r="D25" s="226">
        <v>13</v>
      </c>
      <c r="E25" s="200">
        <v>2.4500000000000002</v>
      </c>
      <c r="F25" s="202">
        <v>1.25</v>
      </c>
      <c r="G25" s="227">
        <v>0.35</v>
      </c>
      <c r="H25" s="211">
        <f t="shared" si="1"/>
        <v>0.85000000000000009</v>
      </c>
    </row>
    <row r="26" spans="1:9" ht="18.75" customHeight="1" thickBot="1" x14ac:dyDescent="0.25">
      <c r="B26" s="623"/>
      <c r="C26" s="242">
        <v>13</v>
      </c>
      <c r="D26" s="230">
        <v>15</v>
      </c>
      <c r="E26" s="123">
        <v>2.4500000000000002</v>
      </c>
      <c r="F26" s="238">
        <v>1.25</v>
      </c>
      <c r="G26" s="227">
        <v>0.25</v>
      </c>
      <c r="H26" s="216">
        <f t="shared" si="1"/>
        <v>0.95000000000000018</v>
      </c>
    </row>
    <row r="27" spans="1:9" ht="18.75" customHeight="1" x14ac:dyDescent="0.2">
      <c r="B27" s="596" t="s">
        <v>152</v>
      </c>
      <c r="C27" s="598" t="s">
        <v>8</v>
      </c>
      <c r="D27" s="598"/>
      <c r="E27" s="603">
        <v>2.35</v>
      </c>
      <c r="F27" s="602">
        <v>1.25</v>
      </c>
      <c r="G27" s="603" t="s">
        <v>77</v>
      </c>
      <c r="H27" s="590">
        <f>SUM(E27-F27)</f>
        <v>1.1000000000000001</v>
      </c>
    </row>
    <row r="28" spans="1:9" ht="18.75" customHeight="1" thickBot="1" x14ac:dyDescent="0.25">
      <c r="B28" s="597"/>
      <c r="C28" s="625"/>
      <c r="D28" s="625"/>
      <c r="E28" s="600"/>
      <c r="F28" s="629"/>
      <c r="G28" s="600"/>
      <c r="H28" s="591"/>
    </row>
    <row r="29" spans="1:9" ht="18.75" customHeight="1" x14ac:dyDescent="0.2">
      <c r="B29" s="621" t="s">
        <v>140</v>
      </c>
      <c r="C29" s="240"/>
      <c r="D29" s="245">
        <v>7</v>
      </c>
      <c r="E29" s="219">
        <v>2.35</v>
      </c>
      <c r="F29" s="248">
        <v>1.25</v>
      </c>
      <c r="G29" s="219">
        <v>0.75</v>
      </c>
      <c r="H29" s="201">
        <f t="shared" ref="H29:H34" si="2">E29-G29-F29</f>
        <v>0.35000000000000009</v>
      </c>
    </row>
    <row r="30" spans="1:9" ht="18.75" customHeight="1" x14ac:dyDescent="0.2">
      <c r="B30" s="622"/>
      <c r="C30" s="197">
        <v>7</v>
      </c>
      <c r="D30" s="221">
        <v>9</v>
      </c>
      <c r="E30" s="219">
        <v>2.35</v>
      </c>
      <c r="F30" s="219">
        <v>1.25</v>
      </c>
      <c r="G30" s="219">
        <v>0.65</v>
      </c>
      <c r="H30" s="203">
        <f t="shared" si="2"/>
        <v>0.45000000000000018</v>
      </c>
    </row>
    <row r="31" spans="1:9" ht="18.75" customHeight="1" x14ac:dyDescent="0.2">
      <c r="B31" s="622"/>
      <c r="C31" s="197">
        <v>9</v>
      </c>
      <c r="D31" s="221">
        <v>10</v>
      </c>
      <c r="E31" s="219">
        <v>2.35</v>
      </c>
      <c r="F31" s="219">
        <v>1.25</v>
      </c>
      <c r="G31" s="222">
        <v>0.55000000000000004</v>
      </c>
      <c r="H31" s="205">
        <f t="shared" si="2"/>
        <v>0.55000000000000004</v>
      </c>
    </row>
    <row r="32" spans="1:9" ht="18.75" customHeight="1" x14ac:dyDescent="0.2">
      <c r="B32" s="622"/>
      <c r="C32" s="206">
        <v>10</v>
      </c>
      <c r="D32" s="224">
        <v>12</v>
      </c>
      <c r="E32" s="219">
        <v>2.35</v>
      </c>
      <c r="F32" s="219">
        <v>1.25</v>
      </c>
      <c r="G32" s="222">
        <v>0.45</v>
      </c>
      <c r="H32" s="205">
        <f t="shared" si="2"/>
        <v>0.65000000000000013</v>
      </c>
    </row>
    <row r="33" spans="1:9" ht="18.75" customHeight="1" x14ac:dyDescent="0.2">
      <c r="B33" s="622"/>
      <c r="C33" s="206">
        <v>12</v>
      </c>
      <c r="D33" s="224">
        <v>13</v>
      </c>
      <c r="E33" s="219">
        <v>2.35</v>
      </c>
      <c r="F33" s="219">
        <v>1.25</v>
      </c>
      <c r="G33" s="227">
        <v>0.35</v>
      </c>
      <c r="H33" s="205">
        <f t="shared" si="2"/>
        <v>0.75</v>
      </c>
    </row>
    <row r="34" spans="1:9" ht="19.5" customHeight="1" thickBot="1" x14ac:dyDescent="0.25">
      <c r="B34" s="623"/>
      <c r="C34" s="242">
        <v>13</v>
      </c>
      <c r="D34" s="230">
        <v>15</v>
      </c>
      <c r="E34" s="252">
        <v>2.35</v>
      </c>
      <c r="F34" s="252">
        <v>1.25</v>
      </c>
      <c r="G34" s="231">
        <v>0.25</v>
      </c>
      <c r="H34" s="216">
        <f t="shared" si="2"/>
        <v>0.85000000000000009</v>
      </c>
    </row>
    <row r="35" spans="1:9" ht="18" customHeight="1" x14ac:dyDescent="0.2">
      <c r="A35" s="171"/>
      <c r="B35" s="596" t="s">
        <v>152</v>
      </c>
      <c r="C35" s="598" t="s">
        <v>8</v>
      </c>
      <c r="D35" s="610"/>
      <c r="E35" s="588">
        <v>2.15</v>
      </c>
      <c r="F35" s="630">
        <v>1.25</v>
      </c>
      <c r="G35" s="588" t="s">
        <v>77</v>
      </c>
      <c r="H35" s="590">
        <f>SUM(E35-F35)</f>
        <v>0.89999999999999991</v>
      </c>
      <c r="I35"/>
    </row>
    <row r="36" spans="1:9" ht="18" customHeight="1" thickBot="1" x14ac:dyDescent="0.25">
      <c r="A36" s="171"/>
      <c r="B36" s="597"/>
      <c r="C36" s="625"/>
      <c r="D36" s="626"/>
      <c r="E36" s="589"/>
      <c r="F36" s="631"/>
      <c r="G36" s="589"/>
      <c r="H36" s="591"/>
      <c r="I36"/>
    </row>
    <row r="37" spans="1:9" ht="18" customHeight="1" x14ac:dyDescent="0.2">
      <c r="A37" s="171"/>
      <c r="B37" s="621" t="s">
        <v>195</v>
      </c>
      <c r="C37" s="240"/>
      <c r="D37" s="241">
        <v>8</v>
      </c>
      <c r="E37" s="199">
        <v>2.15</v>
      </c>
      <c r="F37" s="246">
        <v>1.25</v>
      </c>
      <c r="G37" s="199">
        <v>0.55000000000000004</v>
      </c>
      <c r="H37" s="201">
        <f>E37-G37-F37</f>
        <v>0.34999999999999987</v>
      </c>
      <c r="I37"/>
    </row>
    <row r="38" spans="1:9" ht="18" customHeight="1" x14ac:dyDescent="0.2">
      <c r="A38" s="171"/>
      <c r="B38" s="622"/>
      <c r="C38" s="197">
        <v>8</v>
      </c>
      <c r="D38" s="198">
        <v>9</v>
      </c>
      <c r="E38" s="202">
        <v>2.15</v>
      </c>
      <c r="F38" s="200">
        <v>1.25</v>
      </c>
      <c r="G38" s="202">
        <v>0.45</v>
      </c>
      <c r="H38" s="203">
        <f>E38-G38-F38</f>
        <v>0.44999999999999996</v>
      </c>
      <c r="I38"/>
    </row>
    <row r="39" spans="1:9" ht="18" customHeight="1" x14ac:dyDescent="0.2">
      <c r="A39" s="171"/>
      <c r="B39" s="622"/>
      <c r="C39" s="197">
        <v>9</v>
      </c>
      <c r="D39" s="198">
        <v>11</v>
      </c>
      <c r="E39" s="202">
        <v>2.15</v>
      </c>
      <c r="F39" s="200">
        <v>1.25</v>
      </c>
      <c r="G39" s="204">
        <v>0.35</v>
      </c>
      <c r="H39" s="205">
        <f>E39-G39-F39</f>
        <v>0.54999999999999982</v>
      </c>
      <c r="I39"/>
    </row>
    <row r="40" spans="1:9" ht="18" customHeight="1" x14ac:dyDescent="0.2">
      <c r="A40" s="171"/>
      <c r="B40" s="622"/>
      <c r="C40" s="206">
        <v>11</v>
      </c>
      <c r="D40" s="207">
        <v>13</v>
      </c>
      <c r="E40" s="202">
        <v>2.15</v>
      </c>
      <c r="F40" s="200">
        <v>1.25</v>
      </c>
      <c r="G40" s="204">
        <v>0.25</v>
      </c>
      <c r="H40" s="205">
        <f>E40-G40-F40</f>
        <v>0.64999999999999991</v>
      </c>
      <c r="I40"/>
    </row>
    <row r="41" spans="1:9" ht="18.75" customHeight="1" thickBot="1" x14ac:dyDescent="0.25">
      <c r="A41" s="171"/>
      <c r="B41" s="623"/>
      <c r="C41" s="212">
        <v>13</v>
      </c>
      <c r="D41" s="253">
        <v>15</v>
      </c>
      <c r="E41" s="254">
        <v>2.15</v>
      </c>
      <c r="F41" s="239">
        <v>1.25</v>
      </c>
      <c r="G41" s="214">
        <v>0.15</v>
      </c>
      <c r="H41" s="216">
        <f>E41-G41-F41</f>
        <v>0.75</v>
      </c>
      <c r="I41"/>
    </row>
    <row r="42" spans="1:9" ht="21.75" customHeight="1" x14ac:dyDescent="0.2">
      <c r="A42" s="171"/>
      <c r="B42" s="596" t="s">
        <v>152</v>
      </c>
      <c r="C42" s="598" t="s">
        <v>8</v>
      </c>
      <c r="D42" s="598"/>
      <c r="E42" s="599">
        <v>2.25</v>
      </c>
      <c r="F42" s="601">
        <v>1.25</v>
      </c>
      <c r="G42" s="599" t="s">
        <v>77</v>
      </c>
      <c r="H42" s="590">
        <f>SUM(E42-F42)</f>
        <v>1</v>
      </c>
      <c r="I42"/>
    </row>
    <row r="43" spans="1:9" ht="21.75" customHeight="1" thickBot="1" x14ac:dyDescent="0.25">
      <c r="A43" s="171"/>
      <c r="B43" s="597"/>
      <c r="C43" s="625"/>
      <c r="D43" s="625"/>
      <c r="E43" s="600"/>
      <c r="F43" s="629"/>
      <c r="G43" s="600"/>
      <c r="H43" s="591"/>
      <c r="I43"/>
    </row>
    <row r="44" spans="1:9" ht="21.75" customHeight="1" x14ac:dyDescent="0.2">
      <c r="A44" s="171"/>
      <c r="B44" s="621" t="s">
        <v>114</v>
      </c>
      <c r="C44" s="240"/>
      <c r="D44" s="241">
        <v>8</v>
      </c>
      <c r="E44" s="199">
        <v>2.25</v>
      </c>
      <c r="F44" s="246">
        <v>1.25</v>
      </c>
      <c r="G44" s="199">
        <v>0.55000000000000004</v>
      </c>
      <c r="H44" s="201">
        <f>E44-G44-F44</f>
        <v>0.44999999999999996</v>
      </c>
      <c r="I44"/>
    </row>
    <row r="45" spans="1:9" ht="21.75" customHeight="1" x14ac:dyDescent="0.2">
      <c r="A45" s="171"/>
      <c r="B45" s="622"/>
      <c r="C45" s="197">
        <v>8</v>
      </c>
      <c r="D45" s="198">
        <v>11</v>
      </c>
      <c r="E45" s="202">
        <v>2.25</v>
      </c>
      <c r="F45" s="200">
        <v>1.25</v>
      </c>
      <c r="G45" s="202">
        <v>0.45</v>
      </c>
      <c r="H45" s="203">
        <f>E45-G45-F45</f>
        <v>0.55000000000000004</v>
      </c>
      <c r="I45"/>
    </row>
    <row r="46" spans="1:9" ht="21.75" customHeight="1" x14ac:dyDescent="0.2">
      <c r="A46" s="171"/>
      <c r="B46" s="622"/>
      <c r="C46" s="197">
        <v>11</v>
      </c>
      <c r="D46" s="198">
        <v>13</v>
      </c>
      <c r="E46" s="202">
        <v>2.25</v>
      </c>
      <c r="F46" s="200">
        <v>1.25</v>
      </c>
      <c r="G46" s="204">
        <v>0.35</v>
      </c>
      <c r="H46" s="205">
        <f>E46-G46-F46</f>
        <v>0.64999999999999991</v>
      </c>
      <c r="I46"/>
    </row>
    <row r="47" spans="1:9" ht="21.75" customHeight="1" thickBot="1" x14ac:dyDescent="0.25">
      <c r="A47" s="171"/>
      <c r="B47" s="623"/>
      <c r="C47" s="212">
        <v>13</v>
      </c>
      <c r="D47" s="253">
        <v>15</v>
      </c>
      <c r="E47" s="238">
        <v>2.25</v>
      </c>
      <c r="F47" s="239">
        <v>1.25</v>
      </c>
      <c r="G47" s="234">
        <v>0.25</v>
      </c>
      <c r="H47" s="216">
        <f>E47-G47-F47</f>
        <v>0.75</v>
      </c>
      <c r="I47"/>
    </row>
  </sheetData>
  <mergeCells count="39">
    <mergeCell ref="G35:G36"/>
    <mergeCell ref="B44:B47"/>
    <mergeCell ref="H35:H36"/>
    <mergeCell ref="B37:B41"/>
    <mergeCell ref="B42:B43"/>
    <mergeCell ref="C42:D43"/>
    <mergeCell ref="E42:E43"/>
    <mergeCell ref="F42:F43"/>
    <mergeCell ref="G42:G43"/>
    <mergeCell ref="H42:H43"/>
    <mergeCell ref="B29:B34"/>
    <mergeCell ref="B35:B36"/>
    <mergeCell ref="C35:D36"/>
    <mergeCell ref="E35:E36"/>
    <mergeCell ref="F35:F36"/>
    <mergeCell ref="G18:G19"/>
    <mergeCell ref="H18:H19"/>
    <mergeCell ref="B20:B26"/>
    <mergeCell ref="B27:B28"/>
    <mergeCell ref="C27:D28"/>
    <mergeCell ref="E27:E28"/>
    <mergeCell ref="F27:F28"/>
    <mergeCell ref="G27:G28"/>
    <mergeCell ref="H27:H28"/>
    <mergeCell ref="B10:B17"/>
    <mergeCell ref="B18:B19"/>
    <mergeCell ref="C18:D19"/>
    <mergeCell ref="E18:E19"/>
    <mergeCell ref="F18:F19"/>
    <mergeCell ref="A1:I1"/>
    <mergeCell ref="B2:K2"/>
    <mergeCell ref="B4:B7"/>
    <mergeCell ref="C4:D7"/>
    <mergeCell ref="B8:B9"/>
    <mergeCell ref="C8:D9"/>
    <mergeCell ref="E8:E9"/>
    <mergeCell ref="F8:F9"/>
    <mergeCell ref="G8:G9"/>
    <mergeCell ref="H8:H9"/>
  </mergeCells>
  <phoneticPr fontId="39"/>
  <pageMargins left="0.63" right="0.19" top="0.57999999999999996" bottom="0.6" header="0.22" footer="0.2"/>
  <pageSetup paperSize="9" scale="88" orientation="portrait"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dimension ref="A1:L47"/>
  <sheetViews>
    <sheetView view="pageBreakPreview" topLeftCell="A27" zoomScaleNormal="85" zoomScaleSheetLayoutView="100" workbookViewId="0">
      <selection sqref="A1:I1"/>
    </sheetView>
  </sheetViews>
  <sheetFormatPr defaultColWidth="8" defaultRowHeight="12" x14ac:dyDescent="0.2"/>
  <cols>
    <col min="1" max="1" width="5.453125" style="67" customWidth="1"/>
    <col min="2" max="2" width="18.7265625" style="68" customWidth="1"/>
    <col min="3" max="3" width="12.453125" style="67" customWidth="1"/>
    <col min="4" max="4" width="12.453125" style="68" customWidth="1"/>
    <col min="5" max="5" width="15" style="68" customWidth="1"/>
    <col min="6" max="6" width="15" style="69" customWidth="1"/>
    <col min="7" max="8" width="15" style="70" customWidth="1"/>
    <col min="9" max="9" width="2.90625" style="70" customWidth="1"/>
    <col min="10" max="10" width="10.36328125" style="70" customWidth="1"/>
    <col min="11" max="11" width="10.36328125" style="69" customWidth="1"/>
    <col min="12" max="12" width="2.36328125" style="67" customWidth="1"/>
    <col min="13" max="13" width="2.36328125" style="67" bestFit="1" customWidth="1"/>
    <col min="14" max="14" width="5" style="67" customWidth="1"/>
    <col min="15" max="15" width="5" style="67" bestFit="1" customWidth="1"/>
    <col min="16" max="16" width="2.36328125" style="67" bestFit="1" customWidth="1"/>
    <col min="17" max="17" width="5" style="67" customWidth="1"/>
    <col min="18" max="18" width="8" style="67" bestFit="1"/>
    <col min="19" max="16384" width="8" style="67"/>
  </cols>
  <sheetData>
    <row r="1" spans="1:12" ht="21.75" customHeight="1" x14ac:dyDescent="0.2">
      <c r="A1" s="484" t="s">
        <v>56</v>
      </c>
      <c r="B1" s="484"/>
      <c r="C1" s="484"/>
      <c r="D1" s="484"/>
      <c r="E1" s="484"/>
      <c r="F1" s="484"/>
      <c r="G1" s="484"/>
      <c r="H1" s="484"/>
      <c r="I1" s="484"/>
      <c r="J1" s="157"/>
      <c r="K1" s="157"/>
    </row>
    <row r="2" spans="1:12" x14ac:dyDescent="0.2">
      <c r="A2" s="71"/>
      <c r="B2" s="485"/>
      <c r="C2" s="485"/>
      <c r="D2" s="485"/>
      <c r="E2" s="485"/>
      <c r="F2" s="485"/>
      <c r="G2" s="485"/>
      <c r="H2" s="485"/>
      <c r="I2" s="485"/>
      <c r="J2" s="485"/>
      <c r="K2" s="485"/>
      <c r="L2" s="71"/>
    </row>
    <row r="3" spans="1:12" ht="22.5" customHeight="1" thickBot="1" x14ac:dyDescent="0.25">
      <c r="A3"/>
      <c r="B3" s="158" t="s">
        <v>209</v>
      </c>
      <c r="C3"/>
      <c r="D3"/>
      <c r="E3"/>
      <c r="F3"/>
      <c r="G3"/>
      <c r="H3" s="159" t="s">
        <v>272</v>
      </c>
      <c r="I3"/>
      <c r="J3" s="128"/>
      <c r="K3" s="128"/>
    </row>
    <row r="4" spans="1:12" ht="18.75" customHeight="1" x14ac:dyDescent="0.2">
      <c r="A4"/>
      <c r="B4" s="559" t="s">
        <v>249</v>
      </c>
      <c r="C4" s="562" t="s">
        <v>281</v>
      </c>
      <c r="D4" s="563"/>
      <c r="E4" s="160"/>
      <c r="F4" s="161" t="s">
        <v>113</v>
      </c>
      <c r="G4" s="162" t="s">
        <v>16</v>
      </c>
      <c r="H4" s="163"/>
      <c r="I4"/>
      <c r="J4" s="132"/>
      <c r="K4" s="131"/>
    </row>
    <row r="5" spans="1:12" ht="18.75" customHeight="1" x14ac:dyDescent="0.2">
      <c r="A5"/>
      <c r="B5" s="560"/>
      <c r="C5" s="564"/>
      <c r="D5" s="565"/>
      <c r="E5" s="165" t="s">
        <v>134</v>
      </c>
      <c r="F5" s="165" t="s">
        <v>109</v>
      </c>
      <c r="G5" s="166" t="s">
        <v>125</v>
      </c>
      <c r="H5" s="164" t="s">
        <v>47</v>
      </c>
      <c r="I5"/>
    </row>
    <row r="6" spans="1:12" ht="18.75" customHeight="1" x14ac:dyDescent="0.2">
      <c r="A6"/>
      <c r="B6" s="560"/>
      <c r="C6" s="564"/>
      <c r="D6" s="565"/>
      <c r="E6" s="165"/>
      <c r="F6" s="165"/>
      <c r="G6" s="166" t="s">
        <v>196</v>
      </c>
      <c r="H6" s="167"/>
      <c r="I6"/>
    </row>
    <row r="7" spans="1:12" ht="15" customHeight="1" thickBot="1" x14ac:dyDescent="0.25">
      <c r="A7"/>
      <c r="B7" s="561"/>
      <c r="C7" s="564"/>
      <c r="D7" s="565"/>
      <c r="E7" s="169" t="s">
        <v>276</v>
      </c>
      <c r="F7" s="165" t="s">
        <v>261</v>
      </c>
      <c r="G7" s="170" t="s">
        <v>119</v>
      </c>
      <c r="H7" s="168" t="s">
        <v>174</v>
      </c>
      <c r="I7"/>
    </row>
    <row r="8" spans="1:12" ht="18.75" customHeight="1" x14ac:dyDescent="0.2">
      <c r="A8" s="171"/>
      <c r="B8" s="566" t="s">
        <v>152</v>
      </c>
      <c r="C8" s="583" t="s">
        <v>8</v>
      </c>
      <c r="D8" s="584"/>
      <c r="E8" s="611">
        <v>2.4500000000000002</v>
      </c>
      <c r="F8" s="586">
        <v>1.25</v>
      </c>
      <c r="G8" s="588" t="s">
        <v>77</v>
      </c>
      <c r="H8" s="590">
        <f>SUM(E8-F8)</f>
        <v>1.2000000000000002</v>
      </c>
      <c r="I8"/>
    </row>
    <row r="9" spans="1:12" ht="18.75" customHeight="1" thickBot="1" x14ac:dyDescent="0.25">
      <c r="A9" s="171"/>
      <c r="B9" s="567"/>
      <c r="C9" s="627"/>
      <c r="D9" s="626"/>
      <c r="E9" s="612"/>
      <c r="F9" s="628"/>
      <c r="G9" s="604"/>
      <c r="H9" s="591"/>
      <c r="I9"/>
    </row>
    <row r="10" spans="1:12" ht="18.75" customHeight="1" x14ac:dyDescent="0.2">
      <c r="A10" s="171"/>
      <c r="B10" s="605" t="s">
        <v>173</v>
      </c>
      <c r="C10" s="244"/>
      <c r="D10" s="245">
        <v>7</v>
      </c>
      <c r="E10" s="246">
        <v>2.4500000000000002</v>
      </c>
      <c r="F10" s="247">
        <v>1.25</v>
      </c>
      <c r="G10" s="248">
        <v>0.6</v>
      </c>
      <c r="H10" s="201">
        <f t="shared" ref="H10:H15" si="0">E10-G10-F10</f>
        <v>0.60000000000000009</v>
      </c>
      <c r="I10"/>
    </row>
    <row r="11" spans="1:12" ht="18.75" customHeight="1" x14ac:dyDescent="0.2">
      <c r="A11" s="171"/>
      <c r="B11" s="606"/>
      <c r="C11" s="220">
        <v>7</v>
      </c>
      <c r="D11" s="221">
        <v>9</v>
      </c>
      <c r="E11" s="200">
        <v>2.4500000000000002</v>
      </c>
      <c r="F11" s="202">
        <v>1.25</v>
      </c>
      <c r="G11" s="219">
        <v>0.55000000000000004</v>
      </c>
      <c r="H11" s="203">
        <f t="shared" si="0"/>
        <v>0.65000000000000013</v>
      </c>
      <c r="I11"/>
    </row>
    <row r="12" spans="1:12" ht="18.75" customHeight="1" x14ac:dyDescent="0.2">
      <c r="A12" s="171"/>
      <c r="B12" s="606"/>
      <c r="C12" s="220">
        <v>9</v>
      </c>
      <c r="D12" s="221">
        <v>10</v>
      </c>
      <c r="E12" s="200">
        <v>2.4500000000000002</v>
      </c>
      <c r="F12" s="202">
        <v>1.25</v>
      </c>
      <c r="G12" s="219">
        <v>0.45</v>
      </c>
      <c r="H12" s="211">
        <f t="shared" si="0"/>
        <v>0.75</v>
      </c>
      <c r="I12"/>
    </row>
    <row r="13" spans="1:12" ht="18.75" customHeight="1" x14ac:dyDescent="0.2">
      <c r="A13" s="171"/>
      <c r="B13" s="606"/>
      <c r="C13" s="220">
        <v>10</v>
      </c>
      <c r="D13" s="221">
        <v>12</v>
      </c>
      <c r="E13" s="200">
        <v>2.4500000000000002</v>
      </c>
      <c r="F13" s="202">
        <v>1.25</v>
      </c>
      <c r="G13" s="219">
        <v>0.35</v>
      </c>
      <c r="H13" s="211">
        <f t="shared" si="0"/>
        <v>0.85000000000000009</v>
      </c>
      <c r="I13"/>
    </row>
    <row r="14" spans="1:12" ht="18.75" customHeight="1" x14ac:dyDescent="0.2">
      <c r="A14" s="171"/>
      <c r="B14" s="606"/>
      <c r="C14" s="220">
        <v>12</v>
      </c>
      <c r="D14" s="221">
        <v>14</v>
      </c>
      <c r="E14" s="200">
        <v>2.4500000000000002</v>
      </c>
      <c r="F14" s="202">
        <v>1.25</v>
      </c>
      <c r="G14" s="222">
        <v>0.25</v>
      </c>
      <c r="H14" s="205">
        <f t="shared" si="0"/>
        <v>0.95000000000000018</v>
      </c>
      <c r="I14"/>
    </row>
    <row r="15" spans="1:12" ht="18.75" customHeight="1" thickBot="1" x14ac:dyDescent="0.25">
      <c r="A15" s="171"/>
      <c r="B15" s="607"/>
      <c r="C15" s="229">
        <v>14</v>
      </c>
      <c r="D15" s="255">
        <v>15</v>
      </c>
      <c r="E15" s="239">
        <v>2.4500000000000002</v>
      </c>
      <c r="F15" s="254">
        <v>1.25</v>
      </c>
      <c r="G15" s="231">
        <v>0.15</v>
      </c>
      <c r="H15" s="216">
        <f t="shared" si="0"/>
        <v>1.0500000000000003</v>
      </c>
      <c r="I15"/>
    </row>
    <row r="16" spans="1:12" ht="19.5" customHeight="1" x14ac:dyDescent="0.2">
      <c r="A16" s="171"/>
      <c r="B16" s="566" t="s">
        <v>152</v>
      </c>
      <c r="C16" s="609" t="s">
        <v>8</v>
      </c>
      <c r="D16" s="610"/>
      <c r="E16" s="611">
        <v>2.5499999999999998</v>
      </c>
      <c r="F16" s="613">
        <v>1.25</v>
      </c>
      <c r="G16" s="588" t="s">
        <v>77</v>
      </c>
      <c r="H16" s="590">
        <f>SUM(E16-F16)</f>
        <v>1.2999999999999998</v>
      </c>
      <c r="I16"/>
    </row>
    <row r="17" spans="1:9" ht="19.5" customHeight="1" thickBot="1" x14ac:dyDescent="0.25">
      <c r="A17" s="171"/>
      <c r="B17" s="567"/>
      <c r="C17" s="592"/>
      <c r="D17" s="593"/>
      <c r="E17" s="585"/>
      <c r="F17" s="587"/>
      <c r="G17" s="589"/>
      <c r="H17" s="591"/>
      <c r="I17"/>
    </row>
    <row r="18" spans="1:9" ht="19.5" customHeight="1" x14ac:dyDescent="0.2">
      <c r="A18" s="171"/>
      <c r="B18" s="621" t="s">
        <v>194</v>
      </c>
      <c r="C18" s="197"/>
      <c r="D18" s="198">
        <v>8</v>
      </c>
      <c r="E18" s="199">
        <v>2.5499999999999998</v>
      </c>
      <c r="F18" s="200">
        <v>1.25</v>
      </c>
      <c r="G18" s="199">
        <v>0.65</v>
      </c>
      <c r="H18" s="201">
        <f>E18-G18-F18</f>
        <v>0.64999999999999991</v>
      </c>
      <c r="I18"/>
    </row>
    <row r="19" spans="1:9" ht="19.5" customHeight="1" x14ac:dyDescent="0.2">
      <c r="A19" s="171"/>
      <c r="B19" s="622"/>
      <c r="C19" s="197">
        <v>8</v>
      </c>
      <c r="D19" s="198">
        <v>10</v>
      </c>
      <c r="E19" s="202">
        <v>2.5499999999999998</v>
      </c>
      <c r="F19" s="200">
        <v>1.25</v>
      </c>
      <c r="G19" s="202">
        <v>0.55000000000000004</v>
      </c>
      <c r="H19" s="203">
        <f>E19-G19-F19</f>
        <v>0.74999999999999978</v>
      </c>
      <c r="I19"/>
    </row>
    <row r="20" spans="1:9" ht="19.5" customHeight="1" x14ac:dyDescent="0.2">
      <c r="A20" s="171"/>
      <c r="B20" s="622"/>
      <c r="C20" s="197">
        <v>10</v>
      </c>
      <c r="D20" s="198">
        <v>12</v>
      </c>
      <c r="E20" s="202">
        <v>2.5499999999999998</v>
      </c>
      <c r="F20" s="200">
        <v>1.25</v>
      </c>
      <c r="G20" s="202">
        <v>0.45</v>
      </c>
      <c r="H20" s="211">
        <f>E20-G20-F20</f>
        <v>0.84999999999999964</v>
      </c>
      <c r="I20"/>
    </row>
    <row r="21" spans="1:9" ht="19.5" customHeight="1" x14ac:dyDescent="0.2">
      <c r="A21" s="171"/>
      <c r="B21" s="622"/>
      <c r="C21" s="197">
        <v>12</v>
      </c>
      <c r="D21" s="198">
        <v>13</v>
      </c>
      <c r="E21" s="202">
        <v>2.5499999999999998</v>
      </c>
      <c r="F21" s="200">
        <v>1.25</v>
      </c>
      <c r="G21" s="204">
        <v>0.35</v>
      </c>
      <c r="H21" s="205">
        <f>E21-G21-F21</f>
        <v>0.94999999999999973</v>
      </c>
      <c r="I21"/>
    </row>
    <row r="22" spans="1:9" ht="19.5" customHeight="1" thickBot="1" x14ac:dyDescent="0.25">
      <c r="A22" s="171"/>
      <c r="B22" s="623"/>
      <c r="C22" s="212">
        <v>13</v>
      </c>
      <c r="D22" s="253">
        <v>15</v>
      </c>
      <c r="E22" s="254">
        <v>2.5499999999999998</v>
      </c>
      <c r="F22" s="239">
        <v>1.25</v>
      </c>
      <c r="G22" s="214">
        <v>0.25</v>
      </c>
      <c r="H22" s="216">
        <f>E22-G22-F22</f>
        <v>1.0499999999999998</v>
      </c>
      <c r="I22"/>
    </row>
    <row r="23" spans="1:9" ht="18.75" customHeight="1" x14ac:dyDescent="0.2">
      <c r="A23" s="171"/>
      <c r="B23" s="596" t="s">
        <v>152</v>
      </c>
      <c r="C23" s="598" t="s">
        <v>8</v>
      </c>
      <c r="D23" s="598"/>
      <c r="E23" s="599">
        <v>2.4500000000000002</v>
      </c>
      <c r="F23" s="601">
        <v>1.25</v>
      </c>
      <c r="G23" s="599" t="s">
        <v>77</v>
      </c>
      <c r="H23" s="590">
        <f>SUM(E23-F23)</f>
        <v>1.2000000000000002</v>
      </c>
      <c r="I23"/>
    </row>
    <row r="24" spans="1:9" ht="18.75" customHeight="1" thickBot="1" x14ac:dyDescent="0.25">
      <c r="A24" s="171"/>
      <c r="B24" s="597"/>
      <c r="C24" s="625"/>
      <c r="D24" s="625"/>
      <c r="E24" s="600"/>
      <c r="F24" s="629"/>
      <c r="G24" s="600"/>
      <c r="H24" s="591"/>
      <c r="I24"/>
    </row>
    <row r="25" spans="1:9" ht="18.75" customHeight="1" x14ac:dyDescent="0.2">
      <c r="A25" s="171"/>
      <c r="B25" s="621" t="s">
        <v>129</v>
      </c>
      <c r="C25" s="240"/>
      <c r="D25" s="241">
        <v>8</v>
      </c>
      <c r="E25" s="199">
        <v>2.4500000000000002</v>
      </c>
      <c r="F25" s="246">
        <v>1.25</v>
      </c>
      <c r="G25" s="199">
        <v>0.65</v>
      </c>
      <c r="H25" s="201">
        <f t="shared" ref="H25:H30" si="1">E25-G25-F25</f>
        <v>0.55000000000000027</v>
      </c>
      <c r="I25"/>
    </row>
    <row r="26" spans="1:9" ht="18.75" customHeight="1" x14ac:dyDescent="0.2">
      <c r="A26" s="171"/>
      <c r="B26" s="622"/>
      <c r="C26" s="197">
        <v>8</v>
      </c>
      <c r="D26" s="198">
        <v>9</v>
      </c>
      <c r="E26" s="202">
        <v>2.4500000000000002</v>
      </c>
      <c r="F26" s="200">
        <v>1.25</v>
      </c>
      <c r="G26" s="202">
        <v>0.55000000000000004</v>
      </c>
      <c r="H26" s="203">
        <f t="shared" si="1"/>
        <v>0.65000000000000013</v>
      </c>
      <c r="I26"/>
    </row>
    <row r="27" spans="1:9" ht="18.75" customHeight="1" x14ac:dyDescent="0.2">
      <c r="A27" s="171"/>
      <c r="B27" s="622"/>
      <c r="C27" s="197">
        <v>9</v>
      </c>
      <c r="D27" s="198">
        <v>11</v>
      </c>
      <c r="E27" s="202">
        <v>2.4500000000000002</v>
      </c>
      <c r="F27" s="200">
        <v>1.25</v>
      </c>
      <c r="G27" s="202">
        <v>0.45</v>
      </c>
      <c r="H27" s="211">
        <f t="shared" si="1"/>
        <v>0.75</v>
      </c>
      <c r="I27"/>
    </row>
    <row r="28" spans="1:9" ht="18.75" customHeight="1" x14ac:dyDescent="0.2">
      <c r="A28" s="171"/>
      <c r="B28" s="622"/>
      <c r="C28" s="197">
        <v>11</v>
      </c>
      <c r="D28" s="198">
        <v>13</v>
      </c>
      <c r="E28" s="202">
        <v>2.4500000000000002</v>
      </c>
      <c r="F28" s="200">
        <v>1.25</v>
      </c>
      <c r="G28" s="202">
        <v>0.35</v>
      </c>
      <c r="H28" s="211">
        <f t="shared" si="1"/>
        <v>0.85000000000000009</v>
      </c>
      <c r="I28"/>
    </row>
    <row r="29" spans="1:9" ht="18.75" customHeight="1" x14ac:dyDescent="0.2">
      <c r="A29" s="171"/>
      <c r="B29" s="622"/>
      <c r="C29" s="197">
        <v>13</v>
      </c>
      <c r="D29" s="198">
        <v>14</v>
      </c>
      <c r="E29" s="202">
        <v>2.4500000000000002</v>
      </c>
      <c r="F29" s="200">
        <v>1.25</v>
      </c>
      <c r="G29" s="204">
        <v>0.25</v>
      </c>
      <c r="H29" s="205">
        <f t="shared" si="1"/>
        <v>0.95000000000000018</v>
      </c>
      <c r="I29"/>
    </row>
    <row r="30" spans="1:9" ht="18.75" customHeight="1" thickBot="1" x14ac:dyDescent="0.25">
      <c r="A30" s="171"/>
      <c r="B30" s="623"/>
      <c r="C30" s="212">
        <v>14</v>
      </c>
      <c r="D30" s="253">
        <v>15</v>
      </c>
      <c r="E30" s="238">
        <v>2.4500000000000002</v>
      </c>
      <c r="F30" s="239">
        <v>1.25</v>
      </c>
      <c r="G30" s="234">
        <v>0.15</v>
      </c>
      <c r="H30" s="216">
        <f t="shared" si="1"/>
        <v>1.0500000000000003</v>
      </c>
      <c r="I30"/>
    </row>
    <row r="31" spans="1:9" ht="18.75" customHeight="1" x14ac:dyDescent="0.2">
      <c r="A31" s="171"/>
      <c r="B31" s="596" t="s">
        <v>152</v>
      </c>
      <c r="C31" s="598" t="s">
        <v>8</v>
      </c>
      <c r="D31" s="598"/>
      <c r="E31" s="603">
        <v>2.4500000000000002</v>
      </c>
      <c r="F31" s="601">
        <v>1.25</v>
      </c>
      <c r="G31" s="603" t="s">
        <v>77</v>
      </c>
      <c r="H31" s="590">
        <f>SUM(E31-F31)</f>
        <v>1.2000000000000002</v>
      </c>
      <c r="I31"/>
    </row>
    <row r="32" spans="1:9" ht="18.75" customHeight="1" thickBot="1" x14ac:dyDescent="0.25">
      <c r="A32" s="171"/>
      <c r="B32" s="597"/>
      <c r="C32" s="625"/>
      <c r="D32" s="625"/>
      <c r="E32" s="632"/>
      <c r="F32" s="629"/>
      <c r="G32" s="632"/>
      <c r="H32" s="591"/>
      <c r="I32"/>
    </row>
    <row r="33" spans="1:9" ht="18.75" customHeight="1" x14ac:dyDescent="0.2">
      <c r="A33" s="171"/>
      <c r="B33" s="621" t="s">
        <v>215</v>
      </c>
      <c r="C33" s="240"/>
      <c r="D33" s="241">
        <v>8</v>
      </c>
      <c r="E33" s="247">
        <v>2.4500000000000002</v>
      </c>
      <c r="F33" s="246">
        <v>1.25</v>
      </c>
      <c r="G33" s="247">
        <v>0.65</v>
      </c>
      <c r="H33" s="201">
        <f>E33-G33-F33</f>
        <v>0.55000000000000027</v>
      </c>
      <c r="I33"/>
    </row>
    <row r="34" spans="1:9" ht="18.75" customHeight="1" x14ac:dyDescent="0.2">
      <c r="A34" s="171"/>
      <c r="B34" s="622"/>
      <c r="C34" s="197">
        <v>8</v>
      </c>
      <c r="D34" s="198">
        <v>10</v>
      </c>
      <c r="E34" s="202">
        <v>2.4500000000000002</v>
      </c>
      <c r="F34" s="200">
        <v>1.25</v>
      </c>
      <c r="G34" s="202">
        <v>0.55000000000000004</v>
      </c>
      <c r="H34" s="203">
        <f>E34-G34-F34</f>
        <v>0.65000000000000013</v>
      </c>
      <c r="I34"/>
    </row>
    <row r="35" spans="1:9" ht="18.75" customHeight="1" x14ac:dyDescent="0.2">
      <c r="A35" s="171"/>
      <c r="B35" s="622"/>
      <c r="C35" s="197">
        <v>10</v>
      </c>
      <c r="D35" s="198">
        <v>12</v>
      </c>
      <c r="E35" s="202">
        <v>2.4500000000000002</v>
      </c>
      <c r="F35" s="200">
        <v>1.25</v>
      </c>
      <c r="G35" s="202">
        <v>0.45</v>
      </c>
      <c r="H35" s="211">
        <f>E35-G35-F35</f>
        <v>0.75</v>
      </c>
      <c r="I35"/>
    </row>
    <row r="36" spans="1:9" ht="18.75" customHeight="1" x14ac:dyDescent="0.2">
      <c r="A36" s="171"/>
      <c r="B36" s="622"/>
      <c r="C36" s="197">
        <v>12</v>
      </c>
      <c r="D36" s="198">
        <v>13</v>
      </c>
      <c r="E36" s="202">
        <v>2.4500000000000002</v>
      </c>
      <c r="F36" s="200">
        <v>1.25</v>
      </c>
      <c r="G36" s="202">
        <v>0.35</v>
      </c>
      <c r="H36" s="211">
        <f>E36-G36-F36</f>
        <v>0.85000000000000009</v>
      </c>
      <c r="I36"/>
    </row>
    <row r="37" spans="1:9" ht="18.75" customHeight="1" thickBot="1" x14ac:dyDescent="0.25">
      <c r="A37" s="171"/>
      <c r="B37" s="623"/>
      <c r="C37" s="212">
        <v>13</v>
      </c>
      <c r="D37" s="253">
        <v>15</v>
      </c>
      <c r="E37" s="254">
        <v>2.4500000000000002</v>
      </c>
      <c r="F37" s="239">
        <v>1.25</v>
      </c>
      <c r="G37" s="214">
        <v>0.25</v>
      </c>
      <c r="H37" s="216">
        <f>E37-G37-F37</f>
        <v>0.95000000000000018</v>
      </c>
      <c r="I37"/>
    </row>
    <row r="38" spans="1:9" ht="18" customHeight="1" x14ac:dyDescent="0.2">
      <c r="A38" s="171"/>
      <c r="B38" s="596" t="s">
        <v>152</v>
      </c>
      <c r="C38" s="598" t="s">
        <v>8</v>
      </c>
      <c r="D38" s="598"/>
      <c r="E38" s="599">
        <v>2.25</v>
      </c>
      <c r="F38" s="601">
        <v>1.25</v>
      </c>
      <c r="G38" s="599" t="s">
        <v>77</v>
      </c>
      <c r="H38" s="590">
        <f>SUM(E38-F38)</f>
        <v>1</v>
      </c>
      <c r="I38"/>
    </row>
    <row r="39" spans="1:9" ht="18" customHeight="1" thickBot="1" x14ac:dyDescent="0.25">
      <c r="A39" s="171"/>
      <c r="B39" s="597"/>
      <c r="C39" s="608"/>
      <c r="D39" s="608"/>
      <c r="E39" s="600"/>
      <c r="F39" s="602"/>
      <c r="G39" s="600"/>
      <c r="H39" s="591"/>
      <c r="I39"/>
    </row>
    <row r="40" spans="1:9" ht="18" customHeight="1" x14ac:dyDescent="0.2">
      <c r="A40" s="171"/>
      <c r="B40" s="605" t="s">
        <v>51</v>
      </c>
      <c r="C40" s="217"/>
      <c r="D40" s="218">
        <v>8</v>
      </c>
      <c r="E40" s="200">
        <v>2.25</v>
      </c>
      <c r="F40" s="199">
        <v>1.25</v>
      </c>
      <c r="G40" s="219">
        <v>0.5</v>
      </c>
      <c r="H40" s="201">
        <f>E40-G40-F40</f>
        <v>0.5</v>
      </c>
      <c r="I40"/>
    </row>
    <row r="41" spans="1:9" ht="18.75" customHeight="1" x14ac:dyDescent="0.2">
      <c r="A41" s="171"/>
      <c r="B41" s="606"/>
      <c r="C41" s="220">
        <v>8</v>
      </c>
      <c r="D41" s="221">
        <v>10</v>
      </c>
      <c r="E41" s="200">
        <v>2.25</v>
      </c>
      <c r="F41" s="202">
        <v>1.25</v>
      </c>
      <c r="G41" s="219">
        <v>0.45</v>
      </c>
      <c r="H41" s="203">
        <f>E41-G41-F41</f>
        <v>0.55000000000000004</v>
      </c>
      <c r="I41"/>
    </row>
    <row r="42" spans="1:9" ht="21.75" customHeight="1" x14ac:dyDescent="0.2">
      <c r="A42" s="171"/>
      <c r="B42" s="606"/>
      <c r="C42" s="220">
        <v>10</v>
      </c>
      <c r="D42" s="221">
        <v>12</v>
      </c>
      <c r="E42" s="200">
        <v>2.25</v>
      </c>
      <c r="F42" s="202">
        <v>1.25</v>
      </c>
      <c r="G42" s="219">
        <v>0.35</v>
      </c>
      <c r="H42" s="211">
        <f>E42-G42-F42</f>
        <v>0.64999999999999991</v>
      </c>
      <c r="I42"/>
    </row>
    <row r="43" spans="1:9" ht="21.75" customHeight="1" x14ac:dyDescent="0.2">
      <c r="A43" s="171"/>
      <c r="B43" s="606"/>
      <c r="C43" s="220">
        <v>12</v>
      </c>
      <c r="D43" s="221">
        <v>13</v>
      </c>
      <c r="E43" s="200">
        <v>2.25</v>
      </c>
      <c r="F43" s="202">
        <v>1.25</v>
      </c>
      <c r="G43" s="219">
        <v>0.25</v>
      </c>
      <c r="H43" s="211">
        <f>E43-G43-F43</f>
        <v>0.75</v>
      </c>
      <c r="I43"/>
    </row>
    <row r="44" spans="1:9" ht="21.75" customHeight="1" thickBot="1" x14ac:dyDescent="0.25">
      <c r="A44" s="171"/>
      <c r="B44" s="607"/>
      <c r="C44" s="232">
        <v>13</v>
      </c>
      <c r="D44" s="256">
        <v>15</v>
      </c>
      <c r="E44" s="239">
        <v>2.25</v>
      </c>
      <c r="F44" s="238">
        <v>1.25</v>
      </c>
      <c r="G44" s="231">
        <v>0.15</v>
      </c>
      <c r="H44" s="216">
        <f>E44-G44-F44</f>
        <v>0.85000000000000009</v>
      </c>
      <c r="I44"/>
    </row>
    <row r="45" spans="1:9" ht="21.75" customHeight="1" x14ac:dyDescent="0.2"/>
    <row r="46" spans="1:9" ht="21.75" customHeight="1" x14ac:dyDescent="0.2"/>
    <row r="47" spans="1:9" ht="21.75" customHeight="1" x14ac:dyDescent="0.2"/>
  </sheetData>
  <mergeCells count="39">
    <mergeCell ref="G31:G32"/>
    <mergeCell ref="B40:B44"/>
    <mergeCell ref="H31:H32"/>
    <mergeCell ref="B33:B37"/>
    <mergeCell ref="B38:B39"/>
    <mergeCell ref="C38:D39"/>
    <mergeCell ref="E38:E39"/>
    <mergeCell ref="F38:F39"/>
    <mergeCell ref="G38:G39"/>
    <mergeCell ref="H38:H39"/>
    <mergeCell ref="B25:B30"/>
    <mergeCell ref="B31:B32"/>
    <mergeCell ref="C31:D32"/>
    <mergeCell ref="E31:E32"/>
    <mergeCell ref="F31:F32"/>
    <mergeCell ref="G16:G17"/>
    <mergeCell ref="H16:H17"/>
    <mergeCell ref="B18:B22"/>
    <mergeCell ref="B23:B24"/>
    <mergeCell ref="C23:D24"/>
    <mergeCell ref="E23:E24"/>
    <mergeCell ref="F23:F24"/>
    <mergeCell ref="G23:G24"/>
    <mergeCell ref="H23:H24"/>
    <mergeCell ref="B10:B15"/>
    <mergeCell ref="B16:B17"/>
    <mergeCell ref="C16:D17"/>
    <mergeCell ref="E16:E17"/>
    <mergeCell ref="F16:F17"/>
    <mergeCell ref="A1:I1"/>
    <mergeCell ref="B2:K2"/>
    <mergeCell ref="B4:B7"/>
    <mergeCell ref="C4:D7"/>
    <mergeCell ref="B8:B9"/>
    <mergeCell ref="C8:D9"/>
    <mergeCell ref="E8:E9"/>
    <mergeCell ref="F8:F9"/>
    <mergeCell ref="G8:G9"/>
    <mergeCell ref="H8:H9"/>
  </mergeCells>
  <phoneticPr fontId="39"/>
  <pageMargins left="0.63" right="0.19" top="0.57999999999999996" bottom="0.6" header="0.22" footer="0.2"/>
  <pageSetup paperSize="9" scale="86" orientation="portrait"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dimension ref="A1:L52"/>
  <sheetViews>
    <sheetView view="pageBreakPreview" topLeftCell="A10" zoomScaleNormal="85" zoomScaleSheetLayoutView="100" workbookViewId="0">
      <selection sqref="A1:I1"/>
    </sheetView>
  </sheetViews>
  <sheetFormatPr defaultColWidth="8" defaultRowHeight="12" x14ac:dyDescent="0.2"/>
  <cols>
    <col min="1" max="1" width="5.453125" style="67" customWidth="1"/>
    <col min="2" max="2" width="18.7265625" style="68" customWidth="1"/>
    <col min="3" max="3" width="12.453125" style="67" customWidth="1"/>
    <col min="4" max="4" width="12.453125" style="68" customWidth="1"/>
    <col min="5" max="5" width="15" style="68" customWidth="1"/>
    <col min="6" max="6" width="15" style="69" customWidth="1"/>
    <col min="7" max="8" width="15" style="70" customWidth="1"/>
    <col min="9" max="9" width="2" style="70" customWidth="1"/>
    <col min="10" max="10" width="10.36328125" style="70" customWidth="1"/>
    <col min="11" max="11" width="10.36328125" style="69" customWidth="1"/>
    <col min="12" max="12" width="2.36328125" style="67" customWidth="1"/>
    <col min="13" max="13" width="2.36328125" style="67" bestFit="1" customWidth="1"/>
    <col min="14" max="14" width="5" style="67" customWidth="1"/>
    <col min="15" max="15" width="5" style="67" bestFit="1" customWidth="1"/>
    <col min="16" max="16" width="2.36328125" style="67" bestFit="1" customWidth="1"/>
    <col min="17" max="17" width="5" style="67" customWidth="1"/>
    <col min="18" max="18" width="8" style="67" bestFit="1"/>
    <col min="19" max="16384" width="8" style="67"/>
  </cols>
  <sheetData>
    <row r="1" spans="1:12" ht="21.75" customHeight="1" x14ac:dyDescent="0.2">
      <c r="A1" s="484" t="s">
        <v>56</v>
      </c>
      <c r="B1" s="484"/>
      <c r="C1" s="484"/>
      <c r="D1" s="484"/>
      <c r="E1" s="484"/>
      <c r="F1" s="484"/>
      <c r="G1" s="484"/>
      <c r="H1" s="484"/>
      <c r="I1" s="484"/>
      <c r="J1" s="157"/>
      <c r="K1" s="157"/>
    </row>
    <row r="2" spans="1:12" x14ac:dyDescent="0.2">
      <c r="A2" s="71"/>
      <c r="B2" s="485"/>
      <c r="C2" s="485"/>
      <c r="D2" s="485"/>
      <c r="E2" s="485"/>
      <c r="F2" s="485"/>
      <c r="G2" s="485"/>
      <c r="H2" s="485"/>
      <c r="I2" s="485"/>
      <c r="J2" s="485"/>
      <c r="K2" s="485"/>
      <c r="L2" s="71"/>
    </row>
    <row r="3" spans="1:12" ht="22.5" customHeight="1" thickBot="1" x14ac:dyDescent="0.25">
      <c r="A3"/>
      <c r="B3" s="158" t="s">
        <v>209</v>
      </c>
      <c r="C3"/>
      <c r="D3"/>
      <c r="E3"/>
      <c r="F3"/>
      <c r="G3"/>
      <c r="H3" s="159" t="s">
        <v>272</v>
      </c>
      <c r="I3"/>
      <c r="J3" s="128"/>
      <c r="K3" s="128"/>
    </row>
    <row r="4" spans="1:12" ht="18.75" customHeight="1" x14ac:dyDescent="0.2">
      <c r="A4"/>
      <c r="B4" s="559" t="s">
        <v>249</v>
      </c>
      <c r="C4" s="562" t="s">
        <v>281</v>
      </c>
      <c r="D4" s="563"/>
      <c r="E4" s="160"/>
      <c r="F4" s="161" t="s">
        <v>113</v>
      </c>
      <c r="G4" s="162" t="s">
        <v>16</v>
      </c>
      <c r="H4" s="163"/>
      <c r="I4"/>
      <c r="J4" s="132"/>
      <c r="K4" s="131"/>
    </row>
    <row r="5" spans="1:12" ht="18.75" customHeight="1" x14ac:dyDescent="0.2">
      <c r="A5"/>
      <c r="B5" s="560"/>
      <c r="C5" s="564"/>
      <c r="D5" s="565"/>
      <c r="E5" s="165" t="s">
        <v>134</v>
      </c>
      <c r="F5" s="165" t="s">
        <v>109</v>
      </c>
      <c r="G5" s="166" t="s">
        <v>125</v>
      </c>
      <c r="H5" s="164" t="s">
        <v>47</v>
      </c>
      <c r="I5"/>
    </row>
    <row r="6" spans="1:12" ht="18.75" customHeight="1" x14ac:dyDescent="0.2">
      <c r="A6"/>
      <c r="B6" s="560"/>
      <c r="C6" s="564"/>
      <c r="D6" s="565"/>
      <c r="E6" s="165"/>
      <c r="F6" s="165"/>
      <c r="G6" s="166" t="s">
        <v>196</v>
      </c>
      <c r="H6" s="167"/>
      <c r="I6"/>
    </row>
    <row r="7" spans="1:12" ht="15" customHeight="1" thickBot="1" x14ac:dyDescent="0.25">
      <c r="A7"/>
      <c r="B7" s="561"/>
      <c r="C7" s="564"/>
      <c r="D7" s="565"/>
      <c r="E7" s="169" t="s">
        <v>276</v>
      </c>
      <c r="F7" s="165" t="s">
        <v>261</v>
      </c>
      <c r="G7" s="170" t="s">
        <v>119</v>
      </c>
      <c r="H7" s="168" t="s">
        <v>174</v>
      </c>
      <c r="I7"/>
    </row>
    <row r="8" spans="1:12" ht="18.75" customHeight="1" x14ac:dyDescent="0.2">
      <c r="A8" s="171"/>
      <c r="B8" s="566" t="s">
        <v>152</v>
      </c>
      <c r="C8" s="583" t="s">
        <v>8</v>
      </c>
      <c r="D8" s="584"/>
      <c r="E8" s="611">
        <v>2.25</v>
      </c>
      <c r="F8" s="586">
        <v>1.25</v>
      </c>
      <c r="G8" s="588" t="s">
        <v>77</v>
      </c>
      <c r="H8" s="590">
        <f>SUM(E8-F8)</f>
        <v>1</v>
      </c>
      <c r="I8"/>
    </row>
    <row r="9" spans="1:12" ht="18.75" customHeight="1" thickBot="1" x14ac:dyDescent="0.25">
      <c r="A9" s="171"/>
      <c r="B9" s="567"/>
      <c r="C9" s="627"/>
      <c r="D9" s="626"/>
      <c r="E9" s="612"/>
      <c r="F9" s="628"/>
      <c r="G9" s="604"/>
      <c r="H9" s="591"/>
      <c r="I9"/>
    </row>
    <row r="10" spans="1:12" ht="18.75" customHeight="1" x14ac:dyDescent="0.2">
      <c r="A10" s="171"/>
      <c r="B10" s="605" t="s">
        <v>108</v>
      </c>
      <c r="C10" s="244"/>
      <c r="D10" s="245">
        <v>8</v>
      </c>
      <c r="E10" s="246">
        <v>2.25</v>
      </c>
      <c r="F10" s="247">
        <v>1.25</v>
      </c>
      <c r="G10" s="248">
        <v>0.55000000000000004</v>
      </c>
      <c r="H10" s="201">
        <f>E10-G10-F10</f>
        <v>0.44999999999999996</v>
      </c>
      <c r="I10"/>
    </row>
    <row r="11" spans="1:12" ht="18.75" customHeight="1" x14ac:dyDescent="0.2">
      <c r="A11" s="171"/>
      <c r="B11" s="606"/>
      <c r="C11" s="220">
        <v>8</v>
      </c>
      <c r="D11" s="221">
        <v>10</v>
      </c>
      <c r="E11" s="200">
        <v>2.25</v>
      </c>
      <c r="F11" s="202">
        <v>1.25</v>
      </c>
      <c r="G11" s="219">
        <v>0.45</v>
      </c>
      <c r="H11" s="203">
        <f>E11-G11-F11</f>
        <v>0.55000000000000004</v>
      </c>
      <c r="I11"/>
    </row>
    <row r="12" spans="1:12" ht="18.75" customHeight="1" x14ac:dyDescent="0.2">
      <c r="A12" s="171"/>
      <c r="B12" s="606"/>
      <c r="C12" s="220">
        <v>10</v>
      </c>
      <c r="D12" s="221">
        <v>12</v>
      </c>
      <c r="E12" s="200">
        <v>2.25</v>
      </c>
      <c r="F12" s="202">
        <v>1.25</v>
      </c>
      <c r="G12" s="219">
        <v>0.35</v>
      </c>
      <c r="H12" s="211">
        <f>E12-G12-F12</f>
        <v>0.64999999999999991</v>
      </c>
      <c r="I12"/>
    </row>
    <row r="13" spans="1:12" ht="18.75" customHeight="1" x14ac:dyDescent="0.2">
      <c r="A13" s="171"/>
      <c r="B13" s="606"/>
      <c r="C13" s="220">
        <v>12</v>
      </c>
      <c r="D13" s="221">
        <v>14</v>
      </c>
      <c r="E13" s="200">
        <v>2.25</v>
      </c>
      <c r="F13" s="202">
        <v>1.25</v>
      </c>
      <c r="G13" s="219">
        <v>0.25</v>
      </c>
      <c r="H13" s="211">
        <f>E13-G13-F13</f>
        <v>0.75</v>
      </c>
      <c r="I13"/>
    </row>
    <row r="14" spans="1:12" ht="18.75" customHeight="1" thickBot="1" x14ac:dyDescent="0.25">
      <c r="A14" s="171"/>
      <c r="B14" s="607"/>
      <c r="C14" s="229">
        <v>13</v>
      </c>
      <c r="D14" s="255">
        <v>15</v>
      </c>
      <c r="E14" s="239">
        <v>2.25</v>
      </c>
      <c r="F14" s="254">
        <v>1.25</v>
      </c>
      <c r="G14" s="231">
        <v>0.15</v>
      </c>
      <c r="H14" s="216">
        <f>E14-G14-F14</f>
        <v>0.85000000000000009</v>
      </c>
      <c r="I14"/>
    </row>
    <row r="15" spans="1:12" ht="18.75" customHeight="1" x14ac:dyDescent="0.2">
      <c r="A15" s="171"/>
      <c r="B15" s="566" t="s">
        <v>152</v>
      </c>
      <c r="C15" s="609" t="s">
        <v>8</v>
      </c>
      <c r="D15" s="610"/>
      <c r="E15" s="611">
        <v>2.25</v>
      </c>
      <c r="F15" s="613">
        <v>1.25</v>
      </c>
      <c r="G15" s="588" t="s">
        <v>77</v>
      </c>
      <c r="H15" s="590">
        <f>SUM(E15-F15)</f>
        <v>1</v>
      </c>
      <c r="I15"/>
    </row>
    <row r="16" spans="1:12" ht="18.75" customHeight="1" thickBot="1" x14ac:dyDescent="0.25">
      <c r="A16" s="171"/>
      <c r="B16" s="567"/>
      <c r="C16" s="592"/>
      <c r="D16" s="593"/>
      <c r="E16" s="585"/>
      <c r="F16" s="587"/>
      <c r="G16" s="589"/>
      <c r="H16" s="591"/>
      <c r="I16"/>
    </row>
    <row r="17" spans="1:9" ht="18.75" customHeight="1" x14ac:dyDescent="0.2">
      <c r="A17" s="171"/>
      <c r="B17" s="621" t="s">
        <v>268</v>
      </c>
      <c r="C17" s="197"/>
      <c r="D17" s="198">
        <v>8</v>
      </c>
      <c r="E17" s="199">
        <v>2.25</v>
      </c>
      <c r="F17" s="200">
        <v>1.25</v>
      </c>
      <c r="G17" s="199">
        <v>0.5</v>
      </c>
      <c r="H17" s="201">
        <f>E17-G17-F17</f>
        <v>0.5</v>
      </c>
      <c r="I17"/>
    </row>
    <row r="18" spans="1:9" ht="18.75" customHeight="1" x14ac:dyDescent="0.2">
      <c r="A18" s="171"/>
      <c r="B18" s="622"/>
      <c r="C18" s="197">
        <v>8</v>
      </c>
      <c r="D18" s="198">
        <v>9</v>
      </c>
      <c r="E18" s="202">
        <v>2.25</v>
      </c>
      <c r="F18" s="200">
        <v>1.25</v>
      </c>
      <c r="G18" s="202">
        <v>0.45</v>
      </c>
      <c r="H18" s="203">
        <f>E18-G18-F18</f>
        <v>0.55000000000000004</v>
      </c>
      <c r="I18"/>
    </row>
    <row r="19" spans="1:9" ht="18.75" customHeight="1" x14ac:dyDescent="0.2">
      <c r="A19" s="171"/>
      <c r="B19" s="622"/>
      <c r="C19" s="197">
        <v>9</v>
      </c>
      <c r="D19" s="198">
        <v>11</v>
      </c>
      <c r="E19" s="202">
        <v>2.25</v>
      </c>
      <c r="F19" s="200">
        <v>1.25</v>
      </c>
      <c r="G19" s="202">
        <v>0.35</v>
      </c>
      <c r="H19" s="211">
        <f>E19-G19-F19</f>
        <v>0.64999999999999991</v>
      </c>
      <c r="I19"/>
    </row>
    <row r="20" spans="1:9" ht="18.75" customHeight="1" x14ac:dyDescent="0.2">
      <c r="A20" s="171"/>
      <c r="B20" s="622"/>
      <c r="C20" s="197">
        <v>11</v>
      </c>
      <c r="D20" s="198">
        <v>13</v>
      </c>
      <c r="E20" s="202">
        <v>2.25</v>
      </c>
      <c r="F20" s="200">
        <v>1.25</v>
      </c>
      <c r="G20" s="202">
        <v>0.25</v>
      </c>
      <c r="H20" s="211">
        <f>E20-G20-F20</f>
        <v>0.75</v>
      </c>
      <c r="I20"/>
    </row>
    <row r="21" spans="1:9" ht="18.75" customHeight="1" thickBot="1" x14ac:dyDescent="0.25">
      <c r="A21" s="171"/>
      <c r="B21" s="623"/>
      <c r="C21" s="212">
        <v>13</v>
      </c>
      <c r="D21" s="253">
        <v>15</v>
      </c>
      <c r="E21" s="254">
        <v>2.25</v>
      </c>
      <c r="F21" s="239">
        <v>1.25</v>
      </c>
      <c r="G21" s="214">
        <v>0.15</v>
      </c>
      <c r="H21" s="216">
        <f>E21-G21-F21</f>
        <v>0.85000000000000009</v>
      </c>
      <c r="I21"/>
    </row>
    <row r="22" spans="1:9" ht="18.75" customHeight="1" x14ac:dyDescent="0.2">
      <c r="A22" s="171"/>
      <c r="B22" s="596" t="s">
        <v>152</v>
      </c>
      <c r="C22" s="598" t="s">
        <v>8</v>
      </c>
      <c r="D22" s="598"/>
      <c r="E22" s="599">
        <v>2.25</v>
      </c>
      <c r="F22" s="601">
        <v>1.25</v>
      </c>
      <c r="G22" s="599" t="s">
        <v>77</v>
      </c>
      <c r="H22" s="590">
        <f>SUM(E22-F22)</f>
        <v>1</v>
      </c>
      <c r="I22"/>
    </row>
    <row r="23" spans="1:9" ht="18.75" customHeight="1" thickBot="1" x14ac:dyDescent="0.25">
      <c r="A23" s="171"/>
      <c r="B23" s="597"/>
      <c r="C23" s="608"/>
      <c r="D23" s="608"/>
      <c r="E23" s="600"/>
      <c r="F23" s="602"/>
      <c r="G23" s="600"/>
      <c r="H23" s="591"/>
      <c r="I23"/>
    </row>
    <row r="24" spans="1:9" ht="19.5" customHeight="1" x14ac:dyDescent="0.2">
      <c r="A24" s="171"/>
      <c r="B24" s="605" t="s">
        <v>116</v>
      </c>
      <c r="C24" s="217"/>
      <c r="D24" s="218">
        <v>7</v>
      </c>
      <c r="E24" s="200">
        <v>2.25</v>
      </c>
      <c r="F24" s="199">
        <v>1.25</v>
      </c>
      <c r="G24" s="219">
        <v>0.5</v>
      </c>
      <c r="H24" s="201">
        <f>E24-G24-F24</f>
        <v>0.5</v>
      </c>
      <c r="I24"/>
    </row>
    <row r="25" spans="1:9" ht="18.75" customHeight="1" x14ac:dyDescent="0.2">
      <c r="A25" s="171"/>
      <c r="B25" s="606"/>
      <c r="C25" s="220">
        <v>7</v>
      </c>
      <c r="D25" s="221">
        <v>9</v>
      </c>
      <c r="E25" s="200">
        <v>2.25</v>
      </c>
      <c r="F25" s="202">
        <v>1.25</v>
      </c>
      <c r="G25" s="219">
        <v>0.45</v>
      </c>
      <c r="H25" s="203">
        <f>E25-G25-F25</f>
        <v>0.55000000000000004</v>
      </c>
      <c r="I25"/>
    </row>
    <row r="26" spans="1:9" ht="18.75" customHeight="1" x14ac:dyDescent="0.2">
      <c r="A26" s="171"/>
      <c r="B26" s="606"/>
      <c r="C26" s="220">
        <v>9</v>
      </c>
      <c r="D26" s="221">
        <v>11</v>
      </c>
      <c r="E26" s="200">
        <v>2.25</v>
      </c>
      <c r="F26" s="202">
        <v>1.25</v>
      </c>
      <c r="G26" s="219">
        <v>0.35</v>
      </c>
      <c r="H26" s="211">
        <f>E26-G26-F26</f>
        <v>0.64999999999999991</v>
      </c>
      <c r="I26"/>
    </row>
    <row r="27" spans="1:9" ht="18.75" customHeight="1" x14ac:dyDescent="0.2">
      <c r="A27" s="171"/>
      <c r="B27" s="606"/>
      <c r="C27" s="220">
        <v>11</v>
      </c>
      <c r="D27" s="221">
        <v>13</v>
      </c>
      <c r="E27" s="200">
        <v>2.25</v>
      </c>
      <c r="F27" s="202">
        <v>1.25</v>
      </c>
      <c r="G27" s="219">
        <v>0.25</v>
      </c>
      <c r="H27" s="211">
        <f>E27-G27-F27</f>
        <v>0.75</v>
      </c>
      <c r="I27"/>
    </row>
    <row r="28" spans="1:9" ht="18.75" customHeight="1" thickBot="1" x14ac:dyDescent="0.25">
      <c r="A28" s="171"/>
      <c r="B28" s="607"/>
      <c r="C28" s="229">
        <v>13</v>
      </c>
      <c r="D28" s="255">
        <v>15</v>
      </c>
      <c r="E28" s="239">
        <v>2.25</v>
      </c>
      <c r="F28" s="254">
        <v>1.25</v>
      </c>
      <c r="G28" s="231">
        <v>0.15</v>
      </c>
      <c r="H28" s="216">
        <f>E28-G28-F28</f>
        <v>0.85000000000000009</v>
      </c>
      <c r="I28"/>
    </row>
    <row r="29" spans="1:9" ht="18.75" customHeight="1" x14ac:dyDescent="0.2">
      <c r="A29" s="171"/>
      <c r="B29" s="566" t="s">
        <v>152</v>
      </c>
      <c r="C29" s="609" t="s">
        <v>8</v>
      </c>
      <c r="D29" s="610"/>
      <c r="E29" s="611">
        <v>2.15</v>
      </c>
      <c r="F29" s="613">
        <v>1.25</v>
      </c>
      <c r="G29" s="588" t="s">
        <v>77</v>
      </c>
      <c r="H29" s="590">
        <f>SUM(E29-F29)</f>
        <v>0.89999999999999991</v>
      </c>
      <c r="I29"/>
    </row>
    <row r="30" spans="1:9" ht="18.75" customHeight="1" thickBot="1" x14ac:dyDescent="0.25">
      <c r="A30" s="171"/>
      <c r="B30" s="567"/>
      <c r="C30" s="592"/>
      <c r="D30" s="593"/>
      <c r="E30" s="612"/>
      <c r="F30" s="587"/>
      <c r="G30" s="604"/>
      <c r="H30" s="591"/>
      <c r="I30"/>
    </row>
    <row r="31" spans="1:9" ht="18.75" customHeight="1" x14ac:dyDescent="0.2">
      <c r="A31" s="171"/>
      <c r="B31" s="605" t="s">
        <v>48</v>
      </c>
      <c r="C31" s="217"/>
      <c r="D31" s="218">
        <v>7</v>
      </c>
      <c r="E31" s="246">
        <v>2.15</v>
      </c>
      <c r="F31" s="199">
        <v>1.25</v>
      </c>
      <c r="G31" s="248">
        <v>0.5</v>
      </c>
      <c r="H31" s="201">
        <f t="shared" ref="H31:H36" si="0">E31-G31-F31</f>
        <v>0.39999999999999991</v>
      </c>
      <c r="I31"/>
    </row>
    <row r="32" spans="1:9" ht="18.75" customHeight="1" x14ac:dyDescent="0.2">
      <c r="A32" s="171"/>
      <c r="B32" s="606"/>
      <c r="C32" s="220">
        <v>7</v>
      </c>
      <c r="D32" s="221">
        <v>8</v>
      </c>
      <c r="E32" s="200">
        <v>2.15</v>
      </c>
      <c r="F32" s="202">
        <v>1.25</v>
      </c>
      <c r="G32" s="219">
        <v>0.45</v>
      </c>
      <c r="H32" s="203">
        <f t="shared" si="0"/>
        <v>0.44999999999999996</v>
      </c>
      <c r="I32"/>
    </row>
    <row r="33" spans="1:9" ht="18.75" customHeight="1" x14ac:dyDescent="0.2">
      <c r="A33" s="171"/>
      <c r="B33" s="606"/>
      <c r="C33" s="220">
        <v>8</v>
      </c>
      <c r="D33" s="221">
        <v>10</v>
      </c>
      <c r="E33" s="200">
        <v>2.15</v>
      </c>
      <c r="F33" s="202">
        <v>1.25</v>
      </c>
      <c r="G33" s="219">
        <v>0.35</v>
      </c>
      <c r="H33" s="211">
        <f t="shared" si="0"/>
        <v>0.54999999999999982</v>
      </c>
      <c r="I33"/>
    </row>
    <row r="34" spans="1:9" ht="18.75" customHeight="1" x14ac:dyDescent="0.2">
      <c r="A34" s="171"/>
      <c r="B34" s="606"/>
      <c r="C34" s="220">
        <v>10</v>
      </c>
      <c r="D34" s="221">
        <v>12</v>
      </c>
      <c r="E34" s="200">
        <v>2.15</v>
      </c>
      <c r="F34" s="202">
        <v>1.25</v>
      </c>
      <c r="G34" s="219">
        <v>0.25</v>
      </c>
      <c r="H34" s="211">
        <f t="shared" si="0"/>
        <v>0.64999999999999991</v>
      </c>
      <c r="I34"/>
    </row>
    <row r="35" spans="1:9" ht="18.75" customHeight="1" x14ac:dyDescent="0.2">
      <c r="A35" s="171"/>
      <c r="B35" s="606"/>
      <c r="C35" s="220">
        <v>12</v>
      </c>
      <c r="D35" s="221">
        <v>14</v>
      </c>
      <c r="E35" s="200">
        <v>2.15</v>
      </c>
      <c r="F35" s="202">
        <v>1.25</v>
      </c>
      <c r="G35" s="219">
        <v>0.15</v>
      </c>
      <c r="H35" s="211">
        <f t="shared" si="0"/>
        <v>0.75</v>
      </c>
      <c r="I35"/>
    </row>
    <row r="36" spans="1:9" ht="18.75" customHeight="1" thickBot="1" x14ac:dyDescent="0.25">
      <c r="A36" s="171"/>
      <c r="B36" s="607"/>
      <c r="C36" s="229">
        <v>14</v>
      </c>
      <c r="D36" s="255">
        <v>15</v>
      </c>
      <c r="E36" s="239">
        <v>2.15</v>
      </c>
      <c r="F36" s="254">
        <v>1.25</v>
      </c>
      <c r="G36" s="231">
        <v>0.05</v>
      </c>
      <c r="H36" s="216">
        <f t="shared" si="0"/>
        <v>0.85000000000000009</v>
      </c>
      <c r="I36"/>
    </row>
    <row r="37" spans="1:9" ht="18.75" customHeight="1" x14ac:dyDescent="0.2">
      <c r="A37" s="171"/>
      <c r="B37" s="566" t="s">
        <v>152</v>
      </c>
      <c r="C37" s="609" t="s">
        <v>8</v>
      </c>
      <c r="D37" s="610"/>
      <c r="E37" s="611">
        <v>2.25</v>
      </c>
      <c r="F37" s="613">
        <v>1.25</v>
      </c>
      <c r="G37" s="588" t="s">
        <v>77</v>
      </c>
      <c r="H37" s="590">
        <f>SUM(E37-F37)</f>
        <v>1</v>
      </c>
      <c r="I37"/>
    </row>
    <row r="38" spans="1:9" ht="18.75" customHeight="1" thickBot="1" x14ac:dyDescent="0.25">
      <c r="A38" s="171"/>
      <c r="B38" s="567"/>
      <c r="C38" s="592"/>
      <c r="D38" s="593"/>
      <c r="E38" s="612"/>
      <c r="F38" s="587"/>
      <c r="G38" s="604"/>
      <c r="H38" s="591"/>
      <c r="I38"/>
    </row>
    <row r="39" spans="1:9" ht="18.75" customHeight="1" x14ac:dyDescent="0.2">
      <c r="A39" s="171"/>
      <c r="B39" s="605" t="s">
        <v>61</v>
      </c>
      <c r="C39" s="217"/>
      <c r="D39" s="218">
        <v>7</v>
      </c>
      <c r="E39" s="246">
        <v>2.25</v>
      </c>
      <c r="F39" s="199">
        <v>1.25</v>
      </c>
      <c r="G39" s="248">
        <v>0.6</v>
      </c>
      <c r="H39" s="201">
        <f t="shared" ref="H39:H44" si="1">E39-G39-F39</f>
        <v>0.39999999999999991</v>
      </c>
      <c r="I39"/>
    </row>
    <row r="40" spans="1:9" ht="18.75" customHeight="1" x14ac:dyDescent="0.2">
      <c r="A40" s="171"/>
      <c r="B40" s="606"/>
      <c r="C40" s="220">
        <v>7</v>
      </c>
      <c r="D40" s="221">
        <v>9</v>
      </c>
      <c r="E40" s="200">
        <v>2.25</v>
      </c>
      <c r="F40" s="202">
        <v>1.25</v>
      </c>
      <c r="G40" s="219">
        <v>0.55000000000000004</v>
      </c>
      <c r="H40" s="203">
        <f t="shared" si="1"/>
        <v>0.44999999999999996</v>
      </c>
      <c r="I40"/>
    </row>
    <row r="41" spans="1:9" ht="18.75" customHeight="1" x14ac:dyDescent="0.2">
      <c r="A41" s="171"/>
      <c r="B41" s="606"/>
      <c r="C41" s="220">
        <v>9</v>
      </c>
      <c r="D41" s="221">
        <v>10</v>
      </c>
      <c r="E41" s="200">
        <v>2.25</v>
      </c>
      <c r="F41" s="202">
        <v>1.25</v>
      </c>
      <c r="G41" s="219">
        <v>0.45</v>
      </c>
      <c r="H41" s="211">
        <f t="shared" si="1"/>
        <v>0.55000000000000004</v>
      </c>
      <c r="I41"/>
    </row>
    <row r="42" spans="1:9" ht="18.75" customHeight="1" x14ac:dyDescent="0.2">
      <c r="A42" s="171"/>
      <c r="B42" s="606"/>
      <c r="C42" s="220">
        <v>10</v>
      </c>
      <c r="D42" s="221">
        <v>12</v>
      </c>
      <c r="E42" s="200">
        <v>2.25</v>
      </c>
      <c r="F42" s="202">
        <v>1.25</v>
      </c>
      <c r="G42" s="219">
        <v>0.35</v>
      </c>
      <c r="H42" s="211">
        <f t="shared" si="1"/>
        <v>0.64999999999999991</v>
      </c>
      <c r="I42"/>
    </row>
    <row r="43" spans="1:9" ht="18.75" customHeight="1" x14ac:dyDescent="0.2">
      <c r="A43" s="171"/>
      <c r="B43" s="606"/>
      <c r="C43" s="220">
        <v>12</v>
      </c>
      <c r="D43" s="221">
        <v>14</v>
      </c>
      <c r="E43" s="200">
        <v>2.25</v>
      </c>
      <c r="F43" s="202">
        <v>1.25</v>
      </c>
      <c r="G43" s="219">
        <v>0.25</v>
      </c>
      <c r="H43" s="211">
        <f t="shared" si="1"/>
        <v>0.75</v>
      </c>
      <c r="I43"/>
    </row>
    <row r="44" spans="1:9" ht="18.75" customHeight="1" thickBot="1" x14ac:dyDescent="0.25">
      <c r="A44" s="171"/>
      <c r="B44" s="607"/>
      <c r="C44" s="229">
        <v>14</v>
      </c>
      <c r="D44" s="255">
        <v>15</v>
      </c>
      <c r="E44" s="239">
        <v>2.25</v>
      </c>
      <c r="F44" s="254">
        <v>1.25</v>
      </c>
      <c r="G44" s="231">
        <v>0.15</v>
      </c>
      <c r="H44" s="216">
        <f t="shared" si="1"/>
        <v>0.85000000000000009</v>
      </c>
      <c r="I44"/>
    </row>
    <row r="45" spans="1:9" ht="18.75" customHeight="1" x14ac:dyDescent="0.2">
      <c r="A45" s="171"/>
      <c r="B45" s="566" t="s">
        <v>152</v>
      </c>
      <c r="C45" s="609" t="s">
        <v>8</v>
      </c>
      <c r="D45" s="610"/>
      <c r="E45" s="611">
        <v>2.25</v>
      </c>
      <c r="F45" s="613">
        <v>1.25</v>
      </c>
      <c r="G45" s="588" t="s">
        <v>77</v>
      </c>
      <c r="H45" s="590">
        <f>SUM(E45-F45)</f>
        <v>1</v>
      </c>
      <c r="I45"/>
    </row>
    <row r="46" spans="1:9" ht="18.75" customHeight="1" thickBot="1" x14ac:dyDescent="0.25">
      <c r="A46" s="171"/>
      <c r="B46" s="567"/>
      <c r="C46" s="627"/>
      <c r="D46" s="626"/>
      <c r="E46" s="612"/>
      <c r="F46" s="628"/>
      <c r="G46" s="604"/>
      <c r="H46" s="591"/>
      <c r="I46"/>
    </row>
    <row r="47" spans="1:9" ht="18.75" customHeight="1" x14ac:dyDescent="0.2">
      <c r="A47" s="171"/>
      <c r="B47" s="605" t="s">
        <v>17</v>
      </c>
      <c r="C47" s="244"/>
      <c r="D47" s="245">
        <v>6</v>
      </c>
      <c r="E47" s="246">
        <v>2.25</v>
      </c>
      <c r="F47" s="247">
        <v>1.25</v>
      </c>
      <c r="G47" s="248">
        <v>0.6</v>
      </c>
      <c r="H47" s="201">
        <f t="shared" ref="H47:H52" si="2">E47-G47-F47</f>
        <v>0.39999999999999991</v>
      </c>
      <c r="I47"/>
    </row>
    <row r="48" spans="1:9" ht="18.75" customHeight="1" x14ac:dyDescent="0.2">
      <c r="A48" s="171"/>
      <c r="B48" s="606"/>
      <c r="C48" s="220">
        <v>6</v>
      </c>
      <c r="D48" s="221">
        <v>8</v>
      </c>
      <c r="E48" s="200">
        <v>2.25</v>
      </c>
      <c r="F48" s="202">
        <v>1.25</v>
      </c>
      <c r="G48" s="219">
        <v>0.55000000000000004</v>
      </c>
      <c r="H48" s="203">
        <f t="shared" si="2"/>
        <v>0.44999999999999996</v>
      </c>
      <c r="I48"/>
    </row>
    <row r="49" spans="1:9" ht="18.75" customHeight="1" x14ac:dyDescent="0.2">
      <c r="A49" s="171"/>
      <c r="B49" s="606"/>
      <c r="C49" s="220">
        <v>8</v>
      </c>
      <c r="D49" s="221">
        <v>10</v>
      </c>
      <c r="E49" s="200">
        <v>2.25</v>
      </c>
      <c r="F49" s="202">
        <v>1.25</v>
      </c>
      <c r="G49" s="219">
        <v>0.45</v>
      </c>
      <c r="H49" s="211">
        <f t="shared" si="2"/>
        <v>0.55000000000000004</v>
      </c>
      <c r="I49"/>
    </row>
    <row r="50" spans="1:9" ht="18.75" customHeight="1" x14ac:dyDescent="0.2">
      <c r="A50" s="171"/>
      <c r="B50" s="606"/>
      <c r="C50" s="220">
        <v>10</v>
      </c>
      <c r="D50" s="221">
        <v>12</v>
      </c>
      <c r="E50" s="200">
        <v>2.25</v>
      </c>
      <c r="F50" s="202">
        <v>1.25</v>
      </c>
      <c r="G50" s="219">
        <v>0.35</v>
      </c>
      <c r="H50" s="211">
        <f t="shared" si="2"/>
        <v>0.64999999999999991</v>
      </c>
      <c r="I50"/>
    </row>
    <row r="51" spans="1:9" ht="18.75" customHeight="1" x14ac:dyDescent="0.2">
      <c r="A51" s="171"/>
      <c r="B51" s="606"/>
      <c r="C51" s="220">
        <v>12</v>
      </c>
      <c r="D51" s="221">
        <v>14</v>
      </c>
      <c r="E51" s="200">
        <v>2.25</v>
      </c>
      <c r="F51" s="202">
        <v>1.25</v>
      </c>
      <c r="G51" s="219">
        <v>0.25</v>
      </c>
      <c r="H51" s="211">
        <f t="shared" si="2"/>
        <v>0.75</v>
      </c>
      <c r="I51"/>
    </row>
    <row r="52" spans="1:9" ht="18.75" customHeight="1" thickBot="1" x14ac:dyDescent="0.25">
      <c r="A52" s="171"/>
      <c r="B52" s="607"/>
      <c r="C52" s="232">
        <v>14</v>
      </c>
      <c r="D52" s="256">
        <v>15</v>
      </c>
      <c r="E52" s="239">
        <v>2.25</v>
      </c>
      <c r="F52" s="238">
        <v>1.25</v>
      </c>
      <c r="G52" s="231">
        <v>0.15</v>
      </c>
      <c r="H52" s="216">
        <f t="shared" si="2"/>
        <v>0.85000000000000009</v>
      </c>
      <c r="I52"/>
    </row>
  </sheetData>
  <mergeCells count="46">
    <mergeCell ref="H45:H46"/>
    <mergeCell ref="B47:B52"/>
    <mergeCell ref="B39:B44"/>
    <mergeCell ref="B45:B46"/>
    <mergeCell ref="C45:D46"/>
    <mergeCell ref="E45:E46"/>
    <mergeCell ref="F45:F46"/>
    <mergeCell ref="G45:G46"/>
    <mergeCell ref="G29:G30"/>
    <mergeCell ref="H29:H30"/>
    <mergeCell ref="B31:B36"/>
    <mergeCell ref="B37:B38"/>
    <mergeCell ref="C37:D38"/>
    <mergeCell ref="E37:E38"/>
    <mergeCell ref="F37:F38"/>
    <mergeCell ref="G37:G38"/>
    <mergeCell ref="H37:H38"/>
    <mergeCell ref="B24:B28"/>
    <mergeCell ref="B29:B30"/>
    <mergeCell ref="C29:D30"/>
    <mergeCell ref="E29:E30"/>
    <mergeCell ref="F29:F30"/>
    <mergeCell ref="G15:G16"/>
    <mergeCell ref="H15:H16"/>
    <mergeCell ref="B17:B21"/>
    <mergeCell ref="B22:B23"/>
    <mergeCell ref="C22:D23"/>
    <mergeCell ref="E22:E23"/>
    <mergeCell ref="F22:F23"/>
    <mergeCell ref="G22:G23"/>
    <mergeCell ref="H22:H23"/>
    <mergeCell ref="B10:B14"/>
    <mergeCell ref="B15:B16"/>
    <mergeCell ref="C15:D16"/>
    <mergeCell ref="E15:E16"/>
    <mergeCell ref="F15:F16"/>
    <mergeCell ref="A1:I1"/>
    <mergeCell ref="B2:K2"/>
    <mergeCell ref="B4:B7"/>
    <mergeCell ref="C4:D7"/>
    <mergeCell ref="B8:B9"/>
    <mergeCell ref="C8:D9"/>
    <mergeCell ref="E8:E9"/>
    <mergeCell ref="F8:F9"/>
    <mergeCell ref="G8:G9"/>
    <mergeCell ref="H8:H9"/>
  </mergeCells>
  <phoneticPr fontId="39"/>
  <pageMargins left="0.63" right="0.19" top="0.57999999999999996" bottom="0.6" header="0.22" footer="0.2"/>
  <pageSetup paperSize="9" scale="87" orientation="portrait"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dimension ref="A1:L47"/>
  <sheetViews>
    <sheetView view="pageBreakPreview" topLeftCell="A31" zoomScaleNormal="85" zoomScaleSheetLayoutView="100" workbookViewId="0">
      <selection activeCell="P51" sqref="P51"/>
    </sheetView>
  </sheetViews>
  <sheetFormatPr defaultColWidth="8" defaultRowHeight="12" x14ac:dyDescent="0.2"/>
  <cols>
    <col min="1" max="1" width="5.453125" style="67" customWidth="1"/>
    <col min="2" max="2" width="18.7265625" style="68" customWidth="1"/>
    <col min="3" max="3" width="12.453125" style="67" customWidth="1"/>
    <col min="4" max="4" width="12.453125" style="68" customWidth="1"/>
    <col min="5" max="5" width="15" style="68" customWidth="1"/>
    <col min="6" max="6" width="15" style="69" customWidth="1"/>
    <col min="7" max="8" width="15" style="70" customWidth="1"/>
    <col min="9" max="9" width="2" style="70" customWidth="1"/>
    <col min="10" max="10" width="10.36328125" style="70" customWidth="1"/>
    <col min="11" max="11" width="10.36328125" style="69" customWidth="1"/>
    <col min="12" max="12" width="2.36328125" style="67" customWidth="1"/>
    <col min="13" max="13" width="2.36328125" style="67" bestFit="1" customWidth="1"/>
    <col min="14" max="14" width="5" style="67" customWidth="1"/>
    <col min="15" max="15" width="5" style="67" bestFit="1" customWidth="1"/>
    <col min="16" max="16" width="2.36328125" style="67" bestFit="1" customWidth="1"/>
    <col min="17" max="17" width="5" style="67" customWidth="1"/>
    <col min="18" max="18" width="8" style="67" bestFit="1"/>
    <col min="19" max="16384" width="8" style="67"/>
  </cols>
  <sheetData>
    <row r="1" spans="1:12" ht="21.75" customHeight="1" x14ac:dyDescent="0.2">
      <c r="A1" s="484" t="s">
        <v>56</v>
      </c>
      <c r="B1" s="484"/>
      <c r="C1" s="484"/>
      <c r="D1" s="484"/>
      <c r="E1" s="484"/>
      <c r="F1" s="484"/>
      <c r="G1" s="484"/>
      <c r="H1" s="484"/>
      <c r="I1" s="484"/>
      <c r="J1" s="157"/>
      <c r="K1" s="157"/>
    </row>
    <row r="2" spans="1:12" x14ac:dyDescent="0.2">
      <c r="A2" s="71"/>
      <c r="B2" s="485"/>
      <c r="C2" s="485"/>
      <c r="D2" s="485"/>
      <c r="E2" s="485"/>
      <c r="F2" s="485"/>
      <c r="G2" s="485"/>
      <c r="H2" s="485"/>
      <c r="I2" s="485"/>
      <c r="J2" s="485"/>
      <c r="K2" s="485"/>
      <c r="L2" s="71"/>
    </row>
    <row r="3" spans="1:12" ht="22.5" customHeight="1" thickBot="1" x14ac:dyDescent="0.25">
      <c r="A3"/>
      <c r="B3" s="158" t="s">
        <v>209</v>
      </c>
      <c r="C3"/>
      <c r="D3"/>
      <c r="E3"/>
      <c r="F3"/>
      <c r="G3"/>
      <c r="H3" s="159" t="s">
        <v>272</v>
      </c>
      <c r="I3"/>
      <c r="J3" s="128"/>
      <c r="K3" s="128"/>
    </row>
    <row r="4" spans="1:12" ht="18.75" customHeight="1" x14ac:dyDescent="0.2">
      <c r="A4"/>
      <c r="B4" s="559" t="s">
        <v>249</v>
      </c>
      <c r="C4" s="562" t="s">
        <v>281</v>
      </c>
      <c r="D4" s="563"/>
      <c r="E4" s="160"/>
      <c r="F4" s="161" t="s">
        <v>113</v>
      </c>
      <c r="G4" s="162" t="s">
        <v>16</v>
      </c>
      <c r="H4" s="163"/>
      <c r="I4"/>
      <c r="J4" s="132"/>
      <c r="K4" s="131"/>
    </row>
    <row r="5" spans="1:12" ht="18.75" customHeight="1" x14ac:dyDescent="0.2">
      <c r="A5"/>
      <c r="B5" s="560"/>
      <c r="C5" s="564"/>
      <c r="D5" s="565"/>
      <c r="E5" s="165" t="s">
        <v>134</v>
      </c>
      <c r="F5" s="165" t="s">
        <v>109</v>
      </c>
      <c r="G5" s="166" t="s">
        <v>125</v>
      </c>
      <c r="H5" s="164" t="s">
        <v>47</v>
      </c>
      <c r="I5"/>
    </row>
    <row r="6" spans="1:12" ht="18.75" customHeight="1" x14ac:dyDescent="0.2">
      <c r="A6"/>
      <c r="B6" s="560"/>
      <c r="C6" s="564"/>
      <c r="D6" s="565"/>
      <c r="E6" s="165"/>
      <c r="F6" s="165"/>
      <c r="G6" s="166" t="s">
        <v>196</v>
      </c>
      <c r="H6" s="167"/>
      <c r="I6"/>
    </row>
    <row r="7" spans="1:12" ht="15" customHeight="1" thickBot="1" x14ac:dyDescent="0.25">
      <c r="A7"/>
      <c r="B7" s="561"/>
      <c r="C7" s="564"/>
      <c r="D7" s="565"/>
      <c r="E7" s="169" t="s">
        <v>276</v>
      </c>
      <c r="F7" s="165" t="s">
        <v>261</v>
      </c>
      <c r="G7" s="170" t="s">
        <v>119</v>
      </c>
      <c r="H7" s="168" t="s">
        <v>174</v>
      </c>
      <c r="I7"/>
    </row>
    <row r="8" spans="1:12" ht="18.75" customHeight="1" x14ac:dyDescent="0.2">
      <c r="A8" s="171"/>
      <c r="B8" s="566" t="s">
        <v>152</v>
      </c>
      <c r="C8" s="583" t="s">
        <v>8</v>
      </c>
      <c r="D8" s="584"/>
      <c r="E8" s="611">
        <v>2.25</v>
      </c>
      <c r="F8" s="586">
        <v>1.25</v>
      </c>
      <c r="G8" s="588" t="s">
        <v>77</v>
      </c>
      <c r="H8" s="590">
        <f>SUM(E8-F8)</f>
        <v>1</v>
      </c>
      <c r="I8"/>
    </row>
    <row r="9" spans="1:12" ht="18.75" customHeight="1" thickBot="1" x14ac:dyDescent="0.25">
      <c r="A9" s="171"/>
      <c r="B9" s="567"/>
      <c r="C9" s="627"/>
      <c r="D9" s="626"/>
      <c r="E9" s="612"/>
      <c r="F9" s="628"/>
      <c r="G9" s="604"/>
      <c r="H9" s="591"/>
      <c r="I9"/>
    </row>
    <row r="10" spans="1:12" ht="18.75" customHeight="1" x14ac:dyDescent="0.2">
      <c r="A10" s="171"/>
      <c r="B10" s="605" t="s">
        <v>264</v>
      </c>
      <c r="C10" s="244"/>
      <c r="D10" s="245">
        <v>7</v>
      </c>
      <c r="E10" s="246">
        <v>2.25</v>
      </c>
      <c r="F10" s="247">
        <v>1.25</v>
      </c>
      <c r="G10" s="248">
        <v>0.6</v>
      </c>
      <c r="H10" s="201">
        <f t="shared" ref="H10:H15" si="0">E10-G10-F10</f>
        <v>0.39999999999999991</v>
      </c>
      <c r="I10"/>
    </row>
    <row r="11" spans="1:12" ht="18.75" customHeight="1" x14ac:dyDescent="0.2">
      <c r="A11" s="171"/>
      <c r="B11" s="606"/>
      <c r="C11" s="220">
        <v>7</v>
      </c>
      <c r="D11" s="221">
        <v>9</v>
      </c>
      <c r="E11" s="200">
        <v>2.25</v>
      </c>
      <c r="F11" s="202">
        <v>1.25</v>
      </c>
      <c r="G11" s="219">
        <v>0.55000000000000004</v>
      </c>
      <c r="H11" s="203">
        <f t="shared" si="0"/>
        <v>0.44999999999999996</v>
      </c>
      <c r="I11"/>
    </row>
    <row r="12" spans="1:12" ht="18.75" customHeight="1" x14ac:dyDescent="0.2">
      <c r="A12" s="171"/>
      <c r="B12" s="606"/>
      <c r="C12" s="220">
        <v>9</v>
      </c>
      <c r="D12" s="221">
        <v>10</v>
      </c>
      <c r="E12" s="200">
        <v>2.25</v>
      </c>
      <c r="F12" s="202">
        <v>1.25</v>
      </c>
      <c r="G12" s="219">
        <v>0.45</v>
      </c>
      <c r="H12" s="211">
        <f t="shared" si="0"/>
        <v>0.55000000000000004</v>
      </c>
      <c r="I12"/>
    </row>
    <row r="13" spans="1:12" ht="18.75" customHeight="1" x14ac:dyDescent="0.2">
      <c r="A13" s="171"/>
      <c r="B13" s="606"/>
      <c r="C13" s="220">
        <v>10</v>
      </c>
      <c r="D13" s="221">
        <v>12</v>
      </c>
      <c r="E13" s="200">
        <v>2.25</v>
      </c>
      <c r="F13" s="202">
        <v>1.25</v>
      </c>
      <c r="G13" s="219">
        <v>0.35</v>
      </c>
      <c r="H13" s="211">
        <f t="shared" si="0"/>
        <v>0.64999999999999991</v>
      </c>
      <c r="I13"/>
    </row>
    <row r="14" spans="1:12" ht="18.75" customHeight="1" x14ac:dyDescent="0.2">
      <c r="A14" s="171"/>
      <c r="B14" s="606"/>
      <c r="C14" s="220">
        <v>12</v>
      </c>
      <c r="D14" s="221">
        <v>14</v>
      </c>
      <c r="E14" s="200">
        <v>2.25</v>
      </c>
      <c r="F14" s="202">
        <v>1.25</v>
      </c>
      <c r="G14" s="219">
        <v>0.25</v>
      </c>
      <c r="H14" s="211">
        <f t="shared" si="0"/>
        <v>0.75</v>
      </c>
      <c r="I14"/>
    </row>
    <row r="15" spans="1:12" ht="18.75" customHeight="1" thickBot="1" x14ac:dyDescent="0.25">
      <c r="A15" s="171"/>
      <c r="B15" s="607"/>
      <c r="C15" s="229">
        <v>14</v>
      </c>
      <c r="D15" s="255">
        <v>15</v>
      </c>
      <c r="E15" s="239">
        <v>2.25</v>
      </c>
      <c r="F15" s="254">
        <v>1.25</v>
      </c>
      <c r="G15" s="231">
        <v>0.15</v>
      </c>
      <c r="H15" s="216">
        <f t="shared" si="0"/>
        <v>0.85000000000000009</v>
      </c>
      <c r="I15"/>
    </row>
    <row r="16" spans="1:12" ht="18.75" customHeight="1" x14ac:dyDescent="0.2">
      <c r="A16" s="171"/>
      <c r="B16" s="566" t="s">
        <v>152</v>
      </c>
      <c r="C16" s="609" t="s">
        <v>8</v>
      </c>
      <c r="D16" s="610"/>
      <c r="E16" s="611">
        <v>2.15</v>
      </c>
      <c r="F16" s="613">
        <v>1.25</v>
      </c>
      <c r="G16" s="588" t="s">
        <v>77</v>
      </c>
      <c r="H16" s="590">
        <f>SUM(E16-F16)</f>
        <v>0.89999999999999991</v>
      </c>
      <c r="I16"/>
    </row>
    <row r="17" spans="1:9" ht="18.75" customHeight="1" thickBot="1" x14ac:dyDescent="0.25">
      <c r="A17" s="171"/>
      <c r="B17" s="567"/>
      <c r="C17" s="592"/>
      <c r="D17" s="593"/>
      <c r="E17" s="612"/>
      <c r="F17" s="587"/>
      <c r="G17" s="589"/>
      <c r="H17" s="591"/>
      <c r="I17"/>
    </row>
    <row r="18" spans="1:9" ht="18.75" customHeight="1" x14ac:dyDescent="0.2">
      <c r="A18" s="171"/>
      <c r="B18" s="605" t="s">
        <v>205</v>
      </c>
      <c r="C18" s="217"/>
      <c r="D18" s="218">
        <v>7</v>
      </c>
      <c r="E18" s="246">
        <v>2.15</v>
      </c>
      <c r="F18" s="199">
        <v>1.25</v>
      </c>
      <c r="G18" s="257">
        <v>0.55000000000000004</v>
      </c>
      <c r="H18" s="201">
        <f>E18-G18-F18</f>
        <v>0.34999999999999987</v>
      </c>
      <c r="I18"/>
    </row>
    <row r="19" spans="1:9" ht="18.75" customHeight="1" x14ac:dyDescent="0.2">
      <c r="A19" s="171"/>
      <c r="B19" s="606"/>
      <c r="C19" s="220">
        <v>7</v>
      </c>
      <c r="D19" s="221">
        <v>9</v>
      </c>
      <c r="E19" s="200">
        <v>2.15</v>
      </c>
      <c r="F19" s="202">
        <v>1.25</v>
      </c>
      <c r="G19" s="219">
        <v>0.45</v>
      </c>
      <c r="H19" s="203">
        <f>E19-G19-F19</f>
        <v>0.44999999999999996</v>
      </c>
      <c r="I19"/>
    </row>
    <row r="20" spans="1:9" ht="18.75" customHeight="1" x14ac:dyDescent="0.2">
      <c r="A20" s="171"/>
      <c r="B20" s="606"/>
      <c r="C20" s="220">
        <v>9</v>
      </c>
      <c r="D20" s="221">
        <v>11</v>
      </c>
      <c r="E20" s="200">
        <v>2.15</v>
      </c>
      <c r="F20" s="202">
        <v>1.25</v>
      </c>
      <c r="G20" s="219">
        <v>0.35</v>
      </c>
      <c r="H20" s="211">
        <f>E20-G20-F20</f>
        <v>0.54999999999999982</v>
      </c>
      <c r="I20"/>
    </row>
    <row r="21" spans="1:9" ht="18.75" customHeight="1" x14ac:dyDescent="0.2">
      <c r="A21" s="171"/>
      <c r="B21" s="606"/>
      <c r="C21" s="220">
        <v>11</v>
      </c>
      <c r="D21" s="221">
        <v>13</v>
      </c>
      <c r="E21" s="200">
        <v>2.15</v>
      </c>
      <c r="F21" s="202">
        <v>1.25</v>
      </c>
      <c r="G21" s="219">
        <v>0.25</v>
      </c>
      <c r="H21" s="211">
        <f>E21-G21-F21</f>
        <v>0.64999999999999991</v>
      </c>
      <c r="I21"/>
    </row>
    <row r="22" spans="1:9" ht="18.75" customHeight="1" x14ac:dyDescent="0.2">
      <c r="A22" s="171"/>
      <c r="B22" s="606"/>
      <c r="C22" s="220">
        <v>13</v>
      </c>
      <c r="D22" s="221">
        <v>15</v>
      </c>
      <c r="E22" s="200">
        <v>2.15</v>
      </c>
      <c r="F22" s="202">
        <v>1.25</v>
      </c>
      <c r="G22" s="219">
        <v>0.15</v>
      </c>
      <c r="H22" s="211">
        <f>E22-G22-F22</f>
        <v>0.75</v>
      </c>
      <c r="I22"/>
    </row>
    <row r="23" spans="1:9" ht="18.75" customHeight="1" thickBot="1" x14ac:dyDescent="0.25">
      <c r="A23" s="171"/>
      <c r="B23" s="607"/>
      <c r="C23" s="229"/>
      <c r="D23" s="255"/>
      <c r="E23" s="239"/>
      <c r="F23" s="254"/>
      <c r="G23" s="231"/>
      <c r="H23" s="216"/>
      <c r="I23"/>
    </row>
    <row r="24" spans="1:9" ht="18.75" customHeight="1" x14ac:dyDescent="0.2">
      <c r="A24" s="171"/>
      <c r="B24" s="566" t="s">
        <v>152</v>
      </c>
      <c r="C24" s="609" t="s">
        <v>8</v>
      </c>
      <c r="D24" s="610"/>
      <c r="E24" s="611">
        <v>2.15</v>
      </c>
      <c r="F24" s="613">
        <v>1.25</v>
      </c>
      <c r="G24" s="588" t="s">
        <v>77</v>
      </c>
      <c r="H24" s="590">
        <f>SUM(E24-F24)</f>
        <v>0.89999999999999991</v>
      </c>
      <c r="I24"/>
    </row>
    <row r="25" spans="1:9" ht="18.75" customHeight="1" thickBot="1" x14ac:dyDescent="0.25">
      <c r="A25" s="171"/>
      <c r="B25" s="567"/>
      <c r="C25" s="592"/>
      <c r="D25" s="593"/>
      <c r="E25" s="612"/>
      <c r="F25" s="587"/>
      <c r="G25" s="620"/>
      <c r="H25" s="591"/>
      <c r="I25"/>
    </row>
    <row r="26" spans="1:9" ht="18.75" customHeight="1" x14ac:dyDescent="0.2">
      <c r="A26" s="171"/>
      <c r="B26" s="605" t="s">
        <v>34</v>
      </c>
      <c r="C26" s="217"/>
      <c r="D26" s="218">
        <v>8</v>
      </c>
      <c r="E26" s="246">
        <v>2.15</v>
      </c>
      <c r="F26" s="199">
        <v>1.25</v>
      </c>
      <c r="G26" s="219">
        <v>0.55000000000000004</v>
      </c>
      <c r="H26" s="201">
        <f>E26-G26-F26</f>
        <v>0.34999999999999987</v>
      </c>
      <c r="I26"/>
    </row>
    <row r="27" spans="1:9" ht="18.75" customHeight="1" x14ac:dyDescent="0.2">
      <c r="A27" s="171"/>
      <c r="B27" s="606"/>
      <c r="C27" s="220">
        <v>8</v>
      </c>
      <c r="D27" s="221">
        <v>10</v>
      </c>
      <c r="E27" s="200">
        <v>2.15</v>
      </c>
      <c r="F27" s="202">
        <v>1.25</v>
      </c>
      <c r="G27" s="219">
        <v>0.45</v>
      </c>
      <c r="H27" s="203">
        <f>E27-G27-F27</f>
        <v>0.44999999999999996</v>
      </c>
      <c r="I27"/>
    </row>
    <row r="28" spans="1:9" ht="18.75" customHeight="1" x14ac:dyDescent="0.2">
      <c r="A28" s="171"/>
      <c r="B28" s="606"/>
      <c r="C28" s="220">
        <v>10</v>
      </c>
      <c r="D28" s="221">
        <v>12</v>
      </c>
      <c r="E28" s="200">
        <v>2.15</v>
      </c>
      <c r="F28" s="202">
        <v>1.25</v>
      </c>
      <c r="G28" s="219">
        <v>0.35</v>
      </c>
      <c r="H28" s="211">
        <f>E28-G28-F28</f>
        <v>0.54999999999999982</v>
      </c>
      <c r="I28"/>
    </row>
    <row r="29" spans="1:9" ht="18.75" customHeight="1" x14ac:dyDescent="0.2">
      <c r="A29" s="171"/>
      <c r="B29" s="606"/>
      <c r="C29" s="220">
        <v>12</v>
      </c>
      <c r="D29" s="221">
        <v>14</v>
      </c>
      <c r="E29" s="200">
        <v>2.15</v>
      </c>
      <c r="F29" s="202">
        <v>1.25</v>
      </c>
      <c r="G29" s="219">
        <v>0.25</v>
      </c>
      <c r="H29" s="211">
        <f>E29-G29-F29</f>
        <v>0.64999999999999991</v>
      </c>
      <c r="I29"/>
    </row>
    <row r="30" spans="1:9" ht="18.75" customHeight="1" x14ac:dyDescent="0.2">
      <c r="A30" s="171"/>
      <c r="B30" s="606"/>
      <c r="C30" s="220">
        <v>14</v>
      </c>
      <c r="D30" s="221">
        <v>15</v>
      </c>
      <c r="E30" s="200">
        <v>2.15</v>
      </c>
      <c r="F30" s="202">
        <v>1.25</v>
      </c>
      <c r="G30" s="219">
        <v>0.15</v>
      </c>
      <c r="H30" s="211">
        <f>E30-G30-F30</f>
        <v>0.75</v>
      </c>
      <c r="I30"/>
    </row>
    <row r="31" spans="1:9" ht="18.75" customHeight="1" thickBot="1" x14ac:dyDescent="0.25">
      <c r="A31" s="171"/>
      <c r="B31" s="607"/>
      <c r="C31" s="229"/>
      <c r="D31" s="255"/>
      <c r="E31" s="239"/>
      <c r="F31" s="254"/>
      <c r="G31" s="231"/>
      <c r="H31" s="216"/>
      <c r="I31"/>
    </row>
    <row r="32" spans="1:9" ht="18.75" customHeight="1" x14ac:dyDescent="0.2">
      <c r="A32" s="171"/>
      <c r="B32" s="566" t="s">
        <v>152</v>
      </c>
      <c r="C32" s="609" t="s">
        <v>8</v>
      </c>
      <c r="D32" s="610"/>
      <c r="E32" s="611">
        <v>2.15</v>
      </c>
      <c r="F32" s="613">
        <v>1.25</v>
      </c>
      <c r="G32" s="588" t="s">
        <v>77</v>
      </c>
      <c r="H32" s="590">
        <f>SUM(E32-F32)</f>
        <v>0.89999999999999991</v>
      </c>
      <c r="I32"/>
    </row>
    <row r="33" spans="1:9" ht="18.75" customHeight="1" thickBot="1" x14ac:dyDescent="0.25">
      <c r="A33" s="171"/>
      <c r="B33" s="567"/>
      <c r="C33" s="592"/>
      <c r="D33" s="593"/>
      <c r="E33" s="585"/>
      <c r="F33" s="587"/>
      <c r="G33" s="589"/>
      <c r="H33" s="591"/>
      <c r="I33"/>
    </row>
    <row r="34" spans="1:9" ht="18.75" customHeight="1" x14ac:dyDescent="0.2">
      <c r="A34" s="171"/>
      <c r="B34" s="605" t="s">
        <v>238</v>
      </c>
      <c r="C34" s="217"/>
      <c r="D34" s="218">
        <v>7</v>
      </c>
      <c r="E34" s="199">
        <v>2.15</v>
      </c>
      <c r="F34" s="200">
        <v>1.25</v>
      </c>
      <c r="G34" s="199">
        <v>0.5</v>
      </c>
      <c r="H34" s="201">
        <f>E34-G34-F34</f>
        <v>0.39999999999999991</v>
      </c>
      <c r="I34"/>
    </row>
    <row r="35" spans="1:9" ht="18.75" customHeight="1" x14ac:dyDescent="0.2">
      <c r="A35" s="171"/>
      <c r="B35" s="606"/>
      <c r="C35" s="220">
        <v>7</v>
      </c>
      <c r="D35" s="221">
        <v>10</v>
      </c>
      <c r="E35" s="202">
        <v>2.15</v>
      </c>
      <c r="F35" s="200">
        <v>1.25</v>
      </c>
      <c r="G35" s="202">
        <v>0.45</v>
      </c>
      <c r="H35" s="203">
        <f>E35-G35-F35</f>
        <v>0.44999999999999996</v>
      </c>
      <c r="I35"/>
    </row>
    <row r="36" spans="1:9" ht="18.75" customHeight="1" x14ac:dyDescent="0.2">
      <c r="A36" s="171"/>
      <c r="B36" s="606"/>
      <c r="C36" s="220">
        <v>10</v>
      </c>
      <c r="D36" s="221">
        <v>12</v>
      </c>
      <c r="E36" s="202">
        <v>2.15</v>
      </c>
      <c r="F36" s="200">
        <v>1.25</v>
      </c>
      <c r="G36" s="202">
        <v>0.35</v>
      </c>
      <c r="H36" s="211">
        <f>E36-G36-F36</f>
        <v>0.54999999999999982</v>
      </c>
      <c r="I36"/>
    </row>
    <row r="37" spans="1:9" ht="18.75" customHeight="1" x14ac:dyDescent="0.2">
      <c r="A37" s="171"/>
      <c r="B37" s="606"/>
      <c r="C37" s="220">
        <v>12</v>
      </c>
      <c r="D37" s="221">
        <v>14</v>
      </c>
      <c r="E37" s="202">
        <v>2.15</v>
      </c>
      <c r="F37" s="200">
        <v>1.25</v>
      </c>
      <c r="G37" s="202">
        <v>0.25</v>
      </c>
      <c r="H37" s="211">
        <f>E37-G37-F37</f>
        <v>0.64999999999999991</v>
      </c>
      <c r="I37"/>
    </row>
    <row r="38" spans="1:9" ht="18.75" customHeight="1" x14ac:dyDescent="0.2">
      <c r="A38" s="171"/>
      <c r="B38" s="606"/>
      <c r="C38" s="220">
        <v>14</v>
      </c>
      <c r="D38" s="221">
        <v>15</v>
      </c>
      <c r="E38" s="202">
        <v>2.15</v>
      </c>
      <c r="F38" s="200">
        <v>1.25</v>
      </c>
      <c r="G38" s="202">
        <v>0.15</v>
      </c>
      <c r="H38" s="211">
        <f>E38-G38-F38</f>
        <v>0.75</v>
      </c>
      <c r="I38"/>
    </row>
    <row r="39" spans="1:9" ht="18.75" customHeight="1" thickBot="1" x14ac:dyDescent="0.25">
      <c r="A39" s="171"/>
      <c r="B39" s="607"/>
      <c r="C39" s="229"/>
      <c r="D39" s="255"/>
      <c r="E39" s="254"/>
      <c r="F39" s="239"/>
      <c r="G39" s="214"/>
      <c r="H39" s="216"/>
      <c r="I39"/>
    </row>
    <row r="40" spans="1:9" ht="18.75" customHeight="1" x14ac:dyDescent="0.2">
      <c r="A40" s="171"/>
      <c r="B40" s="566" t="s">
        <v>152</v>
      </c>
      <c r="C40" s="609" t="s">
        <v>8</v>
      </c>
      <c r="D40" s="610"/>
      <c r="E40" s="599">
        <v>2.15</v>
      </c>
      <c r="F40" s="601">
        <v>1.25</v>
      </c>
      <c r="G40" s="599" t="s">
        <v>77</v>
      </c>
      <c r="H40" s="590">
        <f>SUM(E40-F40)</f>
        <v>0.89999999999999991</v>
      </c>
      <c r="I40"/>
    </row>
    <row r="41" spans="1:9" ht="18.75" customHeight="1" thickBot="1" x14ac:dyDescent="0.25">
      <c r="A41" s="171"/>
      <c r="B41" s="567"/>
      <c r="C41" s="592"/>
      <c r="D41" s="593"/>
      <c r="E41" s="600"/>
      <c r="F41" s="602"/>
      <c r="G41" s="600"/>
      <c r="H41" s="591"/>
      <c r="I41"/>
    </row>
    <row r="42" spans="1:9" ht="18.75" customHeight="1" x14ac:dyDescent="0.2">
      <c r="A42" s="171"/>
      <c r="B42" s="605" t="s">
        <v>84</v>
      </c>
      <c r="C42" s="217"/>
      <c r="D42" s="258">
        <v>8</v>
      </c>
      <c r="E42" s="199">
        <v>2.15</v>
      </c>
      <c r="F42" s="257">
        <v>1.25</v>
      </c>
      <c r="G42" s="219">
        <v>0.55000000000000004</v>
      </c>
      <c r="H42" s="201">
        <f>E42-G42-F42</f>
        <v>0.34999999999999987</v>
      </c>
      <c r="I42"/>
    </row>
    <row r="43" spans="1:9" ht="18.75" customHeight="1" x14ac:dyDescent="0.2">
      <c r="A43" s="171"/>
      <c r="B43" s="606"/>
      <c r="C43" s="220">
        <v>8</v>
      </c>
      <c r="D43" s="198">
        <v>10</v>
      </c>
      <c r="E43" s="202">
        <v>2.15</v>
      </c>
      <c r="F43" s="219">
        <v>1.25</v>
      </c>
      <c r="G43" s="219">
        <v>0.45</v>
      </c>
      <c r="H43" s="203">
        <f>E43-G43-F43</f>
        <v>0.44999999999999996</v>
      </c>
      <c r="I43"/>
    </row>
    <row r="44" spans="1:9" ht="18.75" customHeight="1" x14ac:dyDescent="0.2">
      <c r="A44" s="171"/>
      <c r="B44" s="606"/>
      <c r="C44" s="220">
        <v>10</v>
      </c>
      <c r="D44" s="198">
        <v>12</v>
      </c>
      <c r="E44" s="202">
        <v>2.15</v>
      </c>
      <c r="F44" s="219">
        <v>1.25</v>
      </c>
      <c r="G44" s="219">
        <v>0.35</v>
      </c>
      <c r="H44" s="211">
        <f>E44-G44-F44</f>
        <v>0.54999999999999982</v>
      </c>
      <c r="I44"/>
    </row>
    <row r="45" spans="1:9" ht="18.75" customHeight="1" x14ac:dyDescent="0.2">
      <c r="A45" s="171"/>
      <c r="B45" s="606"/>
      <c r="C45" s="220">
        <v>12</v>
      </c>
      <c r="D45" s="198">
        <v>14</v>
      </c>
      <c r="E45" s="202">
        <v>2.15</v>
      </c>
      <c r="F45" s="219">
        <v>1.25</v>
      </c>
      <c r="G45" s="219">
        <v>0.25</v>
      </c>
      <c r="H45" s="211">
        <f>E45-G45-F45</f>
        <v>0.64999999999999991</v>
      </c>
      <c r="I45"/>
    </row>
    <row r="46" spans="1:9" ht="18.75" customHeight="1" x14ac:dyDescent="0.2">
      <c r="A46" s="171"/>
      <c r="B46" s="606"/>
      <c r="C46" s="220">
        <v>14</v>
      </c>
      <c r="D46" s="198">
        <v>15</v>
      </c>
      <c r="E46" s="202">
        <v>2.15</v>
      </c>
      <c r="F46" s="219">
        <v>1.25</v>
      </c>
      <c r="G46" s="219">
        <v>0.15</v>
      </c>
      <c r="H46" s="211">
        <f>E46-G46-F46</f>
        <v>0.75</v>
      </c>
      <c r="I46"/>
    </row>
    <row r="47" spans="1:9" ht="18.75" customHeight="1" thickBot="1" x14ac:dyDescent="0.25">
      <c r="A47" s="171"/>
      <c r="B47" s="607"/>
      <c r="C47" s="232"/>
      <c r="D47" s="259"/>
      <c r="E47" s="238"/>
      <c r="F47" s="260"/>
      <c r="G47" s="231"/>
      <c r="H47" s="216"/>
      <c r="I47"/>
    </row>
  </sheetData>
  <mergeCells count="39">
    <mergeCell ref="G32:G33"/>
    <mergeCell ref="B42:B47"/>
    <mergeCell ref="H32:H33"/>
    <mergeCell ref="B34:B39"/>
    <mergeCell ref="B40:B41"/>
    <mergeCell ref="C40:D41"/>
    <mergeCell ref="E40:E41"/>
    <mergeCell ref="F40:F41"/>
    <mergeCell ref="G40:G41"/>
    <mergeCell ref="H40:H41"/>
    <mergeCell ref="B26:B31"/>
    <mergeCell ref="B32:B33"/>
    <mergeCell ref="C32:D33"/>
    <mergeCell ref="E32:E33"/>
    <mergeCell ref="F32:F33"/>
    <mergeCell ref="G16:G17"/>
    <mergeCell ref="H16:H17"/>
    <mergeCell ref="B18:B23"/>
    <mergeCell ref="B24:B25"/>
    <mergeCell ref="C24:D25"/>
    <mergeCell ref="E24:E25"/>
    <mergeCell ref="F24:F25"/>
    <mergeCell ref="G24:G25"/>
    <mergeCell ref="H24:H25"/>
    <mergeCell ref="B10:B15"/>
    <mergeCell ref="B16:B17"/>
    <mergeCell ref="C16:D17"/>
    <mergeCell ref="E16:E17"/>
    <mergeCell ref="F16:F17"/>
    <mergeCell ref="A1:I1"/>
    <mergeCell ref="B2:K2"/>
    <mergeCell ref="B4:B7"/>
    <mergeCell ref="C4:D7"/>
    <mergeCell ref="B8:B9"/>
    <mergeCell ref="C8:D9"/>
    <mergeCell ref="E8:E9"/>
    <mergeCell ref="F8:F9"/>
    <mergeCell ref="G8:G9"/>
    <mergeCell ref="H8:H9"/>
  </mergeCells>
  <phoneticPr fontId="39"/>
  <pageMargins left="0.63" right="0.19" top="0.57999999999999996" bottom="0.6" header="0.22" footer="0.2"/>
  <pageSetup paperSize="9" scale="87" orientation="portrait"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9"/>
  <dimension ref="A1:L47"/>
  <sheetViews>
    <sheetView view="pageBreakPreview" topLeftCell="A24" zoomScaleNormal="85" zoomScaleSheetLayoutView="100" workbookViewId="0">
      <selection sqref="A1:I1"/>
    </sheetView>
  </sheetViews>
  <sheetFormatPr defaultColWidth="8" defaultRowHeight="12" x14ac:dyDescent="0.2"/>
  <cols>
    <col min="1" max="1" width="5.453125" style="67" customWidth="1"/>
    <col min="2" max="2" width="18.7265625" style="68" customWidth="1"/>
    <col min="3" max="3" width="12.453125" style="67" customWidth="1"/>
    <col min="4" max="4" width="12.453125" style="68" customWidth="1"/>
    <col min="5" max="5" width="15" style="68" customWidth="1"/>
    <col min="6" max="6" width="15" style="69" customWidth="1"/>
    <col min="7" max="8" width="15" style="70" customWidth="1"/>
    <col min="9" max="9" width="2.26953125" style="70" customWidth="1"/>
    <col min="10" max="10" width="10.36328125" style="70" customWidth="1"/>
    <col min="11" max="11" width="10.36328125" style="69" customWidth="1"/>
    <col min="12" max="12" width="2.36328125" style="67" customWidth="1"/>
    <col min="13" max="13" width="2.36328125" style="67" bestFit="1" customWidth="1"/>
    <col min="14" max="14" width="5" style="67" customWidth="1"/>
    <col min="15" max="15" width="5" style="67" bestFit="1" customWidth="1"/>
    <col min="16" max="16" width="2.36328125" style="67" bestFit="1" customWidth="1"/>
    <col min="17" max="17" width="5" style="67" customWidth="1"/>
    <col min="18" max="18" width="8" style="67" bestFit="1"/>
    <col min="19" max="16384" width="8" style="67"/>
  </cols>
  <sheetData>
    <row r="1" spans="1:12" ht="21.75" customHeight="1" x14ac:dyDescent="0.2">
      <c r="A1" s="484" t="s">
        <v>56</v>
      </c>
      <c r="B1" s="484"/>
      <c r="C1" s="484"/>
      <c r="D1" s="484"/>
      <c r="E1" s="484"/>
      <c r="F1" s="484"/>
      <c r="G1" s="484"/>
      <c r="H1" s="484"/>
      <c r="I1" s="484"/>
      <c r="J1" s="157"/>
      <c r="K1" s="157"/>
    </row>
    <row r="2" spans="1:12" x14ac:dyDescent="0.2">
      <c r="A2" s="71"/>
      <c r="B2" s="485"/>
      <c r="C2" s="485"/>
      <c r="D2" s="485"/>
      <c r="E2" s="485"/>
      <c r="F2" s="485"/>
      <c r="G2" s="485"/>
      <c r="H2" s="485"/>
      <c r="I2" s="485"/>
      <c r="J2" s="485"/>
      <c r="K2" s="485"/>
      <c r="L2" s="71"/>
    </row>
    <row r="3" spans="1:12" ht="22.5" customHeight="1" thickBot="1" x14ac:dyDescent="0.25">
      <c r="A3"/>
      <c r="B3" s="158" t="s">
        <v>209</v>
      </c>
      <c r="C3"/>
      <c r="D3"/>
      <c r="E3"/>
      <c r="F3"/>
      <c r="G3"/>
      <c r="H3" s="159" t="s">
        <v>272</v>
      </c>
      <c r="I3"/>
      <c r="J3" s="128"/>
      <c r="K3" s="128"/>
    </row>
    <row r="4" spans="1:12" ht="18.75" customHeight="1" x14ac:dyDescent="0.2">
      <c r="A4"/>
      <c r="B4" s="559" t="s">
        <v>249</v>
      </c>
      <c r="C4" s="562" t="s">
        <v>281</v>
      </c>
      <c r="D4" s="563"/>
      <c r="E4" s="160"/>
      <c r="F4" s="161" t="s">
        <v>113</v>
      </c>
      <c r="G4" s="162" t="s">
        <v>16</v>
      </c>
      <c r="H4" s="163"/>
      <c r="I4"/>
      <c r="J4" s="132"/>
      <c r="K4" s="131"/>
    </row>
    <row r="5" spans="1:12" ht="18.75" customHeight="1" x14ac:dyDescent="0.2">
      <c r="A5"/>
      <c r="B5" s="560"/>
      <c r="C5" s="564"/>
      <c r="D5" s="565"/>
      <c r="E5" s="165" t="s">
        <v>134</v>
      </c>
      <c r="F5" s="165" t="s">
        <v>109</v>
      </c>
      <c r="G5" s="166" t="s">
        <v>125</v>
      </c>
      <c r="H5" s="164" t="s">
        <v>47</v>
      </c>
      <c r="I5"/>
    </row>
    <row r="6" spans="1:12" ht="18.75" customHeight="1" x14ac:dyDescent="0.2">
      <c r="A6"/>
      <c r="B6" s="560"/>
      <c r="C6" s="564"/>
      <c r="D6" s="565"/>
      <c r="E6" s="165"/>
      <c r="F6" s="165"/>
      <c r="G6" s="166" t="s">
        <v>196</v>
      </c>
      <c r="H6" s="167"/>
      <c r="I6"/>
    </row>
    <row r="7" spans="1:12" ht="15" customHeight="1" thickBot="1" x14ac:dyDescent="0.25">
      <c r="A7"/>
      <c r="B7" s="561"/>
      <c r="C7" s="564"/>
      <c r="D7" s="565"/>
      <c r="E7" s="169" t="s">
        <v>276</v>
      </c>
      <c r="F7" s="165" t="s">
        <v>261</v>
      </c>
      <c r="G7" s="170" t="s">
        <v>119</v>
      </c>
      <c r="H7" s="168" t="s">
        <v>174</v>
      </c>
      <c r="I7"/>
    </row>
    <row r="8" spans="1:12" ht="18.75" customHeight="1" x14ac:dyDescent="0.2">
      <c r="A8" s="171"/>
      <c r="B8" s="566" t="s">
        <v>152</v>
      </c>
      <c r="C8" s="583" t="s">
        <v>8</v>
      </c>
      <c r="D8" s="584"/>
      <c r="E8" s="611">
        <v>2.0499999999999998</v>
      </c>
      <c r="F8" s="586">
        <v>1.25</v>
      </c>
      <c r="G8" s="588" t="s">
        <v>77</v>
      </c>
      <c r="H8" s="590">
        <f>SUM(E8-F8)</f>
        <v>0.79999999999999982</v>
      </c>
      <c r="I8"/>
    </row>
    <row r="9" spans="1:12" ht="18.75" customHeight="1" thickBot="1" x14ac:dyDescent="0.25">
      <c r="A9" s="171"/>
      <c r="B9" s="567"/>
      <c r="C9" s="627"/>
      <c r="D9" s="626"/>
      <c r="E9" s="612"/>
      <c r="F9" s="628"/>
      <c r="G9" s="604"/>
      <c r="H9" s="591"/>
      <c r="I9"/>
    </row>
    <row r="10" spans="1:12" ht="18.75" customHeight="1" x14ac:dyDescent="0.2">
      <c r="A10" s="171"/>
      <c r="B10" s="605" t="s">
        <v>105</v>
      </c>
      <c r="C10" s="244"/>
      <c r="D10" s="245">
        <v>8</v>
      </c>
      <c r="E10" s="246">
        <v>2.0499999999999998</v>
      </c>
      <c r="F10" s="247">
        <v>1.25</v>
      </c>
      <c r="G10" s="248">
        <v>0.45</v>
      </c>
      <c r="H10" s="201">
        <f>E10-G10-F10</f>
        <v>0.34999999999999987</v>
      </c>
      <c r="I10"/>
    </row>
    <row r="11" spans="1:12" ht="18.75" customHeight="1" x14ac:dyDescent="0.2">
      <c r="A11" s="171"/>
      <c r="B11" s="606"/>
      <c r="C11" s="220">
        <v>8</v>
      </c>
      <c r="D11" s="221">
        <v>11</v>
      </c>
      <c r="E11" s="200">
        <v>2.0499999999999998</v>
      </c>
      <c r="F11" s="202">
        <v>1.25</v>
      </c>
      <c r="G11" s="219">
        <v>0.35</v>
      </c>
      <c r="H11" s="203">
        <f>E11-G11-F11</f>
        <v>0.44999999999999973</v>
      </c>
      <c r="I11"/>
    </row>
    <row r="12" spans="1:12" ht="18.75" customHeight="1" x14ac:dyDescent="0.2">
      <c r="A12" s="171"/>
      <c r="B12" s="606"/>
      <c r="C12" s="220">
        <v>11</v>
      </c>
      <c r="D12" s="221">
        <v>13</v>
      </c>
      <c r="E12" s="200">
        <v>2.0499999999999998</v>
      </c>
      <c r="F12" s="202">
        <v>1.25</v>
      </c>
      <c r="G12" s="219">
        <v>0.25</v>
      </c>
      <c r="H12" s="211">
        <f>E12-G12-F12</f>
        <v>0.54999999999999982</v>
      </c>
      <c r="I12"/>
    </row>
    <row r="13" spans="1:12" ht="18.75" customHeight="1" x14ac:dyDescent="0.2">
      <c r="A13" s="171"/>
      <c r="B13" s="606"/>
      <c r="C13" s="220">
        <v>13</v>
      </c>
      <c r="D13" s="221">
        <v>15</v>
      </c>
      <c r="E13" s="200">
        <v>2.0499999999999998</v>
      </c>
      <c r="F13" s="202">
        <v>1.25</v>
      </c>
      <c r="G13" s="219">
        <v>0.15</v>
      </c>
      <c r="H13" s="211">
        <f>E13-G13-F13</f>
        <v>0.64999999999999991</v>
      </c>
      <c r="I13"/>
    </row>
    <row r="14" spans="1:12" ht="18.75" customHeight="1" x14ac:dyDescent="0.2">
      <c r="A14" s="171"/>
      <c r="B14" s="606"/>
      <c r="C14" s="220"/>
      <c r="D14" s="221"/>
      <c r="E14" s="200"/>
      <c r="F14" s="202"/>
      <c r="G14" s="219"/>
      <c r="H14" s="211"/>
      <c r="I14"/>
    </row>
    <row r="15" spans="1:12" ht="18.75" customHeight="1" thickBot="1" x14ac:dyDescent="0.25">
      <c r="A15" s="171"/>
      <c r="B15" s="607"/>
      <c r="C15" s="229"/>
      <c r="D15" s="255"/>
      <c r="E15" s="239"/>
      <c r="F15" s="254"/>
      <c r="G15" s="231"/>
      <c r="H15" s="216"/>
      <c r="I15"/>
    </row>
    <row r="16" spans="1:12" ht="18.75" customHeight="1" x14ac:dyDescent="0.2">
      <c r="A16" s="171"/>
      <c r="B16" s="566" t="s">
        <v>152</v>
      </c>
      <c r="C16" s="609" t="s">
        <v>8</v>
      </c>
      <c r="D16" s="610"/>
      <c r="E16" s="611">
        <v>2.0499999999999998</v>
      </c>
      <c r="F16" s="613">
        <v>1.25</v>
      </c>
      <c r="G16" s="588" t="s">
        <v>77</v>
      </c>
      <c r="H16" s="590">
        <f>SUM(E16-F16)</f>
        <v>0.79999999999999982</v>
      </c>
      <c r="I16"/>
    </row>
    <row r="17" spans="1:9" ht="18.75" customHeight="1" thickBot="1" x14ac:dyDescent="0.25">
      <c r="A17" s="171"/>
      <c r="B17" s="567"/>
      <c r="C17" s="592"/>
      <c r="D17" s="593"/>
      <c r="E17" s="585"/>
      <c r="F17" s="587"/>
      <c r="G17" s="589"/>
      <c r="H17" s="591"/>
      <c r="I17"/>
    </row>
    <row r="18" spans="1:9" ht="18.75" customHeight="1" x14ac:dyDescent="0.2">
      <c r="A18" s="171"/>
      <c r="B18" s="621" t="s">
        <v>92</v>
      </c>
      <c r="C18" s="197"/>
      <c r="D18" s="198">
        <v>7</v>
      </c>
      <c r="E18" s="199">
        <v>2.0499999999999998</v>
      </c>
      <c r="F18" s="200">
        <v>1.25</v>
      </c>
      <c r="G18" s="199">
        <v>0.5</v>
      </c>
      <c r="H18" s="201">
        <f>E18-G18-F18</f>
        <v>0.29999999999999982</v>
      </c>
      <c r="I18"/>
    </row>
    <row r="19" spans="1:9" ht="18.75" customHeight="1" x14ac:dyDescent="0.2">
      <c r="A19" s="171"/>
      <c r="B19" s="622"/>
      <c r="C19" s="197">
        <v>7</v>
      </c>
      <c r="D19" s="198">
        <v>10</v>
      </c>
      <c r="E19" s="202">
        <v>2.0499999999999998</v>
      </c>
      <c r="F19" s="200">
        <v>1.25</v>
      </c>
      <c r="G19" s="202">
        <v>0.45</v>
      </c>
      <c r="H19" s="203">
        <f>E19-G19-F19</f>
        <v>0.34999999999999987</v>
      </c>
      <c r="I19"/>
    </row>
    <row r="20" spans="1:9" ht="18.75" customHeight="1" x14ac:dyDescent="0.2">
      <c r="A20" s="171"/>
      <c r="B20" s="622"/>
      <c r="C20" s="197">
        <v>10</v>
      </c>
      <c r="D20" s="198">
        <v>12</v>
      </c>
      <c r="E20" s="202">
        <v>2.0499999999999998</v>
      </c>
      <c r="F20" s="200">
        <v>1.25</v>
      </c>
      <c r="G20" s="202">
        <v>0.35</v>
      </c>
      <c r="H20" s="211">
        <f>E20-G20-F20</f>
        <v>0.44999999999999973</v>
      </c>
      <c r="I20"/>
    </row>
    <row r="21" spans="1:9" ht="18.75" customHeight="1" x14ac:dyDescent="0.2">
      <c r="A21" s="171"/>
      <c r="B21" s="622"/>
      <c r="C21" s="197">
        <v>12</v>
      </c>
      <c r="D21" s="198">
        <v>14</v>
      </c>
      <c r="E21" s="202">
        <v>2.0499999999999998</v>
      </c>
      <c r="F21" s="200">
        <v>1.25</v>
      </c>
      <c r="G21" s="202">
        <v>0.25</v>
      </c>
      <c r="H21" s="211">
        <f>E21-G21-F21</f>
        <v>0.54999999999999982</v>
      </c>
      <c r="I21"/>
    </row>
    <row r="22" spans="1:9" ht="18.75" customHeight="1" x14ac:dyDescent="0.2">
      <c r="A22" s="171"/>
      <c r="B22" s="622"/>
      <c r="C22" s="197">
        <v>14</v>
      </c>
      <c r="D22" s="198">
        <v>15</v>
      </c>
      <c r="E22" s="202">
        <v>2.0499999999999998</v>
      </c>
      <c r="F22" s="200">
        <v>1.25</v>
      </c>
      <c r="G22" s="202">
        <v>0.15</v>
      </c>
      <c r="H22" s="211">
        <f>E22-G22-F22</f>
        <v>0.64999999999999991</v>
      </c>
      <c r="I22"/>
    </row>
    <row r="23" spans="1:9" ht="18.75" customHeight="1" thickBot="1" x14ac:dyDescent="0.25">
      <c r="A23" s="171"/>
      <c r="B23" s="623"/>
      <c r="C23" s="212"/>
      <c r="D23" s="253"/>
      <c r="E23" s="254"/>
      <c r="F23" s="239"/>
      <c r="G23" s="214"/>
      <c r="H23" s="216"/>
      <c r="I23"/>
    </row>
    <row r="24" spans="1:9" ht="18.75" customHeight="1" x14ac:dyDescent="0.2">
      <c r="A24" s="171"/>
      <c r="B24" s="596" t="s">
        <v>152</v>
      </c>
      <c r="C24" s="598" t="s">
        <v>8</v>
      </c>
      <c r="D24" s="598"/>
      <c r="E24" s="599">
        <v>1.85</v>
      </c>
      <c r="F24" s="601">
        <v>1.25</v>
      </c>
      <c r="G24" s="599" t="s">
        <v>77</v>
      </c>
      <c r="H24" s="590">
        <f>SUM(E24-F24)</f>
        <v>0.60000000000000009</v>
      </c>
      <c r="I24"/>
    </row>
    <row r="25" spans="1:9" ht="18.75" customHeight="1" thickBot="1" x14ac:dyDescent="0.25">
      <c r="A25" s="171"/>
      <c r="B25" s="597"/>
      <c r="C25" s="608"/>
      <c r="D25" s="608"/>
      <c r="E25" s="600"/>
      <c r="F25" s="602"/>
      <c r="G25" s="600"/>
      <c r="H25" s="591"/>
      <c r="I25"/>
    </row>
    <row r="26" spans="1:9" ht="18.75" customHeight="1" x14ac:dyDescent="0.2">
      <c r="A26" s="171"/>
      <c r="B26" s="605" t="s">
        <v>162</v>
      </c>
      <c r="C26" s="217"/>
      <c r="D26" s="218">
        <v>9</v>
      </c>
      <c r="E26" s="200">
        <v>1.85</v>
      </c>
      <c r="F26" s="199">
        <v>1.25</v>
      </c>
      <c r="G26" s="219">
        <v>0.3</v>
      </c>
      <c r="H26" s="201">
        <f>E26-G26-F26</f>
        <v>0.30000000000000004</v>
      </c>
      <c r="I26"/>
    </row>
    <row r="27" spans="1:9" ht="18.75" customHeight="1" x14ac:dyDescent="0.2">
      <c r="A27" s="171"/>
      <c r="B27" s="606"/>
      <c r="C27" s="220">
        <v>9</v>
      </c>
      <c r="D27" s="221">
        <v>12</v>
      </c>
      <c r="E27" s="200">
        <v>1.85</v>
      </c>
      <c r="F27" s="202">
        <v>1.25</v>
      </c>
      <c r="G27" s="219">
        <v>0.25</v>
      </c>
      <c r="H27" s="203">
        <f>E27-G27-F27</f>
        <v>0.35000000000000009</v>
      </c>
      <c r="I27"/>
    </row>
    <row r="28" spans="1:9" ht="18.75" customHeight="1" x14ac:dyDescent="0.2">
      <c r="A28" s="171"/>
      <c r="B28" s="606"/>
      <c r="C28" s="220">
        <v>12</v>
      </c>
      <c r="D28" s="221">
        <v>14</v>
      </c>
      <c r="E28" s="200">
        <v>1.85</v>
      </c>
      <c r="F28" s="202">
        <v>1.25</v>
      </c>
      <c r="G28" s="219">
        <v>0.15</v>
      </c>
      <c r="H28" s="211">
        <f>E28-G28-F28</f>
        <v>0.45000000000000018</v>
      </c>
      <c r="I28"/>
    </row>
    <row r="29" spans="1:9" ht="18.75" customHeight="1" x14ac:dyDescent="0.2">
      <c r="A29" s="171"/>
      <c r="B29" s="606"/>
      <c r="C29" s="220">
        <v>14</v>
      </c>
      <c r="D29" s="221">
        <v>15</v>
      </c>
      <c r="E29" s="200">
        <v>1.85</v>
      </c>
      <c r="F29" s="202">
        <v>1.25</v>
      </c>
      <c r="G29" s="219">
        <v>0.05</v>
      </c>
      <c r="H29" s="211">
        <f>E29-G29-F29</f>
        <v>0.55000000000000004</v>
      </c>
      <c r="I29"/>
    </row>
    <row r="30" spans="1:9" ht="18.75" customHeight="1" x14ac:dyDescent="0.2">
      <c r="A30" s="171"/>
      <c r="B30" s="606"/>
      <c r="C30" s="220"/>
      <c r="D30" s="221"/>
      <c r="E30" s="200"/>
      <c r="F30" s="202"/>
      <c r="G30" s="219"/>
      <c r="H30" s="211"/>
      <c r="I30"/>
    </row>
    <row r="31" spans="1:9" ht="18.75" customHeight="1" thickBot="1" x14ac:dyDescent="0.25">
      <c r="A31" s="171"/>
      <c r="B31" s="607"/>
      <c r="C31" s="229"/>
      <c r="D31" s="255"/>
      <c r="E31" s="239"/>
      <c r="F31" s="254"/>
      <c r="G31" s="231"/>
      <c r="H31" s="216"/>
      <c r="I31"/>
    </row>
    <row r="32" spans="1:9" ht="18.75" customHeight="1" x14ac:dyDescent="0.2">
      <c r="A32" s="171"/>
      <c r="B32" s="566" t="s">
        <v>152</v>
      </c>
      <c r="C32" s="609" t="s">
        <v>8</v>
      </c>
      <c r="D32" s="610"/>
      <c r="E32" s="611">
        <v>1.95</v>
      </c>
      <c r="F32" s="613">
        <v>1.25</v>
      </c>
      <c r="G32" s="588" t="s">
        <v>77</v>
      </c>
      <c r="H32" s="590">
        <f>SUM(E32-F32)</f>
        <v>0.7</v>
      </c>
      <c r="I32"/>
    </row>
    <row r="33" spans="1:9" ht="18.75" customHeight="1" thickBot="1" x14ac:dyDescent="0.25">
      <c r="A33" s="171"/>
      <c r="B33" s="567"/>
      <c r="C33" s="592"/>
      <c r="D33" s="593"/>
      <c r="E33" s="612"/>
      <c r="F33" s="587"/>
      <c r="G33" s="604"/>
      <c r="H33" s="591"/>
      <c r="I33"/>
    </row>
    <row r="34" spans="1:9" ht="18.75" customHeight="1" x14ac:dyDescent="0.2">
      <c r="A34" s="171"/>
      <c r="B34" s="605" t="s">
        <v>13</v>
      </c>
      <c r="C34" s="217"/>
      <c r="D34" s="218">
        <v>10</v>
      </c>
      <c r="E34" s="246">
        <v>1.95</v>
      </c>
      <c r="F34" s="199">
        <v>1.25</v>
      </c>
      <c r="G34" s="248">
        <v>0.35</v>
      </c>
      <c r="H34" s="201">
        <f>E34-G34-F34</f>
        <v>0.35000000000000009</v>
      </c>
      <c r="I34"/>
    </row>
    <row r="35" spans="1:9" ht="18.75" customHeight="1" x14ac:dyDescent="0.2">
      <c r="A35" s="171"/>
      <c r="B35" s="606"/>
      <c r="C35" s="220">
        <v>10</v>
      </c>
      <c r="D35" s="221">
        <v>12</v>
      </c>
      <c r="E35" s="200">
        <v>1.95</v>
      </c>
      <c r="F35" s="202">
        <v>1.25</v>
      </c>
      <c r="G35" s="219">
        <v>0.25</v>
      </c>
      <c r="H35" s="203">
        <f>E35-G35-F35</f>
        <v>0.44999999999999996</v>
      </c>
      <c r="I35"/>
    </row>
    <row r="36" spans="1:9" ht="18.75" customHeight="1" x14ac:dyDescent="0.2">
      <c r="A36" s="171"/>
      <c r="B36" s="606"/>
      <c r="C36" s="220">
        <v>12</v>
      </c>
      <c r="D36" s="221">
        <v>14</v>
      </c>
      <c r="E36" s="200">
        <v>1.95</v>
      </c>
      <c r="F36" s="202">
        <v>1.25</v>
      </c>
      <c r="G36" s="219">
        <v>0.15</v>
      </c>
      <c r="H36" s="211">
        <f>E36-G36-F36</f>
        <v>0.55000000000000004</v>
      </c>
      <c r="I36"/>
    </row>
    <row r="37" spans="1:9" ht="18.75" customHeight="1" x14ac:dyDescent="0.2">
      <c r="A37" s="171"/>
      <c r="B37" s="606"/>
      <c r="C37" s="220">
        <v>14</v>
      </c>
      <c r="D37" s="221">
        <v>15</v>
      </c>
      <c r="E37" s="200">
        <v>1.95</v>
      </c>
      <c r="F37" s="202">
        <v>1.25</v>
      </c>
      <c r="G37" s="219">
        <v>0.05</v>
      </c>
      <c r="H37" s="211">
        <f>E37-G37-F37</f>
        <v>0.64999999999999991</v>
      </c>
      <c r="I37"/>
    </row>
    <row r="38" spans="1:9" ht="18.75" customHeight="1" x14ac:dyDescent="0.2">
      <c r="A38" s="171"/>
      <c r="B38" s="606"/>
      <c r="C38" s="220"/>
      <c r="D38" s="221"/>
      <c r="E38" s="200"/>
      <c r="F38" s="202"/>
      <c r="G38" s="219"/>
      <c r="H38" s="211"/>
      <c r="I38"/>
    </row>
    <row r="39" spans="1:9" ht="18.75" customHeight="1" thickBot="1" x14ac:dyDescent="0.25">
      <c r="A39" s="171"/>
      <c r="B39" s="607"/>
      <c r="C39" s="229"/>
      <c r="D39" s="255"/>
      <c r="E39" s="239"/>
      <c r="F39" s="254"/>
      <c r="G39" s="231"/>
      <c r="H39" s="216"/>
      <c r="I39"/>
    </row>
    <row r="40" spans="1:9" ht="18.75" customHeight="1" x14ac:dyDescent="0.2">
      <c r="A40" s="171"/>
      <c r="B40" s="566" t="s">
        <v>152</v>
      </c>
      <c r="C40" s="609" t="s">
        <v>8</v>
      </c>
      <c r="D40" s="610"/>
      <c r="E40" s="611">
        <v>2.0499999999999998</v>
      </c>
      <c r="F40" s="613">
        <v>1.25</v>
      </c>
      <c r="G40" s="588" t="s">
        <v>77</v>
      </c>
      <c r="H40" s="590">
        <f>SUM(E40-F40)</f>
        <v>0.79999999999999982</v>
      </c>
      <c r="I40"/>
    </row>
    <row r="41" spans="1:9" ht="18.75" customHeight="1" thickBot="1" x14ac:dyDescent="0.25">
      <c r="A41" s="171"/>
      <c r="B41" s="567"/>
      <c r="C41" s="592"/>
      <c r="D41" s="593"/>
      <c r="E41" s="585"/>
      <c r="F41" s="587"/>
      <c r="G41" s="589"/>
      <c r="H41" s="591"/>
      <c r="I41"/>
    </row>
    <row r="42" spans="1:9" ht="18.75" customHeight="1" x14ac:dyDescent="0.2">
      <c r="A42" s="171"/>
      <c r="B42" s="621" t="s">
        <v>147</v>
      </c>
      <c r="C42" s="261"/>
      <c r="D42" s="262">
        <v>7</v>
      </c>
      <c r="E42" s="263">
        <v>2.0499999999999998</v>
      </c>
      <c r="F42" s="264">
        <v>1.25</v>
      </c>
      <c r="G42" s="263">
        <v>0.5</v>
      </c>
      <c r="H42" s="265">
        <f>E42-G42-F42</f>
        <v>0.29999999999999982</v>
      </c>
      <c r="I42"/>
    </row>
    <row r="43" spans="1:9" ht="18.75" customHeight="1" x14ac:dyDescent="0.2">
      <c r="A43" s="171"/>
      <c r="B43" s="622"/>
      <c r="C43" s="197">
        <v>7</v>
      </c>
      <c r="D43" s="198">
        <v>10</v>
      </c>
      <c r="E43" s="202">
        <v>2.0499999999999998</v>
      </c>
      <c r="F43" s="200">
        <v>1.25</v>
      </c>
      <c r="G43" s="202">
        <v>0.45</v>
      </c>
      <c r="H43" s="266">
        <f>E43-G43-F43</f>
        <v>0.34999999999999987</v>
      </c>
      <c r="I43"/>
    </row>
    <row r="44" spans="1:9" ht="18.75" customHeight="1" x14ac:dyDescent="0.2">
      <c r="A44" s="171"/>
      <c r="B44" s="622"/>
      <c r="C44" s="197">
        <v>10</v>
      </c>
      <c r="D44" s="198">
        <v>12</v>
      </c>
      <c r="E44" s="202">
        <v>2.0499999999999998</v>
      </c>
      <c r="F44" s="200">
        <v>1.25</v>
      </c>
      <c r="G44" s="202">
        <v>0.35</v>
      </c>
      <c r="H44" s="203">
        <f>E44-G44-F44</f>
        <v>0.44999999999999973</v>
      </c>
      <c r="I44"/>
    </row>
    <row r="45" spans="1:9" ht="18.75" customHeight="1" x14ac:dyDescent="0.2">
      <c r="A45" s="171"/>
      <c r="B45" s="622"/>
      <c r="C45" s="197">
        <v>12</v>
      </c>
      <c r="D45" s="198">
        <v>14</v>
      </c>
      <c r="E45" s="202">
        <v>2.0499999999999998</v>
      </c>
      <c r="F45" s="200">
        <v>1.25</v>
      </c>
      <c r="G45" s="202">
        <v>0.25</v>
      </c>
      <c r="H45" s="211">
        <f>E45-G45-F45</f>
        <v>0.54999999999999982</v>
      </c>
      <c r="I45"/>
    </row>
    <row r="46" spans="1:9" ht="18.75" customHeight="1" x14ac:dyDescent="0.2">
      <c r="A46" s="171"/>
      <c r="B46" s="622"/>
      <c r="C46" s="197">
        <v>14</v>
      </c>
      <c r="D46" s="198">
        <v>15</v>
      </c>
      <c r="E46" s="202">
        <v>2.0499999999999998</v>
      </c>
      <c r="F46" s="200">
        <v>1.25</v>
      </c>
      <c r="G46" s="202">
        <v>0.15</v>
      </c>
      <c r="H46" s="211">
        <f>E46-G46-F46</f>
        <v>0.64999999999999991</v>
      </c>
      <c r="I46"/>
    </row>
    <row r="47" spans="1:9" ht="18.75" customHeight="1" thickBot="1" x14ac:dyDescent="0.25">
      <c r="A47" s="171"/>
      <c r="B47" s="623"/>
      <c r="C47" s="212"/>
      <c r="D47" s="253"/>
      <c r="E47" s="238"/>
      <c r="F47" s="239"/>
      <c r="G47" s="234"/>
      <c r="H47" s="216"/>
      <c r="I47"/>
    </row>
  </sheetData>
  <mergeCells count="39">
    <mergeCell ref="G32:G33"/>
    <mergeCell ref="B42:B47"/>
    <mergeCell ref="H32:H33"/>
    <mergeCell ref="B34:B39"/>
    <mergeCell ref="B40:B41"/>
    <mergeCell ref="C40:D41"/>
    <mergeCell ref="E40:E41"/>
    <mergeCell ref="F40:F41"/>
    <mergeCell ref="G40:G41"/>
    <mergeCell ref="H40:H41"/>
    <mergeCell ref="B26:B31"/>
    <mergeCell ref="B32:B33"/>
    <mergeCell ref="C32:D33"/>
    <mergeCell ref="E32:E33"/>
    <mergeCell ref="F32:F33"/>
    <mergeCell ref="G16:G17"/>
    <mergeCell ref="H16:H17"/>
    <mergeCell ref="B18:B23"/>
    <mergeCell ref="B24:B25"/>
    <mergeCell ref="C24:D25"/>
    <mergeCell ref="E24:E25"/>
    <mergeCell ref="F24:F25"/>
    <mergeCell ref="G24:G25"/>
    <mergeCell ref="H24:H25"/>
    <mergeCell ref="B10:B15"/>
    <mergeCell ref="B16:B17"/>
    <mergeCell ref="C16:D17"/>
    <mergeCell ref="E16:E17"/>
    <mergeCell ref="F16:F17"/>
    <mergeCell ref="A1:I1"/>
    <mergeCell ref="B2:K2"/>
    <mergeCell ref="B4:B7"/>
    <mergeCell ref="C4:D7"/>
    <mergeCell ref="B8:B9"/>
    <mergeCell ref="C8:D9"/>
    <mergeCell ref="E8:E9"/>
    <mergeCell ref="F8:F9"/>
    <mergeCell ref="G8:G9"/>
    <mergeCell ref="H8:H9"/>
  </mergeCells>
  <phoneticPr fontId="39"/>
  <pageMargins left="0.63" right="0.19" top="0.57999999999999996" bottom="0.6" header="0.22" footer="0.2"/>
  <pageSetup paperSize="9" scale="87"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B1:U68"/>
  <sheetViews>
    <sheetView showOutlineSymbols="0" view="pageBreakPreview" zoomScale="85" zoomScaleNormal="87" zoomScaleSheetLayoutView="85" workbookViewId="0">
      <pane ySplit="2" topLeftCell="A48" activePane="bottomLeft" state="frozen"/>
      <selection pane="bottomLeft"/>
    </sheetView>
  </sheetViews>
  <sheetFormatPr defaultColWidth="13.90625" defaultRowHeight="16.5" x14ac:dyDescent="0.25"/>
  <cols>
    <col min="1" max="1" width="2.26953125" style="1" customWidth="1"/>
    <col min="2" max="2" width="18.08984375" style="1" customWidth="1"/>
    <col min="3" max="3" width="19" style="1" customWidth="1"/>
    <col min="4" max="5" width="8.36328125" style="2" customWidth="1"/>
    <col min="6" max="6" width="9.26953125" style="2" customWidth="1"/>
    <col min="7" max="9" width="8.36328125" style="1" hidden="1" customWidth="1"/>
    <col min="10" max="10" width="10.36328125" style="1" customWidth="1"/>
    <col min="11" max="11" width="11.453125" style="3" customWidth="1"/>
    <col min="12" max="12" width="9.6328125" style="1" customWidth="1"/>
    <col min="13" max="15" width="8.36328125" style="1" hidden="1" customWidth="1"/>
    <col min="16" max="16" width="8.36328125" style="1" customWidth="1"/>
    <col min="17" max="17" width="8.36328125" style="3" customWidth="1"/>
    <col min="18" max="18" width="8.36328125" style="1" customWidth="1"/>
    <col min="19" max="19" width="8.36328125" style="1" hidden="1" customWidth="1"/>
    <col min="20" max="20" width="8.08984375" style="1" hidden="1" customWidth="1"/>
    <col min="21" max="21" width="8.36328125" style="1" hidden="1" customWidth="1"/>
    <col min="22" max="22" width="2.08984375" style="1" customWidth="1"/>
    <col min="23" max="23" width="13.90625" style="1" bestFit="1"/>
    <col min="24" max="16384" width="13.90625" style="1"/>
  </cols>
  <sheetData>
    <row r="1" spans="2:21" ht="50.25" customHeight="1" thickTop="1" thickBot="1" x14ac:dyDescent="0.3">
      <c r="B1" s="436" t="s">
        <v>233</v>
      </c>
      <c r="C1" s="437"/>
      <c r="D1" s="437"/>
      <c r="E1" s="437"/>
      <c r="F1" s="437"/>
      <c r="G1" s="437"/>
      <c r="H1" s="437"/>
      <c r="I1" s="437"/>
      <c r="J1" s="437"/>
      <c r="K1" s="437"/>
      <c r="L1" s="437"/>
      <c r="M1" s="437"/>
      <c r="N1" s="437"/>
      <c r="O1" s="437"/>
      <c r="P1" s="437"/>
      <c r="Q1" s="437"/>
      <c r="R1" s="438"/>
      <c r="S1" s="4"/>
      <c r="T1" s="5"/>
      <c r="U1" s="6"/>
    </row>
    <row r="2" spans="2:21" ht="72" customHeight="1" thickTop="1" thickBot="1" x14ac:dyDescent="0.3">
      <c r="B2" s="7" t="s">
        <v>188</v>
      </c>
      <c r="C2" s="8" t="s">
        <v>250</v>
      </c>
      <c r="D2" s="439" t="s">
        <v>251</v>
      </c>
      <c r="E2" s="440"/>
      <c r="F2" s="441"/>
      <c r="G2" s="9"/>
      <c r="H2" s="9"/>
      <c r="I2" s="9"/>
      <c r="J2" s="442" t="s">
        <v>148</v>
      </c>
      <c r="K2" s="443"/>
      <c r="L2" s="444"/>
      <c r="M2" s="10"/>
      <c r="N2" s="10"/>
      <c r="O2" s="10"/>
      <c r="P2" s="445" t="s">
        <v>222</v>
      </c>
      <c r="Q2" s="445"/>
      <c r="R2" s="446"/>
      <c r="S2" s="4"/>
      <c r="T2" s="5"/>
      <c r="U2" s="6"/>
    </row>
    <row r="3" spans="2:21" ht="17.5" thickTop="1" thickBot="1" x14ac:dyDescent="0.3">
      <c r="B3" s="51" t="s">
        <v>117</v>
      </c>
      <c r="C3" s="60" t="s">
        <v>266</v>
      </c>
      <c r="D3" s="479">
        <v>2</v>
      </c>
      <c r="E3" s="480"/>
      <c r="F3" s="483"/>
      <c r="G3" s="61"/>
      <c r="H3" s="53"/>
      <c r="I3" s="53"/>
      <c r="J3" s="481">
        <v>1.6</v>
      </c>
      <c r="K3" s="482"/>
      <c r="L3" s="482"/>
      <c r="M3" s="53"/>
      <c r="N3" s="53"/>
      <c r="O3" s="53"/>
      <c r="P3" s="453">
        <f t="shared" ref="P3:P12" si="0">SUM(D3-J3)</f>
        <v>0.39999999999999991</v>
      </c>
      <c r="Q3" s="454"/>
      <c r="R3" s="455"/>
    </row>
    <row r="4" spans="2:21" ht="17.5" thickTop="1" thickBot="1" x14ac:dyDescent="0.3">
      <c r="B4" s="51" t="s">
        <v>31</v>
      </c>
      <c r="C4" s="56" t="s">
        <v>19</v>
      </c>
      <c r="D4" s="479">
        <v>2</v>
      </c>
      <c r="E4" s="480"/>
      <c r="F4" s="483"/>
      <c r="G4" s="61"/>
      <c r="H4" s="53"/>
      <c r="I4" s="53"/>
      <c r="J4" s="481">
        <v>1.65</v>
      </c>
      <c r="K4" s="482"/>
      <c r="L4" s="482"/>
      <c r="M4" s="53"/>
      <c r="N4" s="53"/>
      <c r="O4" s="53"/>
      <c r="P4" s="453">
        <f t="shared" si="0"/>
        <v>0.35000000000000009</v>
      </c>
      <c r="Q4" s="454"/>
      <c r="R4" s="455"/>
    </row>
    <row r="5" spans="2:21" ht="17.5" thickTop="1" thickBot="1" x14ac:dyDescent="0.3">
      <c r="B5" s="51" t="s">
        <v>31</v>
      </c>
      <c r="C5" s="56" t="s">
        <v>76</v>
      </c>
      <c r="D5" s="479">
        <v>2</v>
      </c>
      <c r="E5" s="480"/>
      <c r="F5" s="483"/>
      <c r="G5" s="61"/>
      <c r="H5" s="53"/>
      <c r="I5" s="53"/>
      <c r="J5" s="481">
        <v>1.75</v>
      </c>
      <c r="K5" s="482"/>
      <c r="L5" s="482"/>
      <c r="M5" s="53"/>
      <c r="N5" s="53"/>
      <c r="O5" s="53"/>
      <c r="P5" s="453">
        <f t="shared" si="0"/>
        <v>0.25</v>
      </c>
      <c r="Q5" s="454"/>
      <c r="R5" s="455"/>
    </row>
    <row r="6" spans="2:21" ht="17.5" thickTop="1" thickBot="1" x14ac:dyDescent="0.3">
      <c r="B6" s="51" t="s">
        <v>31</v>
      </c>
      <c r="C6" s="56" t="s">
        <v>248</v>
      </c>
      <c r="D6" s="479">
        <v>2</v>
      </c>
      <c r="E6" s="480"/>
      <c r="F6" s="483"/>
      <c r="G6" s="61"/>
      <c r="H6" s="53"/>
      <c r="I6" s="53"/>
      <c r="J6" s="481">
        <v>1.85</v>
      </c>
      <c r="K6" s="482"/>
      <c r="L6" s="482"/>
      <c r="M6" s="53"/>
      <c r="N6" s="53"/>
      <c r="O6" s="53"/>
      <c r="P6" s="453">
        <f t="shared" si="0"/>
        <v>0.14999999999999991</v>
      </c>
      <c r="Q6" s="454"/>
      <c r="R6" s="455"/>
    </row>
    <row r="7" spans="2:21" ht="17.5" thickTop="1" thickBot="1" x14ac:dyDescent="0.3">
      <c r="B7" s="51" t="s">
        <v>31</v>
      </c>
      <c r="C7" s="56" t="s">
        <v>127</v>
      </c>
      <c r="D7" s="479">
        <v>2</v>
      </c>
      <c r="E7" s="480"/>
      <c r="F7" s="483"/>
      <c r="G7" s="61"/>
      <c r="H7" s="53"/>
      <c r="I7" s="53"/>
      <c r="J7" s="481">
        <v>1.95</v>
      </c>
      <c r="K7" s="482"/>
      <c r="L7" s="482"/>
      <c r="M7" s="53"/>
      <c r="N7" s="53"/>
      <c r="O7" s="53"/>
      <c r="P7" s="453">
        <f t="shared" si="0"/>
        <v>5.0000000000000044E-2</v>
      </c>
      <c r="Q7" s="454"/>
      <c r="R7" s="455"/>
    </row>
    <row r="8" spans="2:21" ht="17.5" thickTop="1" thickBot="1" x14ac:dyDescent="0.3">
      <c r="B8" s="51" t="s">
        <v>208</v>
      </c>
      <c r="C8" s="60" t="s">
        <v>23</v>
      </c>
      <c r="D8" s="479">
        <v>2.1</v>
      </c>
      <c r="E8" s="480"/>
      <c r="F8" s="483"/>
      <c r="G8" s="61"/>
      <c r="H8" s="53"/>
      <c r="I8" s="53"/>
      <c r="J8" s="481">
        <v>1.7</v>
      </c>
      <c r="K8" s="482"/>
      <c r="L8" s="482"/>
      <c r="M8" s="53"/>
      <c r="N8" s="53"/>
      <c r="O8" s="53"/>
      <c r="P8" s="453">
        <f t="shared" si="0"/>
        <v>0.40000000000000013</v>
      </c>
      <c r="Q8" s="454"/>
      <c r="R8" s="455"/>
    </row>
    <row r="9" spans="2:21" ht="17.5" thickTop="1" thickBot="1" x14ac:dyDescent="0.3">
      <c r="B9" s="51" t="s">
        <v>31</v>
      </c>
      <c r="C9" s="56" t="s">
        <v>45</v>
      </c>
      <c r="D9" s="479">
        <v>2.1</v>
      </c>
      <c r="E9" s="480"/>
      <c r="F9" s="483"/>
      <c r="G9" s="61"/>
      <c r="H9" s="53"/>
      <c r="I9" s="53"/>
      <c r="J9" s="481">
        <v>1.75</v>
      </c>
      <c r="K9" s="482"/>
      <c r="L9" s="482"/>
      <c r="M9" s="53"/>
      <c r="N9" s="53"/>
      <c r="O9" s="53"/>
      <c r="P9" s="453">
        <f t="shared" si="0"/>
        <v>0.35000000000000009</v>
      </c>
      <c r="Q9" s="454"/>
      <c r="R9" s="455"/>
    </row>
    <row r="10" spans="2:21" ht="17.5" thickTop="1" thickBot="1" x14ac:dyDescent="0.3">
      <c r="B10" s="51" t="s">
        <v>31</v>
      </c>
      <c r="C10" s="56" t="s">
        <v>54</v>
      </c>
      <c r="D10" s="479">
        <v>2.1</v>
      </c>
      <c r="E10" s="480"/>
      <c r="F10" s="483"/>
      <c r="G10" s="61"/>
      <c r="H10" s="53"/>
      <c r="I10" s="53"/>
      <c r="J10" s="481">
        <v>1.85</v>
      </c>
      <c r="K10" s="482"/>
      <c r="L10" s="482"/>
      <c r="M10" s="53"/>
      <c r="N10" s="53"/>
      <c r="O10" s="53"/>
      <c r="P10" s="453">
        <f t="shared" si="0"/>
        <v>0.25</v>
      </c>
      <c r="Q10" s="454"/>
      <c r="R10" s="455"/>
    </row>
    <row r="11" spans="2:21" ht="17.5" thickTop="1" thickBot="1" x14ac:dyDescent="0.3">
      <c r="B11" s="51" t="s">
        <v>31</v>
      </c>
      <c r="C11" s="56" t="s">
        <v>240</v>
      </c>
      <c r="D11" s="479">
        <v>2.1</v>
      </c>
      <c r="E11" s="480"/>
      <c r="F11" s="483"/>
      <c r="G11" s="61"/>
      <c r="H11" s="53"/>
      <c r="I11" s="53"/>
      <c r="J11" s="481">
        <v>1.95</v>
      </c>
      <c r="K11" s="482"/>
      <c r="L11" s="482"/>
      <c r="M11" s="53"/>
      <c r="N11" s="53"/>
      <c r="O11" s="53"/>
      <c r="P11" s="453">
        <f t="shared" si="0"/>
        <v>0.15000000000000013</v>
      </c>
      <c r="Q11" s="454"/>
      <c r="R11" s="455"/>
    </row>
    <row r="12" spans="2:21" ht="17.5" thickTop="1" thickBot="1" x14ac:dyDescent="0.3">
      <c r="B12" s="51" t="s">
        <v>31</v>
      </c>
      <c r="C12" s="56" t="s">
        <v>12</v>
      </c>
      <c r="D12" s="479">
        <v>2.1</v>
      </c>
      <c r="E12" s="480"/>
      <c r="F12" s="483"/>
      <c r="G12" s="61"/>
      <c r="H12" s="53"/>
      <c r="I12" s="53"/>
      <c r="J12" s="481">
        <v>2</v>
      </c>
      <c r="K12" s="482"/>
      <c r="L12" s="482"/>
      <c r="M12" s="53"/>
      <c r="N12" s="53"/>
      <c r="O12" s="53"/>
      <c r="P12" s="453">
        <f t="shared" si="0"/>
        <v>0.10000000000000009</v>
      </c>
      <c r="Q12" s="454"/>
      <c r="R12" s="455"/>
    </row>
    <row r="13" spans="2:21" ht="17.5" thickTop="1" thickBot="1" x14ac:dyDescent="0.3">
      <c r="B13" s="51" t="s">
        <v>269</v>
      </c>
      <c r="C13" s="56" t="s">
        <v>73</v>
      </c>
      <c r="D13" s="479">
        <v>2</v>
      </c>
      <c r="E13" s="480"/>
      <c r="F13" s="483"/>
      <c r="G13" s="61"/>
      <c r="H13" s="53"/>
      <c r="I13" s="53"/>
      <c r="J13" s="481">
        <v>1.7</v>
      </c>
      <c r="K13" s="482"/>
      <c r="L13" s="482"/>
      <c r="M13" s="53"/>
      <c r="N13" s="53"/>
      <c r="O13" s="53"/>
      <c r="P13" s="453">
        <f t="shared" ref="P13:P22" si="1">SUM(D13-J13)</f>
        <v>0.30000000000000004</v>
      </c>
      <c r="Q13" s="454"/>
      <c r="R13" s="455"/>
    </row>
    <row r="14" spans="2:21" ht="17.5" thickTop="1" thickBot="1" x14ac:dyDescent="0.3">
      <c r="B14" s="51" t="s">
        <v>31</v>
      </c>
      <c r="C14" s="56" t="s">
        <v>248</v>
      </c>
      <c r="D14" s="479">
        <v>2</v>
      </c>
      <c r="E14" s="480"/>
      <c r="F14" s="483"/>
      <c r="G14" s="61"/>
      <c r="H14" s="53"/>
      <c r="I14" s="53"/>
      <c r="J14" s="481">
        <v>1.75</v>
      </c>
      <c r="K14" s="482"/>
      <c r="L14" s="482"/>
      <c r="M14" s="53"/>
      <c r="N14" s="53"/>
      <c r="O14" s="53"/>
      <c r="P14" s="453">
        <f t="shared" si="1"/>
        <v>0.25</v>
      </c>
      <c r="Q14" s="454"/>
      <c r="R14" s="455"/>
    </row>
    <row r="15" spans="2:21" ht="17.5" thickTop="1" thickBot="1" x14ac:dyDescent="0.3">
      <c r="B15" s="51" t="s">
        <v>31</v>
      </c>
      <c r="C15" s="56" t="s">
        <v>236</v>
      </c>
      <c r="D15" s="479">
        <v>2</v>
      </c>
      <c r="E15" s="480"/>
      <c r="F15" s="483"/>
      <c r="G15" s="61"/>
      <c r="H15" s="53"/>
      <c r="I15" s="53"/>
      <c r="J15" s="481">
        <v>1.85</v>
      </c>
      <c r="K15" s="482"/>
      <c r="L15" s="482"/>
      <c r="M15" s="53"/>
      <c r="N15" s="53"/>
      <c r="O15" s="53"/>
      <c r="P15" s="453">
        <f t="shared" si="1"/>
        <v>0.14999999999999991</v>
      </c>
      <c r="Q15" s="454"/>
      <c r="R15" s="455"/>
    </row>
    <row r="16" spans="2:21" ht="17.5" thickTop="1" thickBot="1" x14ac:dyDescent="0.3">
      <c r="B16" s="51" t="s">
        <v>31</v>
      </c>
      <c r="C16" s="56" t="s">
        <v>46</v>
      </c>
      <c r="D16" s="479">
        <v>2</v>
      </c>
      <c r="E16" s="480"/>
      <c r="F16" s="483"/>
      <c r="G16" s="61"/>
      <c r="H16" s="53"/>
      <c r="I16" s="53"/>
      <c r="J16" s="481">
        <v>1.95</v>
      </c>
      <c r="K16" s="482"/>
      <c r="L16" s="482"/>
      <c r="M16" s="53"/>
      <c r="N16" s="53"/>
      <c r="O16" s="53"/>
      <c r="P16" s="453">
        <f t="shared" si="1"/>
        <v>5.0000000000000044E-2</v>
      </c>
      <c r="Q16" s="454"/>
      <c r="R16" s="455"/>
    </row>
    <row r="17" spans="2:18" ht="17.5" thickTop="1" thickBot="1" x14ac:dyDescent="0.3">
      <c r="B17" s="51" t="s">
        <v>122</v>
      </c>
      <c r="C17" s="60" t="s">
        <v>23</v>
      </c>
      <c r="D17" s="479">
        <v>1.8</v>
      </c>
      <c r="E17" s="480"/>
      <c r="F17" s="483"/>
      <c r="G17" s="61"/>
      <c r="H17" s="53"/>
      <c r="I17" s="53"/>
      <c r="J17" s="481">
        <v>1.4</v>
      </c>
      <c r="K17" s="482"/>
      <c r="L17" s="482"/>
      <c r="M17" s="53"/>
      <c r="N17" s="53"/>
      <c r="O17" s="53"/>
      <c r="P17" s="453">
        <f t="shared" si="1"/>
        <v>0.40000000000000013</v>
      </c>
      <c r="Q17" s="454"/>
      <c r="R17" s="455"/>
    </row>
    <row r="18" spans="2:18" ht="17.5" thickTop="1" thickBot="1" x14ac:dyDescent="0.3">
      <c r="B18" s="51" t="s">
        <v>31</v>
      </c>
      <c r="C18" s="56" t="s">
        <v>45</v>
      </c>
      <c r="D18" s="479">
        <v>1.8</v>
      </c>
      <c r="E18" s="480"/>
      <c r="F18" s="483"/>
      <c r="G18" s="61"/>
      <c r="H18" s="53"/>
      <c r="I18" s="53"/>
      <c r="J18" s="481">
        <v>1.45</v>
      </c>
      <c r="K18" s="482"/>
      <c r="L18" s="482"/>
      <c r="M18" s="53"/>
      <c r="N18" s="53"/>
      <c r="O18" s="53"/>
      <c r="P18" s="453">
        <f t="shared" si="1"/>
        <v>0.35000000000000009</v>
      </c>
      <c r="Q18" s="454"/>
      <c r="R18" s="455"/>
    </row>
    <row r="19" spans="2:18" ht="17.5" thickTop="1" thickBot="1" x14ac:dyDescent="0.3">
      <c r="B19" s="51" t="s">
        <v>31</v>
      </c>
      <c r="C19" s="56" t="s">
        <v>54</v>
      </c>
      <c r="D19" s="479">
        <v>1.8</v>
      </c>
      <c r="E19" s="480"/>
      <c r="F19" s="483"/>
      <c r="G19" s="61"/>
      <c r="H19" s="53"/>
      <c r="I19" s="53"/>
      <c r="J19" s="481">
        <v>1.55</v>
      </c>
      <c r="K19" s="482"/>
      <c r="L19" s="482"/>
      <c r="M19" s="53"/>
      <c r="N19" s="53"/>
      <c r="O19" s="53"/>
      <c r="P19" s="453">
        <f t="shared" si="1"/>
        <v>0.25</v>
      </c>
      <c r="Q19" s="454"/>
      <c r="R19" s="455"/>
    </row>
    <row r="20" spans="2:18" ht="17.5" thickTop="1" thickBot="1" x14ac:dyDescent="0.3">
      <c r="B20" s="51" t="s">
        <v>31</v>
      </c>
      <c r="C20" s="56" t="s">
        <v>240</v>
      </c>
      <c r="D20" s="479">
        <v>1.8</v>
      </c>
      <c r="E20" s="480"/>
      <c r="F20" s="483"/>
      <c r="G20" s="61"/>
      <c r="H20" s="53"/>
      <c r="I20" s="53"/>
      <c r="J20" s="481">
        <v>1.65</v>
      </c>
      <c r="K20" s="482"/>
      <c r="L20" s="482"/>
      <c r="M20" s="53"/>
      <c r="N20" s="53"/>
      <c r="O20" s="53"/>
      <c r="P20" s="453">
        <f t="shared" si="1"/>
        <v>0.15000000000000013</v>
      </c>
      <c r="Q20" s="454"/>
      <c r="R20" s="455"/>
    </row>
    <row r="21" spans="2:18" ht="17.5" thickTop="1" thickBot="1" x14ac:dyDescent="0.3">
      <c r="B21" s="51" t="s">
        <v>31</v>
      </c>
      <c r="C21" s="56" t="s">
        <v>12</v>
      </c>
      <c r="D21" s="479">
        <v>1.8</v>
      </c>
      <c r="E21" s="480"/>
      <c r="F21" s="483"/>
      <c r="G21" s="61"/>
      <c r="H21" s="53"/>
      <c r="I21" s="53"/>
      <c r="J21" s="481">
        <v>1.75</v>
      </c>
      <c r="K21" s="482"/>
      <c r="L21" s="482"/>
      <c r="M21" s="53"/>
      <c r="N21" s="53"/>
      <c r="O21" s="53"/>
      <c r="P21" s="453">
        <f t="shared" si="1"/>
        <v>5.0000000000000044E-2</v>
      </c>
      <c r="Q21" s="454"/>
      <c r="R21" s="455"/>
    </row>
    <row r="22" spans="2:18" ht="17.5" thickTop="1" thickBot="1" x14ac:dyDescent="0.3">
      <c r="B22" s="51" t="s">
        <v>256</v>
      </c>
      <c r="C22" s="56" t="s">
        <v>73</v>
      </c>
      <c r="D22" s="479">
        <v>1.9</v>
      </c>
      <c r="E22" s="480"/>
      <c r="F22" s="483"/>
      <c r="G22" s="61"/>
      <c r="H22" s="53"/>
      <c r="I22" s="53"/>
      <c r="J22" s="481">
        <v>1.6</v>
      </c>
      <c r="K22" s="482"/>
      <c r="L22" s="482"/>
      <c r="M22" s="53"/>
      <c r="N22" s="53"/>
      <c r="O22" s="53"/>
      <c r="P22" s="453">
        <f t="shared" si="1"/>
        <v>0.29999999999999982</v>
      </c>
      <c r="Q22" s="454"/>
      <c r="R22" s="455"/>
    </row>
    <row r="23" spans="2:18" ht="17.5" thickTop="1" thickBot="1" x14ac:dyDescent="0.3">
      <c r="B23" s="51" t="s">
        <v>31</v>
      </c>
      <c r="C23" s="56" t="s">
        <v>248</v>
      </c>
      <c r="D23" s="479">
        <v>1.9</v>
      </c>
      <c r="E23" s="480"/>
      <c r="F23" s="483"/>
      <c r="G23" s="61"/>
      <c r="H23" s="53"/>
      <c r="I23" s="53"/>
      <c r="J23" s="481">
        <v>1.65</v>
      </c>
      <c r="K23" s="482"/>
      <c r="L23" s="482"/>
      <c r="M23" s="53"/>
      <c r="N23" s="53"/>
      <c r="O23" s="53"/>
      <c r="P23" s="453">
        <f t="shared" ref="P23:P32" si="2">SUM(D23-J23)</f>
        <v>0.25</v>
      </c>
      <c r="Q23" s="454"/>
      <c r="R23" s="455"/>
    </row>
    <row r="24" spans="2:18" ht="17.5" thickTop="1" thickBot="1" x14ac:dyDescent="0.3">
      <c r="B24" s="51" t="s">
        <v>31</v>
      </c>
      <c r="C24" s="56" t="s">
        <v>236</v>
      </c>
      <c r="D24" s="479">
        <v>1.9</v>
      </c>
      <c r="E24" s="480"/>
      <c r="F24" s="483"/>
      <c r="G24" s="61"/>
      <c r="H24" s="53"/>
      <c r="I24" s="53"/>
      <c r="J24" s="481">
        <v>1.75</v>
      </c>
      <c r="K24" s="482"/>
      <c r="L24" s="482"/>
      <c r="M24" s="53"/>
      <c r="N24" s="53"/>
      <c r="O24" s="53"/>
      <c r="P24" s="453">
        <f t="shared" si="2"/>
        <v>0.14999999999999991</v>
      </c>
      <c r="Q24" s="454"/>
      <c r="R24" s="455"/>
    </row>
    <row r="25" spans="2:18" ht="17.5" thickTop="1" thickBot="1" x14ac:dyDescent="0.3">
      <c r="B25" s="51" t="s">
        <v>31</v>
      </c>
      <c r="C25" s="56" t="s">
        <v>46</v>
      </c>
      <c r="D25" s="479">
        <v>1.9</v>
      </c>
      <c r="E25" s="480"/>
      <c r="F25" s="483"/>
      <c r="G25" s="61"/>
      <c r="H25" s="53"/>
      <c r="I25" s="53"/>
      <c r="J25" s="481">
        <v>1.85</v>
      </c>
      <c r="K25" s="482"/>
      <c r="L25" s="482"/>
      <c r="M25" s="53"/>
      <c r="N25" s="53"/>
      <c r="O25" s="53"/>
      <c r="P25" s="453">
        <f t="shared" si="2"/>
        <v>4.9999999999999822E-2</v>
      </c>
      <c r="Q25" s="454"/>
      <c r="R25" s="455"/>
    </row>
    <row r="26" spans="2:18" ht="17.5" thickTop="1" thickBot="1" x14ac:dyDescent="0.3">
      <c r="B26" s="51" t="s">
        <v>81</v>
      </c>
      <c r="C26" s="60" t="s">
        <v>52</v>
      </c>
      <c r="D26" s="479">
        <v>1.8</v>
      </c>
      <c r="E26" s="480"/>
      <c r="F26" s="483"/>
      <c r="G26" s="61"/>
      <c r="H26" s="53"/>
      <c r="I26" s="53"/>
      <c r="J26" s="481">
        <v>1.35</v>
      </c>
      <c r="K26" s="482"/>
      <c r="L26" s="482"/>
      <c r="M26" s="53"/>
      <c r="N26" s="53"/>
      <c r="O26" s="53"/>
      <c r="P26" s="453">
        <f t="shared" si="2"/>
        <v>0.44999999999999996</v>
      </c>
      <c r="Q26" s="454"/>
      <c r="R26" s="455"/>
    </row>
    <row r="27" spans="2:18" ht="17.5" thickTop="1" thickBot="1" x14ac:dyDescent="0.3">
      <c r="B27" s="51" t="s">
        <v>31</v>
      </c>
      <c r="C27" s="56" t="s">
        <v>167</v>
      </c>
      <c r="D27" s="479">
        <v>1.8</v>
      </c>
      <c r="E27" s="480"/>
      <c r="F27" s="483"/>
      <c r="G27" s="61"/>
      <c r="H27" s="53"/>
      <c r="I27" s="53"/>
      <c r="J27" s="481">
        <v>1.45</v>
      </c>
      <c r="K27" s="482"/>
      <c r="L27" s="482"/>
      <c r="M27" s="53"/>
      <c r="N27" s="53"/>
      <c r="O27" s="53"/>
      <c r="P27" s="453">
        <f t="shared" si="2"/>
        <v>0.35000000000000009</v>
      </c>
      <c r="Q27" s="454"/>
      <c r="R27" s="455"/>
    </row>
    <row r="28" spans="2:18" ht="17.5" thickTop="1" thickBot="1" x14ac:dyDescent="0.3">
      <c r="B28" s="51" t="s">
        <v>31</v>
      </c>
      <c r="C28" s="56" t="s">
        <v>248</v>
      </c>
      <c r="D28" s="479">
        <v>1.8</v>
      </c>
      <c r="E28" s="480"/>
      <c r="F28" s="483"/>
      <c r="G28" s="61"/>
      <c r="H28" s="53"/>
      <c r="I28" s="53"/>
      <c r="J28" s="481">
        <v>1.55</v>
      </c>
      <c r="K28" s="482"/>
      <c r="L28" s="482"/>
      <c r="M28" s="53"/>
      <c r="N28" s="53"/>
      <c r="O28" s="53"/>
      <c r="P28" s="453">
        <f t="shared" si="2"/>
        <v>0.25</v>
      </c>
      <c r="Q28" s="454"/>
      <c r="R28" s="455"/>
    </row>
    <row r="29" spans="2:18" ht="17.5" thickTop="1" thickBot="1" x14ac:dyDescent="0.3">
      <c r="B29" s="51" t="s">
        <v>31</v>
      </c>
      <c r="C29" s="56" t="s">
        <v>236</v>
      </c>
      <c r="D29" s="479">
        <v>1.8</v>
      </c>
      <c r="E29" s="480"/>
      <c r="F29" s="483"/>
      <c r="G29" s="61"/>
      <c r="H29" s="53"/>
      <c r="I29" s="53"/>
      <c r="J29" s="481">
        <v>1.65</v>
      </c>
      <c r="K29" s="482"/>
      <c r="L29" s="482"/>
      <c r="M29" s="53"/>
      <c r="N29" s="53"/>
      <c r="O29" s="53"/>
      <c r="P29" s="453">
        <f t="shared" si="2"/>
        <v>0.15000000000000013</v>
      </c>
      <c r="Q29" s="454"/>
      <c r="R29" s="455"/>
    </row>
    <row r="30" spans="2:18" ht="17.5" thickTop="1" thickBot="1" x14ac:dyDescent="0.3">
      <c r="B30" s="51" t="s">
        <v>31</v>
      </c>
      <c r="C30" s="56" t="s">
        <v>46</v>
      </c>
      <c r="D30" s="479">
        <v>1.8</v>
      </c>
      <c r="E30" s="480"/>
      <c r="F30" s="483"/>
      <c r="G30" s="61"/>
      <c r="H30" s="53"/>
      <c r="I30" s="53"/>
      <c r="J30" s="481">
        <v>1.75</v>
      </c>
      <c r="K30" s="482"/>
      <c r="L30" s="482"/>
      <c r="M30" s="53"/>
      <c r="N30" s="53"/>
      <c r="O30" s="53"/>
      <c r="P30" s="453">
        <f t="shared" si="2"/>
        <v>5.0000000000000044E-2</v>
      </c>
      <c r="Q30" s="454"/>
      <c r="R30" s="455"/>
    </row>
    <row r="31" spans="2:18" ht="17.5" thickTop="1" thickBot="1" x14ac:dyDescent="0.3">
      <c r="B31" s="51" t="s">
        <v>78</v>
      </c>
      <c r="C31" s="56" t="s">
        <v>24</v>
      </c>
      <c r="D31" s="479">
        <v>1.7</v>
      </c>
      <c r="E31" s="480"/>
      <c r="F31" s="483"/>
      <c r="G31" s="61"/>
      <c r="H31" s="53"/>
      <c r="I31" s="53"/>
      <c r="J31" s="481">
        <v>1.45</v>
      </c>
      <c r="K31" s="482"/>
      <c r="L31" s="482"/>
      <c r="M31" s="53"/>
      <c r="N31" s="53"/>
      <c r="O31" s="53"/>
      <c r="P31" s="453">
        <f t="shared" si="2"/>
        <v>0.25</v>
      </c>
      <c r="Q31" s="454"/>
      <c r="R31" s="455"/>
    </row>
    <row r="32" spans="2:18" ht="17.5" thickTop="1" thickBot="1" x14ac:dyDescent="0.3">
      <c r="B32" s="51" t="s">
        <v>31</v>
      </c>
      <c r="C32" s="56" t="s">
        <v>236</v>
      </c>
      <c r="D32" s="479">
        <v>1.7</v>
      </c>
      <c r="E32" s="480"/>
      <c r="F32" s="483"/>
      <c r="G32" s="61"/>
      <c r="H32" s="53"/>
      <c r="I32" s="53"/>
      <c r="J32" s="481">
        <v>1.55</v>
      </c>
      <c r="K32" s="482"/>
      <c r="L32" s="482"/>
      <c r="M32" s="53"/>
      <c r="N32" s="53"/>
      <c r="O32" s="53"/>
      <c r="P32" s="453">
        <f t="shared" si="2"/>
        <v>0.14999999999999991</v>
      </c>
      <c r="Q32" s="454"/>
      <c r="R32" s="455"/>
    </row>
    <row r="33" spans="2:18" ht="17.5" thickTop="1" thickBot="1" x14ac:dyDescent="0.3">
      <c r="B33" s="51" t="s">
        <v>31</v>
      </c>
      <c r="C33" s="56" t="s">
        <v>46</v>
      </c>
      <c r="D33" s="479">
        <v>1.7</v>
      </c>
      <c r="E33" s="480"/>
      <c r="F33" s="483"/>
      <c r="G33" s="61"/>
      <c r="H33" s="53"/>
      <c r="I33" s="53"/>
      <c r="J33" s="481">
        <v>1.65</v>
      </c>
      <c r="K33" s="482"/>
      <c r="L33" s="482"/>
      <c r="M33" s="53"/>
      <c r="N33" s="53"/>
      <c r="O33" s="53"/>
      <c r="P33" s="453">
        <f t="shared" ref="P33:P42" si="3">SUM(D33-J33)</f>
        <v>5.0000000000000044E-2</v>
      </c>
      <c r="Q33" s="454"/>
      <c r="R33" s="455"/>
    </row>
    <row r="34" spans="2:18" ht="17.5" thickTop="1" thickBot="1" x14ac:dyDescent="0.3">
      <c r="B34" s="51" t="s">
        <v>111</v>
      </c>
      <c r="C34" s="60" t="s">
        <v>73</v>
      </c>
      <c r="D34" s="479">
        <v>1.7</v>
      </c>
      <c r="E34" s="480"/>
      <c r="F34" s="483"/>
      <c r="G34" s="61"/>
      <c r="H34" s="53"/>
      <c r="I34" s="53"/>
      <c r="J34" s="481">
        <v>1.25</v>
      </c>
      <c r="K34" s="482"/>
      <c r="L34" s="482"/>
      <c r="M34" s="53"/>
      <c r="N34" s="53"/>
      <c r="O34" s="53"/>
      <c r="P34" s="453">
        <f t="shared" si="3"/>
        <v>0.44999999999999996</v>
      </c>
      <c r="Q34" s="454"/>
      <c r="R34" s="455"/>
    </row>
    <row r="35" spans="2:18" ht="17.5" thickTop="1" thickBot="1" x14ac:dyDescent="0.3">
      <c r="B35" s="51" t="s">
        <v>31</v>
      </c>
      <c r="C35" s="56" t="s">
        <v>145</v>
      </c>
      <c r="D35" s="479">
        <v>1.7</v>
      </c>
      <c r="E35" s="480"/>
      <c r="F35" s="483"/>
      <c r="G35" s="61"/>
      <c r="H35" s="53"/>
      <c r="I35" s="53"/>
      <c r="J35" s="481">
        <v>1.35</v>
      </c>
      <c r="K35" s="482"/>
      <c r="L35" s="482"/>
      <c r="M35" s="53"/>
      <c r="N35" s="53"/>
      <c r="O35" s="53"/>
      <c r="P35" s="453">
        <f t="shared" si="3"/>
        <v>0.34999999999999987</v>
      </c>
      <c r="Q35" s="454"/>
      <c r="R35" s="455"/>
    </row>
    <row r="36" spans="2:18" ht="17.5" thickTop="1" thickBot="1" x14ac:dyDescent="0.3">
      <c r="B36" s="51" t="s">
        <v>31</v>
      </c>
      <c r="C36" s="56" t="s">
        <v>240</v>
      </c>
      <c r="D36" s="479">
        <v>1.7</v>
      </c>
      <c r="E36" s="480"/>
      <c r="F36" s="483"/>
      <c r="G36" s="61"/>
      <c r="H36" s="53"/>
      <c r="I36" s="53"/>
      <c r="J36" s="481">
        <v>1.45</v>
      </c>
      <c r="K36" s="482"/>
      <c r="L36" s="482"/>
      <c r="M36" s="53"/>
      <c r="N36" s="53"/>
      <c r="O36" s="53"/>
      <c r="P36" s="453">
        <f t="shared" si="3"/>
        <v>0.25</v>
      </c>
      <c r="Q36" s="454"/>
      <c r="R36" s="455"/>
    </row>
    <row r="37" spans="2:18" ht="17.5" thickTop="1" thickBot="1" x14ac:dyDescent="0.3">
      <c r="B37" s="51" t="s">
        <v>31</v>
      </c>
      <c r="C37" s="56" t="s">
        <v>12</v>
      </c>
      <c r="D37" s="479">
        <v>1.7</v>
      </c>
      <c r="E37" s="480"/>
      <c r="F37" s="483"/>
      <c r="G37" s="61"/>
      <c r="H37" s="53"/>
      <c r="I37" s="53"/>
      <c r="J37" s="481">
        <v>1.55</v>
      </c>
      <c r="K37" s="482"/>
      <c r="L37" s="482"/>
      <c r="M37" s="53"/>
      <c r="N37" s="53"/>
      <c r="O37" s="53"/>
      <c r="P37" s="453">
        <f t="shared" si="3"/>
        <v>0.14999999999999991</v>
      </c>
      <c r="Q37" s="454"/>
      <c r="R37" s="455"/>
    </row>
    <row r="38" spans="2:18" ht="17.5" thickTop="1" thickBot="1" x14ac:dyDescent="0.3">
      <c r="B38" s="51" t="s">
        <v>35</v>
      </c>
      <c r="C38" s="60" t="s">
        <v>73</v>
      </c>
      <c r="D38" s="479">
        <v>1.7</v>
      </c>
      <c r="E38" s="480"/>
      <c r="F38" s="483"/>
      <c r="G38" s="61"/>
      <c r="H38" s="53"/>
      <c r="I38" s="53"/>
      <c r="J38" s="481">
        <v>1.3</v>
      </c>
      <c r="K38" s="482"/>
      <c r="L38" s="482"/>
      <c r="M38" s="53"/>
      <c r="N38" s="53"/>
      <c r="O38" s="53"/>
      <c r="P38" s="453">
        <f t="shared" si="3"/>
        <v>0.39999999999999991</v>
      </c>
      <c r="Q38" s="454"/>
      <c r="R38" s="455"/>
    </row>
    <row r="39" spans="2:18" ht="17.5" thickTop="1" thickBot="1" x14ac:dyDescent="0.3">
      <c r="B39" s="51" t="s">
        <v>31</v>
      </c>
      <c r="C39" s="56" t="s">
        <v>248</v>
      </c>
      <c r="D39" s="479">
        <v>1.7</v>
      </c>
      <c r="E39" s="480"/>
      <c r="F39" s="483"/>
      <c r="G39" s="61"/>
      <c r="H39" s="53"/>
      <c r="I39" s="53"/>
      <c r="J39" s="481">
        <v>1.35</v>
      </c>
      <c r="K39" s="482"/>
      <c r="L39" s="482"/>
      <c r="M39" s="53"/>
      <c r="N39" s="53"/>
      <c r="O39" s="53"/>
      <c r="P39" s="453">
        <f t="shared" si="3"/>
        <v>0.34999999999999987</v>
      </c>
      <c r="Q39" s="454"/>
      <c r="R39" s="455"/>
    </row>
    <row r="40" spans="2:18" ht="17.5" thickTop="1" thickBot="1" x14ac:dyDescent="0.3">
      <c r="B40" s="51" t="s">
        <v>31</v>
      </c>
      <c r="C40" s="56" t="s">
        <v>1</v>
      </c>
      <c r="D40" s="479">
        <v>1.7</v>
      </c>
      <c r="E40" s="480"/>
      <c r="F40" s="483"/>
      <c r="G40" s="61"/>
      <c r="H40" s="53"/>
      <c r="I40" s="53"/>
      <c r="J40" s="481">
        <v>1.45</v>
      </c>
      <c r="K40" s="482"/>
      <c r="L40" s="482"/>
      <c r="M40" s="53"/>
      <c r="N40" s="53"/>
      <c r="O40" s="53"/>
      <c r="P40" s="453">
        <f t="shared" si="3"/>
        <v>0.25</v>
      </c>
      <c r="Q40" s="454"/>
      <c r="R40" s="455"/>
    </row>
    <row r="41" spans="2:18" ht="17.5" thickTop="1" thickBot="1" x14ac:dyDescent="0.3">
      <c r="B41" s="51" t="s">
        <v>31</v>
      </c>
      <c r="C41" s="56" t="s">
        <v>12</v>
      </c>
      <c r="D41" s="479">
        <v>1.7</v>
      </c>
      <c r="E41" s="480"/>
      <c r="F41" s="483"/>
      <c r="G41" s="61"/>
      <c r="H41" s="53"/>
      <c r="I41" s="53"/>
      <c r="J41" s="481">
        <v>1.55</v>
      </c>
      <c r="K41" s="482"/>
      <c r="L41" s="482"/>
      <c r="M41" s="53"/>
      <c r="N41" s="53"/>
      <c r="O41" s="53"/>
      <c r="P41" s="453">
        <f t="shared" si="3"/>
        <v>0.14999999999999991</v>
      </c>
      <c r="Q41" s="454"/>
      <c r="R41" s="455"/>
    </row>
    <row r="42" spans="2:18" ht="17.5" thickTop="1" thickBot="1" x14ac:dyDescent="0.3">
      <c r="B42" s="51" t="s">
        <v>123</v>
      </c>
      <c r="C42" s="60" t="s">
        <v>28</v>
      </c>
      <c r="D42" s="479">
        <v>1.6</v>
      </c>
      <c r="E42" s="480"/>
      <c r="F42" s="483"/>
      <c r="G42" s="61"/>
      <c r="H42" s="53"/>
      <c r="I42" s="53"/>
      <c r="J42" s="481">
        <v>1.25</v>
      </c>
      <c r="K42" s="482"/>
      <c r="L42" s="482"/>
      <c r="M42" s="53"/>
      <c r="N42" s="53"/>
      <c r="O42" s="53"/>
      <c r="P42" s="453">
        <f t="shared" si="3"/>
        <v>0.35000000000000009</v>
      </c>
      <c r="Q42" s="454"/>
      <c r="R42" s="455"/>
    </row>
    <row r="43" spans="2:18" ht="17.5" thickTop="1" thickBot="1" x14ac:dyDescent="0.3">
      <c r="B43" s="51" t="s">
        <v>31</v>
      </c>
      <c r="C43" s="56" t="s">
        <v>240</v>
      </c>
      <c r="D43" s="479">
        <v>1.6</v>
      </c>
      <c r="E43" s="480"/>
      <c r="F43" s="483"/>
      <c r="G43" s="61"/>
      <c r="H43" s="53"/>
      <c r="I43" s="53"/>
      <c r="J43" s="481">
        <v>1.35</v>
      </c>
      <c r="K43" s="482"/>
      <c r="L43" s="482"/>
      <c r="M43" s="53"/>
      <c r="N43" s="53"/>
      <c r="O43" s="53"/>
      <c r="P43" s="453">
        <f t="shared" ref="P43:P52" si="4">SUM(D43-J43)</f>
        <v>0.25</v>
      </c>
      <c r="Q43" s="454"/>
      <c r="R43" s="455"/>
    </row>
    <row r="44" spans="2:18" ht="17.5" thickTop="1" thickBot="1" x14ac:dyDescent="0.3">
      <c r="B44" s="51" t="s">
        <v>31</v>
      </c>
      <c r="C44" s="56" t="s">
        <v>71</v>
      </c>
      <c r="D44" s="479">
        <v>1.6</v>
      </c>
      <c r="E44" s="480"/>
      <c r="F44" s="483"/>
      <c r="G44" s="61"/>
      <c r="H44" s="53"/>
      <c r="I44" s="53"/>
      <c r="J44" s="481">
        <v>1.45</v>
      </c>
      <c r="K44" s="482"/>
      <c r="L44" s="482"/>
      <c r="M44" s="53"/>
      <c r="N44" s="53"/>
      <c r="O44" s="53"/>
      <c r="P44" s="453">
        <f t="shared" si="4"/>
        <v>0.15000000000000013</v>
      </c>
      <c r="Q44" s="454"/>
      <c r="R44" s="455"/>
    </row>
    <row r="45" spans="2:18" ht="17.5" thickTop="1" thickBot="1" x14ac:dyDescent="0.3">
      <c r="B45" s="51" t="s">
        <v>31</v>
      </c>
      <c r="C45" s="56" t="s">
        <v>46</v>
      </c>
      <c r="D45" s="479">
        <v>1.6</v>
      </c>
      <c r="E45" s="480"/>
      <c r="F45" s="483"/>
      <c r="G45" s="61"/>
      <c r="H45" s="53"/>
      <c r="I45" s="53"/>
      <c r="J45" s="481">
        <v>1.55</v>
      </c>
      <c r="K45" s="482"/>
      <c r="L45" s="482"/>
      <c r="M45" s="53"/>
      <c r="N45" s="53"/>
      <c r="O45" s="53"/>
      <c r="P45" s="453">
        <f t="shared" si="4"/>
        <v>5.0000000000000044E-2</v>
      </c>
      <c r="Q45" s="454"/>
      <c r="R45" s="455"/>
    </row>
    <row r="46" spans="2:18" ht="17.5" thickTop="1" thickBot="1" x14ac:dyDescent="0.3">
      <c r="B46" s="51" t="s">
        <v>153</v>
      </c>
      <c r="C46" s="60" t="s">
        <v>168</v>
      </c>
      <c r="D46" s="479">
        <v>1.7</v>
      </c>
      <c r="E46" s="480"/>
      <c r="F46" s="483"/>
      <c r="G46" s="61"/>
      <c r="H46" s="53"/>
      <c r="I46" s="53"/>
      <c r="J46" s="481">
        <v>1.35</v>
      </c>
      <c r="K46" s="482"/>
      <c r="L46" s="482"/>
      <c r="M46" s="53"/>
      <c r="N46" s="53"/>
      <c r="O46" s="53"/>
      <c r="P46" s="453">
        <f t="shared" si="4"/>
        <v>0.34999999999999987</v>
      </c>
      <c r="Q46" s="454"/>
      <c r="R46" s="455"/>
    </row>
    <row r="47" spans="2:18" ht="17.5" thickTop="1" thickBot="1" x14ac:dyDescent="0.3">
      <c r="B47" s="51" t="s">
        <v>31</v>
      </c>
      <c r="C47" s="56" t="s">
        <v>71</v>
      </c>
      <c r="D47" s="479">
        <v>1.7</v>
      </c>
      <c r="E47" s="480"/>
      <c r="F47" s="483"/>
      <c r="G47" s="61"/>
      <c r="H47" s="53"/>
      <c r="I47" s="53"/>
      <c r="J47" s="481">
        <v>1.45</v>
      </c>
      <c r="K47" s="482"/>
      <c r="L47" s="482"/>
      <c r="M47" s="53"/>
      <c r="N47" s="53"/>
      <c r="O47" s="53"/>
      <c r="P47" s="453">
        <f t="shared" si="4"/>
        <v>0.25</v>
      </c>
      <c r="Q47" s="454"/>
      <c r="R47" s="455"/>
    </row>
    <row r="48" spans="2:18" ht="17.5" thickTop="1" thickBot="1" x14ac:dyDescent="0.3">
      <c r="B48" s="51" t="s">
        <v>31</v>
      </c>
      <c r="C48" s="56" t="s">
        <v>46</v>
      </c>
      <c r="D48" s="479">
        <v>1.7</v>
      </c>
      <c r="E48" s="480"/>
      <c r="F48" s="483"/>
      <c r="G48" s="61"/>
      <c r="H48" s="53"/>
      <c r="I48" s="53"/>
      <c r="J48" s="481">
        <v>1.55</v>
      </c>
      <c r="K48" s="482"/>
      <c r="L48" s="482"/>
      <c r="M48" s="53"/>
      <c r="N48" s="53"/>
      <c r="O48" s="53"/>
      <c r="P48" s="453">
        <f t="shared" si="4"/>
        <v>0.14999999999999991</v>
      </c>
      <c r="Q48" s="454"/>
      <c r="R48" s="455"/>
    </row>
    <row r="49" spans="2:18" ht="17.5" thickTop="1" thickBot="1" x14ac:dyDescent="0.3">
      <c r="B49" s="51" t="s">
        <v>228</v>
      </c>
      <c r="C49" s="60" t="s">
        <v>24</v>
      </c>
      <c r="D49" s="479">
        <v>1.9</v>
      </c>
      <c r="E49" s="480"/>
      <c r="F49" s="483"/>
      <c r="G49" s="61"/>
      <c r="H49" s="53"/>
      <c r="I49" s="53"/>
      <c r="J49" s="481">
        <v>1.6</v>
      </c>
      <c r="K49" s="482"/>
      <c r="L49" s="482"/>
      <c r="M49" s="53"/>
      <c r="N49" s="53"/>
      <c r="O49" s="53"/>
      <c r="P49" s="453">
        <f t="shared" si="4"/>
        <v>0.29999999999999982</v>
      </c>
      <c r="Q49" s="454"/>
      <c r="R49" s="455"/>
    </row>
    <row r="50" spans="2:18" ht="17.5" thickTop="1" thickBot="1" x14ac:dyDescent="0.3">
      <c r="B50" s="51" t="s">
        <v>31</v>
      </c>
      <c r="C50" s="56" t="s">
        <v>236</v>
      </c>
      <c r="D50" s="479">
        <v>1.9</v>
      </c>
      <c r="E50" s="480"/>
      <c r="F50" s="483"/>
      <c r="G50" s="61"/>
      <c r="H50" s="53"/>
      <c r="I50" s="53"/>
      <c r="J50" s="481">
        <v>1.65</v>
      </c>
      <c r="K50" s="482"/>
      <c r="L50" s="482"/>
      <c r="M50" s="53"/>
      <c r="N50" s="53"/>
      <c r="O50" s="53"/>
      <c r="P50" s="453">
        <f t="shared" si="4"/>
        <v>0.25</v>
      </c>
      <c r="Q50" s="454"/>
      <c r="R50" s="455"/>
    </row>
    <row r="51" spans="2:18" ht="17.5" thickTop="1" thickBot="1" x14ac:dyDescent="0.3">
      <c r="B51" s="51" t="s">
        <v>31</v>
      </c>
      <c r="C51" s="56" t="s">
        <v>46</v>
      </c>
      <c r="D51" s="479">
        <v>1.9</v>
      </c>
      <c r="E51" s="480"/>
      <c r="F51" s="483"/>
      <c r="G51" s="61"/>
      <c r="H51" s="53"/>
      <c r="I51" s="53"/>
      <c r="J51" s="481">
        <v>1.75</v>
      </c>
      <c r="K51" s="482"/>
      <c r="L51" s="482"/>
      <c r="M51" s="53"/>
      <c r="N51" s="53"/>
      <c r="O51" s="53"/>
      <c r="P51" s="453">
        <f t="shared" si="4"/>
        <v>0.14999999999999991</v>
      </c>
      <c r="Q51" s="454"/>
      <c r="R51" s="455"/>
    </row>
    <row r="52" spans="2:18" ht="17.5" thickTop="1" thickBot="1" x14ac:dyDescent="0.3">
      <c r="B52" s="51" t="s">
        <v>154</v>
      </c>
      <c r="C52" s="60" t="s">
        <v>73</v>
      </c>
      <c r="D52" s="479">
        <v>2</v>
      </c>
      <c r="E52" s="480"/>
      <c r="F52" s="483"/>
      <c r="G52" s="61"/>
      <c r="H52" s="53"/>
      <c r="I52" s="53"/>
      <c r="J52" s="481">
        <v>1.65</v>
      </c>
      <c r="K52" s="482"/>
      <c r="L52" s="482"/>
      <c r="M52" s="53"/>
      <c r="N52" s="53"/>
      <c r="O52" s="53"/>
      <c r="P52" s="453">
        <f t="shared" si="4"/>
        <v>0.35000000000000009</v>
      </c>
      <c r="Q52" s="454"/>
      <c r="R52" s="455"/>
    </row>
    <row r="53" spans="2:18" ht="17.5" thickTop="1" thickBot="1" x14ac:dyDescent="0.3">
      <c r="B53" s="51" t="s">
        <v>31</v>
      </c>
      <c r="C53" s="56" t="s">
        <v>248</v>
      </c>
      <c r="D53" s="479">
        <v>2</v>
      </c>
      <c r="E53" s="480"/>
      <c r="F53" s="483"/>
      <c r="G53" s="61"/>
      <c r="H53" s="53"/>
      <c r="I53" s="53"/>
      <c r="J53" s="481">
        <v>1.75</v>
      </c>
      <c r="K53" s="482"/>
      <c r="L53" s="482"/>
      <c r="M53" s="53"/>
      <c r="N53" s="53"/>
      <c r="O53" s="53"/>
      <c r="P53" s="453">
        <f t="shared" ref="P53:P64" si="5">SUM(D53-J53)</f>
        <v>0.25</v>
      </c>
      <c r="Q53" s="454"/>
      <c r="R53" s="455"/>
    </row>
    <row r="54" spans="2:18" ht="17.5" thickTop="1" thickBot="1" x14ac:dyDescent="0.3">
      <c r="B54" s="51" t="s">
        <v>31</v>
      </c>
      <c r="C54" s="56" t="s">
        <v>236</v>
      </c>
      <c r="D54" s="479">
        <v>2</v>
      </c>
      <c r="E54" s="480"/>
      <c r="F54" s="483"/>
      <c r="G54" s="61"/>
      <c r="H54" s="53"/>
      <c r="I54" s="53"/>
      <c r="J54" s="481">
        <v>1.85</v>
      </c>
      <c r="K54" s="482"/>
      <c r="L54" s="482"/>
      <c r="M54" s="53"/>
      <c r="N54" s="53"/>
      <c r="O54" s="53"/>
      <c r="P54" s="453">
        <f t="shared" si="5"/>
        <v>0.14999999999999991</v>
      </c>
      <c r="Q54" s="454"/>
      <c r="R54" s="455"/>
    </row>
    <row r="55" spans="2:18" ht="17.5" thickTop="1" thickBot="1" x14ac:dyDescent="0.3">
      <c r="B55" s="51" t="s">
        <v>31</v>
      </c>
      <c r="C55" s="56" t="s">
        <v>46</v>
      </c>
      <c r="D55" s="479">
        <v>2</v>
      </c>
      <c r="E55" s="480"/>
      <c r="F55" s="483"/>
      <c r="G55" s="61"/>
      <c r="H55" s="53"/>
      <c r="I55" s="53"/>
      <c r="J55" s="481">
        <v>1.95</v>
      </c>
      <c r="K55" s="482"/>
      <c r="L55" s="482"/>
      <c r="M55" s="53"/>
      <c r="N55" s="53"/>
      <c r="O55" s="53"/>
      <c r="P55" s="453">
        <f t="shared" si="5"/>
        <v>5.0000000000000044E-2</v>
      </c>
      <c r="Q55" s="454"/>
      <c r="R55" s="455"/>
    </row>
    <row r="56" spans="2:18" ht="17.5" thickTop="1" thickBot="1" x14ac:dyDescent="0.3">
      <c r="B56" s="51" t="s">
        <v>204</v>
      </c>
      <c r="C56" s="60" t="s">
        <v>24</v>
      </c>
      <c r="D56" s="479">
        <v>1.9</v>
      </c>
      <c r="E56" s="480"/>
      <c r="F56" s="483"/>
      <c r="G56" s="61"/>
      <c r="H56" s="53"/>
      <c r="I56" s="53"/>
      <c r="J56" s="481">
        <v>1.7</v>
      </c>
      <c r="K56" s="482"/>
      <c r="L56" s="482"/>
      <c r="M56" s="53"/>
      <c r="N56" s="53"/>
      <c r="O56" s="53"/>
      <c r="P56" s="453">
        <f t="shared" si="5"/>
        <v>0.19999999999999996</v>
      </c>
      <c r="Q56" s="454"/>
      <c r="R56" s="455"/>
    </row>
    <row r="57" spans="2:18" ht="17.5" thickTop="1" thickBot="1" x14ac:dyDescent="0.3">
      <c r="B57" s="51" t="s">
        <v>31</v>
      </c>
      <c r="C57" s="56" t="s">
        <v>236</v>
      </c>
      <c r="D57" s="479">
        <v>1.9</v>
      </c>
      <c r="E57" s="480"/>
      <c r="F57" s="483"/>
      <c r="G57" s="61"/>
      <c r="H57" s="53"/>
      <c r="I57" s="53"/>
      <c r="J57" s="481">
        <v>1.75</v>
      </c>
      <c r="K57" s="482"/>
      <c r="L57" s="482"/>
      <c r="M57" s="53"/>
      <c r="N57" s="53"/>
      <c r="O57" s="53"/>
      <c r="P57" s="453">
        <f t="shared" si="5"/>
        <v>0.14999999999999991</v>
      </c>
      <c r="Q57" s="454"/>
      <c r="R57" s="455"/>
    </row>
    <row r="58" spans="2:18" ht="17.5" thickTop="1" thickBot="1" x14ac:dyDescent="0.3">
      <c r="B58" s="51" t="s">
        <v>31</v>
      </c>
      <c r="C58" s="56" t="s">
        <v>46</v>
      </c>
      <c r="D58" s="479">
        <v>1.9</v>
      </c>
      <c r="E58" s="480"/>
      <c r="F58" s="483"/>
      <c r="G58" s="61"/>
      <c r="H58" s="53"/>
      <c r="I58" s="53"/>
      <c r="J58" s="481">
        <v>1.85</v>
      </c>
      <c r="K58" s="482"/>
      <c r="L58" s="482"/>
      <c r="M58" s="53"/>
      <c r="N58" s="53"/>
      <c r="O58" s="53"/>
      <c r="P58" s="453">
        <f t="shared" si="5"/>
        <v>4.9999999999999822E-2</v>
      </c>
      <c r="Q58" s="454"/>
      <c r="R58" s="455"/>
    </row>
    <row r="59" spans="2:18" ht="17.5" thickTop="1" thickBot="1" x14ac:dyDescent="0.3">
      <c r="B59" s="51" t="s">
        <v>213</v>
      </c>
      <c r="C59" s="60" t="s">
        <v>168</v>
      </c>
      <c r="D59" s="479">
        <v>1.8</v>
      </c>
      <c r="E59" s="480"/>
      <c r="F59" s="483"/>
      <c r="G59" s="61"/>
      <c r="H59" s="53"/>
      <c r="I59" s="53"/>
      <c r="J59" s="481">
        <v>1.6</v>
      </c>
      <c r="K59" s="482"/>
      <c r="L59" s="482"/>
      <c r="M59" s="53"/>
      <c r="N59" s="53"/>
      <c r="O59" s="53"/>
      <c r="P59" s="453">
        <f t="shared" si="5"/>
        <v>0.19999999999999996</v>
      </c>
      <c r="Q59" s="454"/>
      <c r="R59" s="455"/>
    </row>
    <row r="60" spans="2:18" ht="17.5" thickTop="1" thickBot="1" x14ac:dyDescent="0.3">
      <c r="B60" s="51" t="s">
        <v>31</v>
      </c>
      <c r="C60" s="56" t="s">
        <v>12</v>
      </c>
      <c r="D60" s="479">
        <v>1.8</v>
      </c>
      <c r="E60" s="480"/>
      <c r="F60" s="483"/>
      <c r="G60" s="61"/>
      <c r="H60" s="53"/>
      <c r="I60" s="53"/>
      <c r="J60" s="481">
        <v>1.65</v>
      </c>
      <c r="K60" s="482"/>
      <c r="L60" s="482"/>
      <c r="M60" s="53"/>
      <c r="N60" s="53"/>
      <c r="O60" s="53"/>
      <c r="P60" s="453">
        <f t="shared" si="5"/>
        <v>0.15000000000000013</v>
      </c>
      <c r="Q60" s="454"/>
      <c r="R60" s="455"/>
    </row>
    <row r="61" spans="2:18" ht="17.5" thickTop="1" thickBot="1" x14ac:dyDescent="0.3">
      <c r="B61" s="51" t="s">
        <v>185</v>
      </c>
      <c r="C61" s="56" t="s">
        <v>0</v>
      </c>
      <c r="D61" s="479">
        <v>1.7</v>
      </c>
      <c r="E61" s="480"/>
      <c r="F61" s="483"/>
      <c r="G61" s="61"/>
      <c r="H61" s="53"/>
      <c r="I61" s="53"/>
      <c r="J61" s="481">
        <v>1.7</v>
      </c>
      <c r="K61" s="482"/>
      <c r="L61" s="482"/>
      <c r="M61" s="53"/>
      <c r="N61" s="53"/>
      <c r="O61" s="53"/>
      <c r="P61" s="453">
        <f t="shared" si="5"/>
        <v>0</v>
      </c>
      <c r="Q61" s="454"/>
      <c r="R61" s="455"/>
    </row>
    <row r="62" spans="2:18" ht="17.5" thickTop="1" thickBot="1" x14ac:dyDescent="0.3">
      <c r="B62" s="51" t="s">
        <v>98</v>
      </c>
      <c r="C62" s="60" t="s">
        <v>24</v>
      </c>
      <c r="D62" s="479">
        <v>1.8</v>
      </c>
      <c r="E62" s="480"/>
      <c r="F62" s="483"/>
      <c r="G62" s="61"/>
      <c r="H62" s="53"/>
      <c r="I62" s="53"/>
      <c r="J62" s="481">
        <v>1.45</v>
      </c>
      <c r="K62" s="482"/>
      <c r="L62" s="482"/>
      <c r="M62" s="53"/>
      <c r="N62" s="53"/>
      <c r="O62" s="53"/>
      <c r="P62" s="453">
        <f t="shared" si="5"/>
        <v>0.35000000000000009</v>
      </c>
      <c r="Q62" s="454"/>
      <c r="R62" s="455"/>
    </row>
    <row r="63" spans="2:18" ht="17.5" thickTop="1" thickBot="1" x14ac:dyDescent="0.3">
      <c r="B63" s="51" t="s">
        <v>31</v>
      </c>
      <c r="C63" s="56" t="s">
        <v>236</v>
      </c>
      <c r="D63" s="479">
        <v>1.8</v>
      </c>
      <c r="E63" s="480"/>
      <c r="F63" s="483"/>
      <c r="G63" s="61"/>
      <c r="H63" s="53"/>
      <c r="I63" s="53"/>
      <c r="J63" s="481">
        <v>1.55</v>
      </c>
      <c r="K63" s="482"/>
      <c r="L63" s="482"/>
      <c r="M63" s="53"/>
      <c r="N63" s="53"/>
      <c r="O63" s="53"/>
      <c r="P63" s="453">
        <f t="shared" si="5"/>
        <v>0.25</v>
      </c>
      <c r="Q63" s="454"/>
      <c r="R63" s="455"/>
    </row>
    <row r="64" spans="2:18" ht="17.5" thickTop="1" thickBot="1" x14ac:dyDescent="0.3">
      <c r="B64" s="51" t="s">
        <v>31</v>
      </c>
      <c r="C64" s="56" t="s">
        <v>46</v>
      </c>
      <c r="D64" s="479">
        <v>1.8</v>
      </c>
      <c r="E64" s="480"/>
      <c r="F64" s="483"/>
      <c r="G64" s="61"/>
      <c r="H64" s="53"/>
      <c r="I64" s="53"/>
      <c r="J64" s="481">
        <v>1.65</v>
      </c>
      <c r="K64" s="482"/>
      <c r="L64" s="482"/>
      <c r="M64" s="53"/>
      <c r="N64" s="53"/>
      <c r="O64" s="53"/>
      <c r="P64" s="453">
        <f t="shared" si="5"/>
        <v>0.15000000000000013</v>
      </c>
      <c r="Q64" s="454"/>
      <c r="R64" s="455"/>
    </row>
    <row r="65" spans="2:18" ht="17.5" thickTop="1" thickBot="1" x14ac:dyDescent="0.3">
      <c r="B65" s="51" t="s">
        <v>90</v>
      </c>
      <c r="C65" s="60" t="s">
        <v>28</v>
      </c>
      <c r="D65" s="479">
        <v>1.8</v>
      </c>
      <c r="E65" s="480"/>
      <c r="F65" s="483"/>
      <c r="G65" s="61"/>
      <c r="H65" s="53"/>
      <c r="I65" s="53"/>
      <c r="J65" s="481">
        <v>1.35</v>
      </c>
      <c r="K65" s="482"/>
      <c r="L65" s="482"/>
      <c r="M65" s="53"/>
      <c r="N65" s="53"/>
      <c r="O65" s="53"/>
      <c r="P65" s="453">
        <f>SUM(D65-J65)</f>
        <v>0.44999999999999996</v>
      </c>
      <c r="Q65" s="454"/>
      <c r="R65" s="455"/>
    </row>
    <row r="66" spans="2:18" ht="17.5" thickTop="1" thickBot="1" x14ac:dyDescent="0.3">
      <c r="B66" s="51" t="s">
        <v>31</v>
      </c>
      <c r="C66" s="56" t="s">
        <v>133</v>
      </c>
      <c r="D66" s="479">
        <v>1.8</v>
      </c>
      <c r="E66" s="480"/>
      <c r="F66" s="483"/>
      <c r="G66" s="61"/>
      <c r="H66" s="53"/>
      <c r="I66" s="53"/>
      <c r="J66" s="481">
        <v>1.45</v>
      </c>
      <c r="K66" s="482"/>
      <c r="L66" s="482"/>
      <c r="M66" s="53"/>
      <c r="N66" s="53"/>
      <c r="O66" s="53"/>
      <c r="P66" s="453">
        <f>SUM(D66-J66)</f>
        <v>0.35000000000000009</v>
      </c>
      <c r="Q66" s="454"/>
      <c r="R66" s="455"/>
    </row>
    <row r="67" spans="2:18" ht="17.5" thickTop="1" thickBot="1" x14ac:dyDescent="0.3">
      <c r="B67" s="51" t="s">
        <v>31</v>
      </c>
      <c r="C67" s="56" t="s">
        <v>236</v>
      </c>
      <c r="D67" s="479">
        <v>1.8</v>
      </c>
      <c r="E67" s="480"/>
      <c r="F67" s="483"/>
      <c r="G67" s="61"/>
      <c r="H67" s="53"/>
      <c r="I67" s="53"/>
      <c r="J67" s="481">
        <v>1.55</v>
      </c>
      <c r="K67" s="482"/>
      <c r="L67" s="482"/>
      <c r="M67" s="53"/>
      <c r="N67" s="53"/>
      <c r="O67" s="53"/>
      <c r="P67" s="453">
        <f>SUM(D67-J67)</f>
        <v>0.25</v>
      </c>
      <c r="Q67" s="454"/>
      <c r="R67" s="455"/>
    </row>
    <row r="68" spans="2:18" ht="17.5" thickTop="1" thickBot="1" x14ac:dyDescent="0.3">
      <c r="B68" s="51" t="s">
        <v>31</v>
      </c>
      <c r="C68" s="56" t="s">
        <v>46</v>
      </c>
      <c r="D68" s="479">
        <v>1.8</v>
      </c>
      <c r="E68" s="480"/>
      <c r="F68" s="483"/>
      <c r="G68" s="61"/>
      <c r="H68" s="53"/>
      <c r="I68" s="53"/>
      <c r="J68" s="481">
        <v>1.65</v>
      </c>
      <c r="K68" s="482"/>
      <c r="L68" s="482"/>
      <c r="M68" s="53"/>
      <c r="N68" s="53"/>
      <c r="O68" s="53"/>
      <c r="P68" s="453">
        <f>SUM(D68-J68)</f>
        <v>0.15000000000000013</v>
      </c>
      <c r="Q68" s="454"/>
      <c r="R68" s="455"/>
    </row>
  </sheetData>
  <mergeCells count="202">
    <mergeCell ref="D65:F65"/>
    <mergeCell ref="J65:L65"/>
    <mergeCell ref="P65:R65"/>
    <mergeCell ref="D68:F68"/>
    <mergeCell ref="J68:L68"/>
    <mergeCell ref="P68:R68"/>
    <mergeCell ref="D66:F66"/>
    <mergeCell ref="J66:L66"/>
    <mergeCell ref="P66:R66"/>
    <mergeCell ref="D67:F67"/>
    <mergeCell ref="J67:L67"/>
    <mergeCell ref="P67:R67"/>
    <mergeCell ref="D62:F62"/>
    <mergeCell ref="J62:L62"/>
    <mergeCell ref="P62:R62"/>
    <mergeCell ref="D63:F63"/>
    <mergeCell ref="J63:L63"/>
    <mergeCell ref="P63:R63"/>
    <mergeCell ref="D64:F64"/>
    <mergeCell ref="J64:L64"/>
    <mergeCell ref="P64:R64"/>
    <mergeCell ref="D59:F59"/>
    <mergeCell ref="J59:L59"/>
    <mergeCell ref="P59:R59"/>
    <mergeCell ref="D60:F60"/>
    <mergeCell ref="J60:L60"/>
    <mergeCell ref="P60:R60"/>
    <mergeCell ref="D61:F61"/>
    <mergeCell ref="J61:L61"/>
    <mergeCell ref="P61:R61"/>
    <mergeCell ref="D56:F56"/>
    <mergeCell ref="J56:L56"/>
    <mergeCell ref="P56:R56"/>
    <mergeCell ref="D57:F57"/>
    <mergeCell ref="J57:L57"/>
    <mergeCell ref="P57:R57"/>
    <mergeCell ref="D58:F58"/>
    <mergeCell ref="J58:L58"/>
    <mergeCell ref="P58:R58"/>
    <mergeCell ref="D53:F53"/>
    <mergeCell ref="J53:L53"/>
    <mergeCell ref="P53:R53"/>
    <mergeCell ref="D54:F54"/>
    <mergeCell ref="J54:L54"/>
    <mergeCell ref="P54:R54"/>
    <mergeCell ref="D55:F55"/>
    <mergeCell ref="J55:L55"/>
    <mergeCell ref="P55:R55"/>
    <mergeCell ref="D50:F50"/>
    <mergeCell ref="J50:L50"/>
    <mergeCell ref="P50:R50"/>
    <mergeCell ref="D51:F51"/>
    <mergeCell ref="J51:L51"/>
    <mergeCell ref="P51:R51"/>
    <mergeCell ref="D52:F52"/>
    <mergeCell ref="J52:L52"/>
    <mergeCell ref="P52:R52"/>
    <mergeCell ref="D47:F47"/>
    <mergeCell ref="J47:L47"/>
    <mergeCell ref="P47:R47"/>
    <mergeCell ref="D48:F48"/>
    <mergeCell ref="J48:L48"/>
    <mergeCell ref="P48:R48"/>
    <mergeCell ref="D49:F49"/>
    <mergeCell ref="J49:L49"/>
    <mergeCell ref="P49:R49"/>
    <mergeCell ref="D44:F44"/>
    <mergeCell ref="J44:L44"/>
    <mergeCell ref="P44:R44"/>
    <mergeCell ref="D45:F45"/>
    <mergeCell ref="J45:L45"/>
    <mergeCell ref="P45:R45"/>
    <mergeCell ref="D46:F46"/>
    <mergeCell ref="J46:L46"/>
    <mergeCell ref="P46:R46"/>
    <mergeCell ref="D41:F41"/>
    <mergeCell ref="J41:L41"/>
    <mergeCell ref="P41:R41"/>
    <mergeCell ref="D42:F42"/>
    <mergeCell ref="J42:L42"/>
    <mergeCell ref="P42:R42"/>
    <mergeCell ref="D43:F43"/>
    <mergeCell ref="J43:L43"/>
    <mergeCell ref="P43:R43"/>
    <mergeCell ref="D38:F38"/>
    <mergeCell ref="J38:L38"/>
    <mergeCell ref="P38:R38"/>
    <mergeCell ref="D39:F39"/>
    <mergeCell ref="J39:L39"/>
    <mergeCell ref="P39:R39"/>
    <mergeCell ref="D40:F40"/>
    <mergeCell ref="J40:L40"/>
    <mergeCell ref="P40:R40"/>
    <mergeCell ref="D35:F35"/>
    <mergeCell ref="J35:L35"/>
    <mergeCell ref="P35:R35"/>
    <mergeCell ref="D36:F36"/>
    <mergeCell ref="J36:L36"/>
    <mergeCell ref="P36:R36"/>
    <mergeCell ref="D37:F37"/>
    <mergeCell ref="J37:L37"/>
    <mergeCell ref="P37:R37"/>
    <mergeCell ref="D32:F32"/>
    <mergeCell ref="J32:L32"/>
    <mergeCell ref="P32:R32"/>
    <mergeCell ref="D33:F33"/>
    <mergeCell ref="J33:L33"/>
    <mergeCell ref="P33:R33"/>
    <mergeCell ref="D34:F34"/>
    <mergeCell ref="J34:L34"/>
    <mergeCell ref="P34:R34"/>
    <mergeCell ref="D29:F29"/>
    <mergeCell ref="J29:L29"/>
    <mergeCell ref="P29:R29"/>
    <mergeCell ref="D30:F30"/>
    <mergeCell ref="J30:L30"/>
    <mergeCell ref="P30:R30"/>
    <mergeCell ref="D31:F31"/>
    <mergeCell ref="J31:L31"/>
    <mergeCell ref="P31:R31"/>
    <mergeCell ref="D26:F26"/>
    <mergeCell ref="J26:L26"/>
    <mergeCell ref="P26:R26"/>
    <mergeCell ref="D27:F27"/>
    <mergeCell ref="J27:L27"/>
    <mergeCell ref="P27:R27"/>
    <mergeCell ref="D28:F28"/>
    <mergeCell ref="J28:L28"/>
    <mergeCell ref="P28:R28"/>
    <mergeCell ref="D23:F23"/>
    <mergeCell ref="J23:L23"/>
    <mergeCell ref="P23:R23"/>
    <mergeCell ref="D24:F24"/>
    <mergeCell ref="J24:L24"/>
    <mergeCell ref="P24:R24"/>
    <mergeCell ref="D25:F25"/>
    <mergeCell ref="J25:L25"/>
    <mergeCell ref="P25:R25"/>
    <mergeCell ref="D20:F20"/>
    <mergeCell ref="J20:L20"/>
    <mergeCell ref="P20:R20"/>
    <mergeCell ref="D21:F21"/>
    <mergeCell ref="J21:L21"/>
    <mergeCell ref="P21:R21"/>
    <mergeCell ref="D22:F22"/>
    <mergeCell ref="J22:L22"/>
    <mergeCell ref="P22:R22"/>
    <mergeCell ref="D17:F17"/>
    <mergeCell ref="J17:L17"/>
    <mergeCell ref="P17:R17"/>
    <mergeCell ref="D18:F18"/>
    <mergeCell ref="J18:L18"/>
    <mergeCell ref="P18:R18"/>
    <mergeCell ref="D19:F19"/>
    <mergeCell ref="J19:L19"/>
    <mergeCell ref="P19:R19"/>
    <mergeCell ref="D14:F14"/>
    <mergeCell ref="J14:L14"/>
    <mergeCell ref="P14:R14"/>
    <mergeCell ref="D15:F15"/>
    <mergeCell ref="J15:L15"/>
    <mergeCell ref="P15:R15"/>
    <mergeCell ref="D16:F16"/>
    <mergeCell ref="J16:L16"/>
    <mergeCell ref="P16:R16"/>
    <mergeCell ref="D11:F11"/>
    <mergeCell ref="J11:L11"/>
    <mergeCell ref="P11:R11"/>
    <mergeCell ref="D12:F12"/>
    <mergeCell ref="J12:L12"/>
    <mergeCell ref="P12:R12"/>
    <mergeCell ref="D13:F13"/>
    <mergeCell ref="J13:L13"/>
    <mergeCell ref="P13:R13"/>
    <mergeCell ref="D8:F8"/>
    <mergeCell ref="J8:L8"/>
    <mergeCell ref="P8:R8"/>
    <mergeCell ref="D9:F9"/>
    <mergeCell ref="J9:L9"/>
    <mergeCell ref="P9:R9"/>
    <mergeCell ref="D10:F10"/>
    <mergeCell ref="J10:L10"/>
    <mergeCell ref="P10:R10"/>
    <mergeCell ref="D5:F5"/>
    <mergeCell ref="J5:L5"/>
    <mergeCell ref="P5:R5"/>
    <mergeCell ref="D6:F6"/>
    <mergeCell ref="J6:L6"/>
    <mergeCell ref="P6:R6"/>
    <mergeCell ref="D7:F7"/>
    <mergeCell ref="J7:L7"/>
    <mergeCell ref="P7:R7"/>
    <mergeCell ref="B1:R1"/>
    <mergeCell ref="D2:F2"/>
    <mergeCell ref="J2:L2"/>
    <mergeCell ref="P2:R2"/>
    <mergeCell ref="D3:F3"/>
    <mergeCell ref="J3:L3"/>
    <mergeCell ref="P3:R3"/>
    <mergeCell ref="D4:F4"/>
    <mergeCell ref="J4:L4"/>
    <mergeCell ref="P4:R4"/>
  </mergeCells>
  <phoneticPr fontId="39"/>
  <printOptions horizontalCentered="1"/>
  <pageMargins left="0.47244094488188981" right="0.19685039370078741" top="0.31496062992125984" bottom="0.19685039370078741" header="0.43307086614173229" footer="0.23622047244094491"/>
  <pageSetup paperSize="9" scale="79"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0"/>
  <dimension ref="A1:L46"/>
  <sheetViews>
    <sheetView view="pageBreakPreview" topLeftCell="A26" zoomScaleNormal="85" zoomScaleSheetLayoutView="100" workbookViewId="0">
      <selection activeCell="C8" sqref="C8:D9"/>
    </sheetView>
  </sheetViews>
  <sheetFormatPr defaultColWidth="8" defaultRowHeight="12" x14ac:dyDescent="0.2"/>
  <cols>
    <col min="1" max="1" width="5.453125" style="67" customWidth="1"/>
    <col min="2" max="2" width="18.7265625" style="68" customWidth="1"/>
    <col min="3" max="3" width="12.453125" style="67" customWidth="1"/>
    <col min="4" max="4" width="12.453125" style="68" customWidth="1"/>
    <col min="5" max="5" width="15" style="68" customWidth="1"/>
    <col min="6" max="6" width="15" style="69" customWidth="1"/>
    <col min="7" max="8" width="15" style="70" customWidth="1"/>
    <col min="9" max="9" width="2.36328125" style="70" customWidth="1"/>
    <col min="10" max="10" width="10.36328125" style="70" customWidth="1"/>
    <col min="11" max="11" width="10.36328125" style="69" customWidth="1"/>
    <col min="12" max="12" width="2.36328125" style="67" customWidth="1"/>
    <col min="13" max="13" width="2.36328125" style="67" bestFit="1" customWidth="1"/>
    <col min="14" max="14" width="5" style="67" customWidth="1"/>
    <col min="15" max="15" width="5" style="67" bestFit="1" customWidth="1"/>
    <col min="16" max="16" width="2.36328125" style="67" bestFit="1" customWidth="1"/>
    <col min="17" max="17" width="5" style="67" customWidth="1"/>
    <col min="18" max="18" width="8" style="67" bestFit="1"/>
    <col min="19" max="16384" width="8" style="67"/>
  </cols>
  <sheetData>
    <row r="1" spans="1:12" ht="21.75" customHeight="1" x14ac:dyDescent="0.2">
      <c r="A1" s="484" t="s">
        <v>56</v>
      </c>
      <c r="B1" s="484"/>
      <c r="C1" s="484"/>
      <c r="D1" s="484"/>
      <c r="E1" s="484"/>
      <c r="F1" s="484"/>
      <c r="G1" s="484"/>
      <c r="H1" s="484"/>
      <c r="I1" s="484"/>
      <c r="J1" s="157"/>
      <c r="K1" s="157"/>
    </row>
    <row r="2" spans="1:12" x14ac:dyDescent="0.2">
      <c r="A2" s="71"/>
      <c r="B2" s="485"/>
      <c r="C2" s="485"/>
      <c r="D2" s="485"/>
      <c r="E2" s="485"/>
      <c r="F2" s="485"/>
      <c r="G2" s="485"/>
      <c r="H2" s="485"/>
      <c r="I2" s="485"/>
      <c r="J2" s="485"/>
      <c r="K2" s="485"/>
      <c r="L2" s="71"/>
    </row>
    <row r="3" spans="1:12" ht="22.5" customHeight="1" thickBot="1" x14ac:dyDescent="0.25">
      <c r="A3"/>
      <c r="B3" s="158" t="s">
        <v>209</v>
      </c>
      <c r="C3"/>
      <c r="D3"/>
      <c r="E3"/>
      <c r="F3"/>
      <c r="G3"/>
      <c r="H3" s="159" t="s">
        <v>272</v>
      </c>
      <c r="I3"/>
      <c r="J3" s="128"/>
      <c r="K3" s="128"/>
    </row>
    <row r="4" spans="1:12" ht="18.75" customHeight="1" x14ac:dyDescent="0.2">
      <c r="A4"/>
      <c r="B4" s="559" t="s">
        <v>249</v>
      </c>
      <c r="C4" s="562" t="s">
        <v>281</v>
      </c>
      <c r="D4" s="563"/>
      <c r="E4" s="160"/>
      <c r="F4" s="161" t="s">
        <v>113</v>
      </c>
      <c r="G4" s="162" t="s">
        <v>16</v>
      </c>
      <c r="H4" s="163"/>
      <c r="I4"/>
      <c r="J4" s="132"/>
      <c r="K4" s="131"/>
    </row>
    <row r="5" spans="1:12" ht="18.75" customHeight="1" x14ac:dyDescent="0.2">
      <c r="A5"/>
      <c r="B5" s="560"/>
      <c r="C5" s="564"/>
      <c r="D5" s="565"/>
      <c r="E5" s="165" t="s">
        <v>134</v>
      </c>
      <c r="F5" s="165" t="s">
        <v>109</v>
      </c>
      <c r="G5" s="166" t="s">
        <v>125</v>
      </c>
      <c r="H5" s="164" t="s">
        <v>47</v>
      </c>
      <c r="I5"/>
    </row>
    <row r="6" spans="1:12" ht="18.75" customHeight="1" x14ac:dyDescent="0.2">
      <c r="A6"/>
      <c r="B6" s="560"/>
      <c r="C6" s="564"/>
      <c r="D6" s="565"/>
      <c r="E6" s="165"/>
      <c r="F6" s="165"/>
      <c r="G6" s="166" t="s">
        <v>196</v>
      </c>
      <c r="H6" s="167"/>
      <c r="I6"/>
    </row>
    <row r="7" spans="1:12" ht="15" customHeight="1" thickBot="1" x14ac:dyDescent="0.25">
      <c r="A7"/>
      <c r="B7" s="561"/>
      <c r="C7" s="564"/>
      <c r="D7" s="565"/>
      <c r="E7" s="169" t="s">
        <v>276</v>
      </c>
      <c r="F7" s="165" t="s">
        <v>261</v>
      </c>
      <c r="G7" s="170" t="s">
        <v>119</v>
      </c>
      <c r="H7" s="168" t="s">
        <v>174</v>
      </c>
      <c r="I7"/>
    </row>
    <row r="8" spans="1:12" ht="18.75" customHeight="1" x14ac:dyDescent="0.2">
      <c r="A8" s="171"/>
      <c r="B8" s="566" t="s">
        <v>152</v>
      </c>
      <c r="C8" s="583" t="s">
        <v>8</v>
      </c>
      <c r="D8" s="584"/>
      <c r="E8" s="611">
        <v>1.95</v>
      </c>
      <c r="F8" s="586">
        <v>1.25</v>
      </c>
      <c r="G8" s="588" t="s">
        <v>77</v>
      </c>
      <c r="H8" s="590">
        <f>SUM(E8-F8)</f>
        <v>0.7</v>
      </c>
      <c r="I8"/>
    </row>
    <row r="9" spans="1:12" ht="18.75" customHeight="1" thickBot="1" x14ac:dyDescent="0.25">
      <c r="A9" s="171"/>
      <c r="B9" s="567"/>
      <c r="C9" s="627"/>
      <c r="D9" s="626"/>
      <c r="E9" s="612"/>
      <c r="F9" s="628"/>
      <c r="G9" s="604"/>
      <c r="H9" s="591"/>
      <c r="I9"/>
    </row>
    <row r="10" spans="1:12" ht="18.75" customHeight="1" x14ac:dyDescent="0.2">
      <c r="A10" s="171"/>
      <c r="B10" s="605" t="s">
        <v>142</v>
      </c>
      <c r="C10" s="267"/>
      <c r="D10" s="268">
        <v>10</v>
      </c>
      <c r="E10" s="269">
        <v>1.95</v>
      </c>
      <c r="F10" s="270">
        <v>1.25</v>
      </c>
      <c r="G10" s="271">
        <v>0.35</v>
      </c>
      <c r="H10" s="265">
        <f>E10-G10-F10</f>
        <v>0.35000000000000009</v>
      </c>
      <c r="I10"/>
    </row>
    <row r="11" spans="1:12" ht="18.75" customHeight="1" x14ac:dyDescent="0.2">
      <c r="A11" s="171"/>
      <c r="B11" s="606"/>
      <c r="C11" s="220">
        <v>10</v>
      </c>
      <c r="D11" s="221">
        <v>13</v>
      </c>
      <c r="E11" s="200">
        <v>1.95</v>
      </c>
      <c r="F11" s="202">
        <v>1.25</v>
      </c>
      <c r="G11" s="219">
        <v>0.25</v>
      </c>
      <c r="H11" s="266">
        <f>E11-G11-F11</f>
        <v>0.44999999999999996</v>
      </c>
      <c r="I11"/>
    </row>
    <row r="12" spans="1:12" ht="18.75" customHeight="1" x14ac:dyDescent="0.2">
      <c r="A12" s="171"/>
      <c r="B12" s="606"/>
      <c r="C12" s="220">
        <v>13</v>
      </c>
      <c r="D12" s="221">
        <v>15</v>
      </c>
      <c r="E12" s="200">
        <v>1.95</v>
      </c>
      <c r="F12" s="202">
        <v>1.25</v>
      </c>
      <c r="G12" s="219">
        <v>0.15</v>
      </c>
      <c r="H12" s="203">
        <f>E12-G12-F12</f>
        <v>0.55000000000000004</v>
      </c>
      <c r="I12"/>
    </row>
    <row r="13" spans="1:12" ht="18.75" customHeight="1" x14ac:dyDescent="0.2">
      <c r="A13" s="171"/>
      <c r="B13" s="606"/>
      <c r="C13" s="220"/>
      <c r="D13" s="221"/>
      <c r="E13" s="200"/>
      <c r="F13" s="202"/>
      <c r="G13" s="219"/>
      <c r="H13" s="211"/>
      <c r="I13"/>
    </row>
    <row r="14" spans="1:12" ht="18.75" customHeight="1" thickBot="1" x14ac:dyDescent="0.25">
      <c r="A14" s="171"/>
      <c r="B14" s="607"/>
      <c r="C14" s="229"/>
      <c r="D14" s="255"/>
      <c r="E14" s="239"/>
      <c r="F14" s="254"/>
      <c r="G14" s="231"/>
      <c r="H14" s="216"/>
      <c r="I14"/>
    </row>
    <row r="15" spans="1:12" ht="18.75" customHeight="1" x14ac:dyDescent="0.2">
      <c r="A15" s="171"/>
      <c r="B15" s="566" t="s">
        <v>152</v>
      </c>
      <c r="C15" s="609" t="s">
        <v>8</v>
      </c>
      <c r="D15" s="610"/>
      <c r="E15" s="611">
        <v>2.0499999999999998</v>
      </c>
      <c r="F15" s="613">
        <v>1.25</v>
      </c>
      <c r="G15" s="588" t="s">
        <v>77</v>
      </c>
      <c r="H15" s="590">
        <f>SUM(E15-F15)</f>
        <v>0.79999999999999982</v>
      </c>
      <c r="I15"/>
    </row>
    <row r="16" spans="1:12" ht="18.75" customHeight="1" thickBot="1" x14ac:dyDescent="0.25">
      <c r="A16" s="171"/>
      <c r="B16" s="567"/>
      <c r="C16" s="592"/>
      <c r="D16" s="593"/>
      <c r="E16" s="585"/>
      <c r="F16" s="587"/>
      <c r="G16" s="589"/>
      <c r="H16" s="591"/>
      <c r="I16"/>
    </row>
    <row r="17" spans="1:9" ht="18.75" customHeight="1" x14ac:dyDescent="0.2">
      <c r="A17" s="171"/>
      <c r="B17" s="621" t="s">
        <v>128</v>
      </c>
      <c r="C17" s="261"/>
      <c r="D17" s="262">
        <v>8</v>
      </c>
      <c r="E17" s="263">
        <v>2.0499999999999998</v>
      </c>
      <c r="F17" s="264">
        <v>1.25</v>
      </c>
      <c r="G17" s="263">
        <v>0.4</v>
      </c>
      <c r="H17" s="265">
        <f>E17-G17-F17</f>
        <v>0.39999999999999991</v>
      </c>
      <c r="I17"/>
    </row>
    <row r="18" spans="1:9" ht="18.75" customHeight="1" x14ac:dyDescent="0.2">
      <c r="A18" s="171"/>
      <c r="B18" s="622"/>
      <c r="C18" s="197">
        <v>8</v>
      </c>
      <c r="D18" s="198">
        <v>11</v>
      </c>
      <c r="E18" s="202">
        <v>2.0499999999999998</v>
      </c>
      <c r="F18" s="200">
        <v>1.25</v>
      </c>
      <c r="G18" s="202">
        <v>0.35</v>
      </c>
      <c r="H18" s="266">
        <f>E18-G18-F18</f>
        <v>0.44999999999999973</v>
      </c>
      <c r="I18"/>
    </row>
    <row r="19" spans="1:9" ht="18.75" customHeight="1" x14ac:dyDescent="0.2">
      <c r="A19" s="171"/>
      <c r="B19" s="622"/>
      <c r="C19" s="197">
        <v>11</v>
      </c>
      <c r="D19" s="198">
        <v>13</v>
      </c>
      <c r="E19" s="202">
        <v>2.0499999999999998</v>
      </c>
      <c r="F19" s="200">
        <v>1.25</v>
      </c>
      <c r="G19" s="202">
        <v>0.25</v>
      </c>
      <c r="H19" s="266">
        <f>E19-G19-F19</f>
        <v>0.54999999999999982</v>
      </c>
      <c r="I19"/>
    </row>
    <row r="20" spans="1:9" ht="18.75" customHeight="1" x14ac:dyDescent="0.2">
      <c r="A20" s="171"/>
      <c r="B20" s="622"/>
      <c r="C20" s="197">
        <v>13</v>
      </c>
      <c r="D20" s="198">
        <v>15</v>
      </c>
      <c r="E20" s="202">
        <v>2.0499999999999998</v>
      </c>
      <c r="F20" s="200">
        <v>1.25</v>
      </c>
      <c r="G20" s="202">
        <v>0.15</v>
      </c>
      <c r="H20" s="266">
        <f>E20-G20-F20</f>
        <v>0.64999999999999991</v>
      </c>
      <c r="I20"/>
    </row>
    <row r="21" spans="1:9" ht="18.75" customHeight="1" x14ac:dyDescent="0.2">
      <c r="A21" s="171"/>
      <c r="B21" s="622"/>
      <c r="C21" s="197"/>
      <c r="D21" s="198"/>
      <c r="E21" s="202"/>
      <c r="F21" s="200"/>
      <c r="G21" s="202"/>
      <c r="H21" s="211"/>
      <c r="I21"/>
    </row>
    <row r="22" spans="1:9" ht="18.75" customHeight="1" thickBot="1" x14ac:dyDescent="0.25">
      <c r="A22" s="171"/>
      <c r="B22" s="623"/>
      <c r="C22" s="212"/>
      <c r="D22" s="253"/>
      <c r="E22" s="254"/>
      <c r="F22" s="239"/>
      <c r="G22" s="214"/>
      <c r="H22" s="216"/>
      <c r="I22"/>
    </row>
    <row r="23" spans="1:9" ht="18.75" customHeight="1" x14ac:dyDescent="0.2">
      <c r="A23" s="171"/>
      <c r="B23" s="596" t="s">
        <v>152</v>
      </c>
      <c r="C23" s="598" t="s">
        <v>8</v>
      </c>
      <c r="D23" s="598"/>
      <c r="E23" s="599">
        <v>2.0499999999999998</v>
      </c>
      <c r="F23" s="601">
        <v>1.25</v>
      </c>
      <c r="G23" s="599" t="s">
        <v>77</v>
      </c>
      <c r="H23" s="590">
        <f>SUM(E23-F23)</f>
        <v>0.79999999999999982</v>
      </c>
      <c r="I23"/>
    </row>
    <row r="24" spans="1:9" ht="18.75" customHeight="1" thickBot="1" x14ac:dyDescent="0.25">
      <c r="A24" s="171"/>
      <c r="B24" s="597"/>
      <c r="C24" s="608"/>
      <c r="D24" s="608"/>
      <c r="E24" s="600"/>
      <c r="F24" s="602"/>
      <c r="G24" s="600"/>
      <c r="H24" s="591"/>
      <c r="I24"/>
    </row>
    <row r="25" spans="1:9" ht="18.75" customHeight="1" x14ac:dyDescent="0.2">
      <c r="A25" s="171"/>
      <c r="B25" s="621" t="s">
        <v>239</v>
      </c>
      <c r="C25" s="272"/>
      <c r="D25" s="273">
        <v>9</v>
      </c>
      <c r="E25" s="264">
        <v>2.0499999999999998</v>
      </c>
      <c r="F25" s="263">
        <v>1.25</v>
      </c>
      <c r="G25" s="274">
        <v>0.45</v>
      </c>
      <c r="H25" s="265">
        <f>E25-G25-F25</f>
        <v>0.34999999999999987</v>
      </c>
      <c r="I25"/>
    </row>
    <row r="26" spans="1:9" ht="18.75" customHeight="1" x14ac:dyDescent="0.2">
      <c r="A26" s="171"/>
      <c r="B26" s="606"/>
      <c r="C26" s="220">
        <v>9</v>
      </c>
      <c r="D26" s="221">
        <v>11</v>
      </c>
      <c r="E26" s="200">
        <v>2.0499999999999998</v>
      </c>
      <c r="F26" s="202">
        <v>1.25</v>
      </c>
      <c r="G26" s="219">
        <v>0.35</v>
      </c>
      <c r="H26" s="266">
        <f>E26-G26-F26</f>
        <v>0.44999999999999973</v>
      </c>
      <c r="I26"/>
    </row>
    <row r="27" spans="1:9" ht="18.75" customHeight="1" x14ac:dyDescent="0.2">
      <c r="A27" s="171"/>
      <c r="B27" s="606"/>
      <c r="C27" s="220">
        <v>11</v>
      </c>
      <c r="D27" s="221">
        <v>13</v>
      </c>
      <c r="E27" s="200">
        <v>2.0499999999999998</v>
      </c>
      <c r="F27" s="202">
        <v>1.25</v>
      </c>
      <c r="G27" s="219">
        <v>0.25</v>
      </c>
      <c r="H27" s="266">
        <f>E27-G27-F27</f>
        <v>0.54999999999999982</v>
      </c>
      <c r="I27"/>
    </row>
    <row r="28" spans="1:9" ht="18.75" customHeight="1" x14ac:dyDescent="0.2">
      <c r="A28" s="171"/>
      <c r="B28" s="606"/>
      <c r="C28" s="220">
        <v>13</v>
      </c>
      <c r="D28" s="221">
        <v>15</v>
      </c>
      <c r="E28" s="200">
        <v>2.0499999999999998</v>
      </c>
      <c r="F28" s="202">
        <v>1.25</v>
      </c>
      <c r="G28" s="219">
        <v>0.15</v>
      </c>
      <c r="H28" s="266">
        <f>E28-G28-F28</f>
        <v>0.64999999999999991</v>
      </c>
      <c r="I28"/>
    </row>
    <row r="29" spans="1:9" ht="18.75" customHeight="1" x14ac:dyDescent="0.2">
      <c r="A29" s="171"/>
      <c r="B29" s="606"/>
      <c r="C29" s="220"/>
      <c r="D29" s="221"/>
      <c r="E29" s="200"/>
      <c r="F29" s="202"/>
      <c r="G29" s="219"/>
      <c r="H29" s="211"/>
      <c r="I29"/>
    </row>
    <row r="30" spans="1:9" ht="18.75" customHeight="1" thickBot="1" x14ac:dyDescent="0.25">
      <c r="A30" s="171"/>
      <c r="B30" s="607"/>
      <c r="C30" s="229"/>
      <c r="D30" s="255"/>
      <c r="E30" s="239"/>
      <c r="F30" s="254"/>
      <c r="G30" s="231"/>
      <c r="H30" s="216"/>
      <c r="I30"/>
    </row>
    <row r="31" spans="1:9" ht="18.75" customHeight="1" x14ac:dyDescent="0.2">
      <c r="A31" s="171"/>
      <c r="B31" s="566" t="s">
        <v>152</v>
      </c>
      <c r="C31" s="609" t="s">
        <v>8</v>
      </c>
      <c r="D31" s="610"/>
      <c r="E31" s="611">
        <v>2.0499999999999998</v>
      </c>
      <c r="F31" s="613">
        <v>1.25</v>
      </c>
      <c r="G31" s="588" t="s">
        <v>77</v>
      </c>
      <c r="H31" s="590">
        <f>SUM(E31-F31)</f>
        <v>0.79999999999999982</v>
      </c>
      <c r="I31"/>
    </row>
    <row r="32" spans="1:9" ht="18.75" customHeight="1" thickBot="1" x14ac:dyDescent="0.25">
      <c r="A32" s="171"/>
      <c r="B32" s="567"/>
      <c r="C32" s="592"/>
      <c r="D32" s="593"/>
      <c r="E32" s="585"/>
      <c r="F32" s="587"/>
      <c r="G32" s="589"/>
      <c r="H32" s="591"/>
      <c r="I32"/>
    </row>
    <row r="33" spans="1:9" ht="18.75" customHeight="1" x14ac:dyDescent="0.2">
      <c r="A33" s="171"/>
      <c r="B33" s="621" t="s">
        <v>280</v>
      </c>
      <c r="C33" s="261"/>
      <c r="D33" s="262">
        <v>8</v>
      </c>
      <c r="E33" s="263">
        <v>2.0499999999999998</v>
      </c>
      <c r="F33" s="264">
        <v>1.25</v>
      </c>
      <c r="G33" s="263">
        <v>0.4</v>
      </c>
      <c r="H33" s="265">
        <f>E33-G33-F33</f>
        <v>0.39999999999999991</v>
      </c>
      <c r="I33"/>
    </row>
    <row r="34" spans="1:9" ht="18.75" customHeight="1" x14ac:dyDescent="0.2">
      <c r="A34" s="171"/>
      <c r="B34" s="622"/>
      <c r="C34" s="197">
        <v>8</v>
      </c>
      <c r="D34" s="198">
        <v>10</v>
      </c>
      <c r="E34" s="202">
        <v>2.0499999999999998</v>
      </c>
      <c r="F34" s="200">
        <v>1.25</v>
      </c>
      <c r="G34" s="202">
        <v>0.35</v>
      </c>
      <c r="H34" s="266">
        <f>E34-G34-F34</f>
        <v>0.44999999999999973</v>
      </c>
      <c r="I34"/>
    </row>
    <row r="35" spans="1:9" ht="18.75" customHeight="1" x14ac:dyDescent="0.2">
      <c r="A35" s="171"/>
      <c r="B35" s="622"/>
      <c r="C35" s="197">
        <v>10</v>
      </c>
      <c r="D35" s="198">
        <v>13</v>
      </c>
      <c r="E35" s="202">
        <v>2.0499999999999998</v>
      </c>
      <c r="F35" s="200">
        <v>1.25</v>
      </c>
      <c r="G35" s="202">
        <v>0.25</v>
      </c>
      <c r="H35" s="266">
        <f>E35-G35-F35</f>
        <v>0.54999999999999982</v>
      </c>
      <c r="I35"/>
    </row>
    <row r="36" spans="1:9" ht="18.75" customHeight="1" x14ac:dyDescent="0.2">
      <c r="A36" s="171"/>
      <c r="B36" s="622"/>
      <c r="C36" s="197">
        <v>13</v>
      </c>
      <c r="D36" s="198">
        <v>15</v>
      </c>
      <c r="E36" s="202">
        <v>2.0499999999999998</v>
      </c>
      <c r="F36" s="200">
        <v>1.25</v>
      </c>
      <c r="G36" s="202">
        <v>0.15</v>
      </c>
      <c r="H36" s="266">
        <f>E36-G36-F36</f>
        <v>0.64999999999999991</v>
      </c>
      <c r="I36"/>
    </row>
    <row r="37" spans="1:9" ht="18.75" customHeight="1" x14ac:dyDescent="0.2">
      <c r="A37" s="171"/>
      <c r="B37" s="622"/>
      <c r="C37" s="197"/>
      <c r="D37" s="198"/>
      <c r="E37" s="202"/>
      <c r="F37" s="200"/>
      <c r="G37" s="202"/>
      <c r="H37" s="211"/>
      <c r="I37"/>
    </row>
    <row r="38" spans="1:9" ht="18.75" customHeight="1" thickBot="1" x14ac:dyDescent="0.25">
      <c r="A38" s="171"/>
      <c r="B38" s="623"/>
      <c r="C38" s="212"/>
      <c r="D38" s="253"/>
      <c r="E38" s="254"/>
      <c r="F38" s="239"/>
      <c r="G38" s="214"/>
      <c r="H38" s="216"/>
      <c r="I38"/>
    </row>
    <row r="39" spans="1:9" ht="18.75" customHeight="1" x14ac:dyDescent="0.2">
      <c r="A39" s="171"/>
      <c r="B39" s="596" t="s">
        <v>152</v>
      </c>
      <c r="C39" s="598" t="s">
        <v>8</v>
      </c>
      <c r="D39" s="598"/>
      <c r="E39" s="599">
        <v>1.95</v>
      </c>
      <c r="F39" s="601">
        <v>1.25</v>
      </c>
      <c r="G39" s="599" t="s">
        <v>77</v>
      </c>
      <c r="H39" s="590">
        <f>SUM(E39-F39)</f>
        <v>0.7</v>
      </c>
      <c r="I39"/>
    </row>
    <row r="40" spans="1:9" ht="18.75" customHeight="1" thickBot="1" x14ac:dyDescent="0.25">
      <c r="A40" s="171"/>
      <c r="B40" s="597"/>
      <c r="C40" s="608"/>
      <c r="D40" s="608"/>
      <c r="E40" s="600"/>
      <c r="F40" s="602"/>
      <c r="G40" s="600"/>
      <c r="H40" s="591"/>
      <c r="I40"/>
    </row>
    <row r="41" spans="1:9" ht="18.75" customHeight="1" x14ac:dyDescent="0.2">
      <c r="A41" s="171"/>
      <c r="B41" s="605" t="s">
        <v>11</v>
      </c>
      <c r="C41" s="272"/>
      <c r="D41" s="273">
        <v>10</v>
      </c>
      <c r="E41" s="264">
        <v>1.95</v>
      </c>
      <c r="F41" s="263">
        <v>1.25</v>
      </c>
      <c r="G41" s="274">
        <v>0.35</v>
      </c>
      <c r="H41" s="265">
        <f>E41-G41-F41</f>
        <v>0.35000000000000009</v>
      </c>
      <c r="I41"/>
    </row>
    <row r="42" spans="1:9" ht="18.75" customHeight="1" x14ac:dyDescent="0.2">
      <c r="A42" s="171"/>
      <c r="B42" s="606"/>
      <c r="C42" s="220">
        <v>10</v>
      </c>
      <c r="D42" s="221">
        <v>12</v>
      </c>
      <c r="E42" s="200">
        <v>1.95</v>
      </c>
      <c r="F42" s="202">
        <v>1.25</v>
      </c>
      <c r="G42" s="219">
        <v>0.25</v>
      </c>
      <c r="H42" s="266">
        <f>E42-G42-F42</f>
        <v>0.44999999999999996</v>
      </c>
      <c r="I42"/>
    </row>
    <row r="43" spans="1:9" ht="18.75" customHeight="1" x14ac:dyDescent="0.2">
      <c r="A43" s="171"/>
      <c r="B43" s="606"/>
      <c r="C43" s="220">
        <v>12</v>
      </c>
      <c r="D43" s="221">
        <v>14</v>
      </c>
      <c r="E43" s="200">
        <v>1.95</v>
      </c>
      <c r="F43" s="202">
        <v>1.25</v>
      </c>
      <c r="G43" s="219">
        <v>0.15</v>
      </c>
      <c r="H43" s="266">
        <f>E43-G43-F43</f>
        <v>0.55000000000000004</v>
      </c>
      <c r="I43"/>
    </row>
    <row r="44" spans="1:9" ht="18.75" customHeight="1" x14ac:dyDescent="0.2">
      <c r="A44" s="171"/>
      <c r="B44" s="606"/>
      <c r="C44" s="220">
        <v>14</v>
      </c>
      <c r="D44" s="221">
        <v>15</v>
      </c>
      <c r="E44" s="200">
        <v>1.95</v>
      </c>
      <c r="F44" s="202">
        <v>1.25</v>
      </c>
      <c r="G44" s="219">
        <v>0.05</v>
      </c>
      <c r="H44" s="266">
        <f>E44-G44-F44</f>
        <v>0.64999999999999991</v>
      </c>
      <c r="I44"/>
    </row>
    <row r="45" spans="1:9" ht="18.75" customHeight="1" x14ac:dyDescent="0.2">
      <c r="A45" s="171"/>
      <c r="B45" s="606"/>
      <c r="C45" s="220"/>
      <c r="D45" s="221"/>
      <c r="E45" s="200"/>
      <c r="F45" s="202"/>
      <c r="G45" s="219"/>
      <c r="H45" s="211"/>
      <c r="I45"/>
    </row>
    <row r="46" spans="1:9" ht="18.75" customHeight="1" thickBot="1" x14ac:dyDescent="0.25">
      <c r="A46" s="171"/>
      <c r="B46" s="607"/>
      <c r="C46" s="232"/>
      <c r="D46" s="256"/>
      <c r="E46" s="239"/>
      <c r="F46" s="238"/>
      <c r="G46" s="231"/>
      <c r="H46" s="216"/>
      <c r="I46"/>
    </row>
  </sheetData>
  <mergeCells count="39">
    <mergeCell ref="G31:G32"/>
    <mergeCell ref="B41:B46"/>
    <mergeCell ref="H31:H32"/>
    <mergeCell ref="B33:B38"/>
    <mergeCell ref="B39:B40"/>
    <mergeCell ref="C39:D40"/>
    <mergeCell ref="E39:E40"/>
    <mergeCell ref="F39:F40"/>
    <mergeCell ref="G39:G40"/>
    <mergeCell ref="H39:H40"/>
    <mergeCell ref="B25:B30"/>
    <mergeCell ref="B31:B32"/>
    <mergeCell ref="C31:D32"/>
    <mergeCell ref="E31:E32"/>
    <mergeCell ref="F31:F32"/>
    <mergeCell ref="G15:G16"/>
    <mergeCell ref="H15:H16"/>
    <mergeCell ref="B17:B22"/>
    <mergeCell ref="B23:B24"/>
    <mergeCell ref="C23:D24"/>
    <mergeCell ref="E23:E24"/>
    <mergeCell ref="F23:F24"/>
    <mergeCell ref="G23:G24"/>
    <mergeCell ref="H23:H24"/>
    <mergeCell ref="B10:B14"/>
    <mergeCell ref="B15:B16"/>
    <mergeCell ref="C15:D16"/>
    <mergeCell ref="E15:E16"/>
    <mergeCell ref="F15:F16"/>
    <mergeCell ref="A1:I1"/>
    <mergeCell ref="B2:K2"/>
    <mergeCell ref="B4:B7"/>
    <mergeCell ref="C4:D7"/>
    <mergeCell ref="B8:B9"/>
    <mergeCell ref="C8:D9"/>
    <mergeCell ref="E8:E9"/>
    <mergeCell ref="F8:F9"/>
    <mergeCell ref="G8:G9"/>
    <mergeCell ref="H8:H9"/>
  </mergeCells>
  <phoneticPr fontId="39"/>
  <pageMargins left="0.63" right="0.19" top="0.57999999999999996" bottom="0.6" header="0.22" footer="0.2"/>
  <pageSetup paperSize="9" scale="86" orientation="portrait"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dimension ref="A1:L49"/>
  <sheetViews>
    <sheetView view="pageBreakPreview" topLeftCell="A26" zoomScaleNormal="85" zoomScaleSheetLayoutView="100" workbookViewId="0">
      <selection sqref="A1:I1"/>
    </sheetView>
  </sheetViews>
  <sheetFormatPr defaultColWidth="8" defaultRowHeight="12" x14ac:dyDescent="0.2"/>
  <cols>
    <col min="1" max="1" width="5.453125" style="67" customWidth="1"/>
    <col min="2" max="2" width="18.7265625" style="68" customWidth="1"/>
    <col min="3" max="3" width="12.453125" style="67" customWidth="1"/>
    <col min="4" max="4" width="12.453125" style="68" customWidth="1"/>
    <col min="5" max="5" width="15" style="68" customWidth="1"/>
    <col min="6" max="6" width="15" style="69" customWidth="1"/>
    <col min="7" max="8" width="15" style="70" customWidth="1"/>
    <col min="9" max="9" width="2.36328125" style="70" customWidth="1"/>
    <col min="10" max="10" width="10.36328125" style="70" customWidth="1"/>
    <col min="11" max="11" width="10.36328125" style="69" customWidth="1"/>
    <col min="12" max="12" width="2.36328125" style="67" customWidth="1"/>
    <col min="13" max="13" width="2.36328125" style="67" bestFit="1" customWidth="1"/>
    <col min="14" max="14" width="5" style="67" customWidth="1"/>
    <col min="15" max="15" width="5" style="67" bestFit="1" customWidth="1"/>
    <col min="16" max="16" width="2.36328125" style="67" bestFit="1" customWidth="1"/>
    <col min="17" max="17" width="5" style="67" customWidth="1"/>
    <col min="18" max="18" width="8" style="67" bestFit="1"/>
    <col min="19" max="16384" width="8" style="67"/>
  </cols>
  <sheetData>
    <row r="1" spans="1:12" ht="21.75" customHeight="1" x14ac:dyDescent="0.2">
      <c r="A1" s="484" t="s">
        <v>56</v>
      </c>
      <c r="B1" s="484"/>
      <c r="C1" s="484"/>
      <c r="D1" s="484"/>
      <c r="E1" s="484"/>
      <c r="F1" s="484"/>
      <c r="G1" s="484"/>
      <c r="H1" s="484"/>
      <c r="I1" s="484"/>
      <c r="J1" s="157"/>
      <c r="K1" s="157"/>
    </row>
    <row r="2" spans="1:12" x14ac:dyDescent="0.2">
      <c r="A2" s="71"/>
      <c r="B2" s="485"/>
      <c r="C2" s="485"/>
      <c r="D2" s="485"/>
      <c r="E2" s="485"/>
      <c r="F2" s="485"/>
      <c r="G2" s="485"/>
      <c r="H2" s="485"/>
      <c r="I2" s="485"/>
      <c r="J2" s="485"/>
      <c r="K2" s="485"/>
      <c r="L2" s="71"/>
    </row>
    <row r="3" spans="1:12" ht="22.5" customHeight="1" thickBot="1" x14ac:dyDescent="0.25">
      <c r="A3"/>
      <c r="B3" s="158" t="s">
        <v>209</v>
      </c>
      <c r="C3"/>
      <c r="D3"/>
      <c r="E3"/>
      <c r="F3"/>
      <c r="G3"/>
      <c r="H3" s="159" t="s">
        <v>272</v>
      </c>
      <c r="I3"/>
      <c r="J3" s="128"/>
      <c r="K3" s="128"/>
    </row>
    <row r="4" spans="1:12" ht="18.75" customHeight="1" x14ac:dyDescent="0.2">
      <c r="A4"/>
      <c r="B4" s="559" t="s">
        <v>249</v>
      </c>
      <c r="C4" s="562" t="s">
        <v>281</v>
      </c>
      <c r="D4" s="563"/>
      <c r="E4" s="160"/>
      <c r="F4" s="161" t="s">
        <v>113</v>
      </c>
      <c r="G4" s="162" t="s">
        <v>16</v>
      </c>
      <c r="H4" s="163"/>
      <c r="I4"/>
      <c r="J4" s="132"/>
      <c r="K4" s="131"/>
    </row>
    <row r="5" spans="1:12" ht="18.75" customHeight="1" x14ac:dyDescent="0.2">
      <c r="A5"/>
      <c r="B5" s="560"/>
      <c r="C5" s="564"/>
      <c r="D5" s="565"/>
      <c r="E5" s="165" t="s">
        <v>134</v>
      </c>
      <c r="F5" s="165" t="s">
        <v>109</v>
      </c>
      <c r="G5" s="166" t="s">
        <v>125</v>
      </c>
      <c r="H5" s="164" t="s">
        <v>47</v>
      </c>
      <c r="I5"/>
    </row>
    <row r="6" spans="1:12" ht="18.75" customHeight="1" x14ac:dyDescent="0.2">
      <c r="A6"/>
      <c r="B6" s="560"/>
      <c r="C6" s="564"/>
      <c r="D6" s="565"/>
      <c r="E6" s="165"/>
      <c r="F6" s="165"/>
      <c r="G6" s="166" t="s">
        <v>196</v>
      </c>
      <c r="H6" s="167"/>
      <c r="I6"/>
    </row>
    <row r="7" spans="1:12" ht="15" customHeight="1" thickBot="1" x14ac:dyDescent="0.25">
      <c r="A7"/>
      <c r="B7" s="561"/>
      <c r="C7" s="633"/>
      <c r="D7" s="634"/>
      <c r="E7" s="169" t="s">
        <v>276</v>
      </c>
      <c r="F7" s="275" t="s">
        <v>261</v>
      </c>
      <c r="G7" s="170" t="s">
        <v>119</v>
      </c>
      <c r="H7" s="168" t="s">
        <v>174</v>
      </c>
      <c r="I7"/>
    </row>
    <row r="8" spans="1:12" ht="18.75" customHeight="1" x14ac:dyDescent="0.2">
      <c r="A8" s="171"/>
      <c r="B8" s="596" t="s">
        <v>152</v>
      </c>
      <c r="C8" s="598" t="s">
        <v>8</v>
      </c>
      <c r="D8" s="598"/>
      <c r="E8" s="603">
        <v>1.95</v>
      </c>
      <c r="F8" s="601">
        <v>1.25</v>
      </c>
      <c r="G8" s="603" t="s">
        <v>77</v>
      </c>
      <c r="H8" s="590">
        <f>SUM(E8-F8)</f>
        <v>0.7</v>
      </c>
      <c r="I8"/>
    </row>
    <row r="9" spans="1:12" ht="18.75" customHeight="1" thickBot="1" x14ac:dyDescent="0.25">
      <c r="A9" s="171"/>
      <c r="B9" s="597"/>
      <c r="C9" s="625"/>
      <c r="D9" s="625"/>
      <c r="E9" s="600"/>
      <c r="F9" s="629"/>
      <c r="G9" s="632"/>
      <c r="H9" s="591"/>
      <c r="I9"/>
    </row>
    <row r="10" spans="1:12" ht="18.75" customHeight="1" x14ac:dyDescent="0.2">
      <c r="A10" s="171"/>
      <c r="B10" s="621" t="s">
        <v>75</v>
      </c>
      <c r="C10" s="276"/>
      <c r="D10" s="277">
        <v>7</v>
      </c>
      <c r="E10" s="263">
        <v>1.95</v>
      </c>
      <c r="F10" s="269">
        <v>1.25</v>
      </c>
      <c r="G10" s="270">
        <v>0.4</v>
      </c>
      <c r="H10" s="265">
        <f>E10-G10-F10</f>
        <v>0.29999999999999982</v>
      </c>
      <c r="I10"/>
    </row>
    <row r="11" spans="1:12" ht="18.75" customHeight="1" x14ac:dyDescent="0.2">
      <c r="A11" s="171"/>
      <c r="B11" s="622"/>
      <c r="C11" s="197">
        <v>7</v>
      </c>
      <c r="D11" s="198">
        <v>10</v>
      </c>
      <c r="E11" s="202">
        <v>1.95</v>
      </c>
      <c r="F11" s="200">
        <v>1.25</v>
      </c>
      <c r="G11" s="202">
        <v>0.35</v>
      </c>
      <c r="H11" s="266">
        <f>E11-G11-F11</f>
        <v>0.35000000000000009</v>
      </c>
      <c r="I11"/>
    </row>
    <row r="12" spans="1:12" ht="18.75" customHeight="1" x14ac:dyDescent="0.2">
      <c r="A12" s="171"/>
      <c r="B12" s="622"/>
      <c r="C12" s="197">
        <v>10</v>
      </c>
      <c r="D12" s="198">
        <v>12</v>
      </c>
      <c r="E12" s="202">
        <v>1.95</v>
      </c>
      <c r="F12" s="200">
        <v>1.25</v>
      </c>
      <c r="G12" s="202">
        <v>0.25</v>
      </c>
      <c r="H12" s="266">
        <f>E12-G12-F12</f>
        <v>0.44999999999999996</v>
      </c>
      <c r="I12"/>
    </row>
    <row r="13" spans="1:12" ht="18.75" customHeight="1" x14ac:dyDescent="0.2">
      <c r="A13" s="171"/>
      <c r="B13" s="622"/>
      <c r="C13" s="197">
        <v>12</v>
      </c>
      <c r="D13" s="198">
        <v>14</v>
      </c>
      <c r="E13" s="202">
        <v>1.95</v>
      </c>
      <c r="F13" s="200">
        <v>1.25</v>
      </c>
      <c r="G13" s="202">
        <v>0.15</v>
      </c>
      <c r="H13" s="266">
        <f>E13-G13-F13</f>
        <v>0.55000000000000004</v>
      </c>
      <c r="I13"/>
    </row>
    <row r="14" spans="1:12" ht="18.75" customHeight="1" thickBot="1" x14ac:dyDescent="0.25">
      <c r="A14" s="171"/>
      <c r="B14" s="623"/>
      <c r="C14" s="212">
        <v>14</v>
      </c>
      <c r="D14" s="253">
        <v>15</v>
      </c>
      <c r="E14" s="254">
        <v>1.95</v>
      </c>
      <c r="F14" s="239">
        <v>1.25</v>
      </c>
      <c r="G14" s="234">
        <v>0.05</v>
      </c>
      <c r="H14" s="278">
        <f>E14-G14-F14</f>
        <v>0.64999999999999991</v>
      </c>
      <c r="I14"/>
    </row>
    <row r="15" spans="1:12" ht="18.75" customHeight="1" x14ac:dyDescent="0.2">
      <c r="A15" s="171"/>
      <c r="B15" s="596" t="s">
        <v>152</v>
      </c>
      <c r="C15" s="598" t="s">
        <v>8</v>
      </c>
      <c r="D15" s="598"/>
      <c r="E15" s="599">
        <v>1.95</v>
      </c>
      <c r="F15" s="601">
        <v>1.25</v>
      </c>
      <c r="G15" s="603" t="s">
        <v>77</v>
      </c>
      <c r="H15" s="590">
        <f>SUM(E15-F15)</f>
        <v>0.7</v>
      </c>
      <c r="I15"/>
    </row>
    <row r="16" spans="1:12" ht="18.75" customHeight="1" thickBot="1" x14ac:dyDescent="0.25">
      <c r="A16" s="171"/>
      <c r="B16" s="597"/>
      <c r="C16" s="625"/>
      <c r="D16" s="625"/>
      <c r="E16" s="632"/>
      <c r="F16" s="629"/>
      <c r="G16" s="600"/>
      <c r="H16" s="591"/>
      <c r="I16"/>
    </row>
    <row r="17" spans="1:9" ht="18.75" customHeight="1" x14ac:dyDescent="0.2">
      <c r="A17" s="171"/>
      <c r="B17" s="621" t="s">
        <v>199</v>
      </c>
      <c r="C17" s="276"/>
      <c r="D17" s="277">
        <v>9</v>
      </c>
      <c r="E17" s="270">
        <v>1.95</v>
      </c>
      <c r="F17" s="269">
        <v>1.25</v>
      </c>
      <c r="G17" s="263">
        <v>0.45</v>
      </c>
      <c r="H17" s="265">
        <f>E17-G17-F17</f>
        <v>0.25</v>
      </c>
      <c r="I17"/>
    </row>
    <row r="18" spans="1:9" ht="18.75" customHeight="1" x14ac:dyDescent="0.2">
      <c r="A18" s="171"/>
      <c r="B18" s="622"/>
      <c r="C18" s="197">
        <v>9</v>
      </c>
      <c r="D18" s="198">
        <v>11</v>
      </c>
      <c r="E18" s="202">
        <v>1.95</v>
      </c>
      <c r="F18" s="200">
        <v>1.25</v>
      </c>
      <c r="G18" s="202">
        <v>0.35</v>
      </c>
      <c r="H18" s="266">
        <f>E18-G18-F18</f>
        <v>0.35000000000000009</v>
      </c>
      <c r="I18"/>
    </row>
    <row r="19" spans="1:9" ht="18.75" customHeight="1" x14ac:dyDescent="0.2">
      <c r="A19" s="171"/>
      <c r="B19" s="622"/>
      <c r="C19" s="197">
        <v>11</v>
      </c>
      <c r="D19" s="198">
        <v>13</v>
      </c>
      <c r="E19" s="202">
        <v>1.95</v>
      </c>
      <c r="F19" s="200">
        <v>1.25</v>
      </c>
      <c r="G19" s="202">
        <v>0.25</v>
      </c>
      <c r="H19" s="266">
        <f>E19-G19-F19</f>
        <v>0.44999999999999996</v>
      </c>
      <c r="I19"/>
    </row>
    <row r="20" spans="1:9" ht="18.75" customHeight="1" x14ac:dyDescent="0.2">
      <c r="A20" s="171"/>
      <c r="B20" s="622"/>
      <c r="C20" s="197">
        <v>13</v>
      </c>
      <c r="D20" s="198">
        <v>15</v>
      </c>
      <c r="E20" s="202">
        <v>1.95</v>
      </c>
      <c r="F20" s="200">
        <v>1.25</v>
      </c>
      <c r="G20" s="202">
        <v>0.15</v>
      </c>
      <c r="H20" s="266">
        <f>E20-G20-F20</f>
        <v>0.55000000000000004</v>
      </c>
      <c r="I20"/>
    </row>
    <row r="21" spans="1:9" ht="18.75" customHeight="1" thickBot="1" x14ac:dyDescent="0.25">
      <c r="A21" s="171"/>
      <c r="B21" s="623"/>
      <c r="C21" s="212"/>
      <c r="D21" s="253"/>
      <c r="E21" s="254"/>
      <c r="F21" s="239"/>
      <c r="G21" s="234"/>
      <c r="H21" s="278"/>
      <c r="I21"/>
    </row>
    <row r="22" spans="1:9" ht="18.75" customHeight="1" x14ac:dyDescent="0.2">
      <c r="A22" s="171"/>
      <c r="B22" s="596" t="s">
        <v>152</v>
      </c>
      <c r="C22" s="598" t="s">
        <v>8</v>
      </c>
      <c r="D22" s="598"/>
      <c r="E22" s="599">
        <v>1.95</v>
      </c>
      <c r="F22" s="601">
        <v>1.25</v>
      </c>
      <c r="G22" s="603" t="s">
        <v>77</v>
      </c>
      <c r="H22" s="590">
        <f>SUM(E22-F22)</f>
        <v>0.7</v>
      </c>
      <c r="I22"/>
    </row>
    <row r="23" spans="1:9" ht="18.75" customHeight="1" thickBot="1" x14ac:dyDescent="0.25">
      <c r="A23" s="171"/>
      <c r="B23" s="597"/>
      <c r="C23" s="625"/>
      <c r="D23" s="625"/>
      <c r="E23" s="632"/>
      <c r="F23" s="629"/>
      <c r="G23" s="600"/>
      <c r="H23" s="591"/>
      <c r="I23"/>
    </row>
    <row r="24" spans="1:9" ht="18.75" customHeight="1" x14ac:dyDescent="0.2">
      <c r="A24" s="171"/>
      <c r="B24" s="621" t="s">
        <v>200</v>
      </c>
      <c r="C24" s="276"/>
      <c r="D24" s="277">
        <v>8</v>
      </c>
      <c r="E24" s="270">
        <v>1.95</v>
      </c>
      <c r="F24" s="269">
        <v>1.25</v>
      </c>
      <c r="G24" s="263">
        <v>0.45</v>
      </c>
      <c r="H24" s="265">
        <f>E24-G24-F24</f>
        <v>0.25</v>
      </c>
      <c r="I24"/>
    </row>
    <row r="25" spans="1:9" ht="18.75" customHeight="1" x14ac:dyDescent="0.2">
      <c r="A25" s="171"/>
      <c r="B25" s="622"/>
      <c r="C25" s="197">
        <v>8</v>
      </c>
      <c r="D25" s="198">
        <v>11</v>
      </c>
      <c r="E25" s="202">
        <v>1.95</v>
      </c>
      <c r="F25" s="200">
        <v>1.25</v>
      </c>
      <c r="G25" s="202">
        <v>0.35</v>
      </c>
      <c r="H25" s="266">
        <f>E25-G25-F25</f>
        <v>0.35000000000000009</v>
      </c>
      <c r="I25"/>
    </row>
    <row r="26" spans="1:9" ht="18.75" customHeight="1" x14ac:dyDescent="0.2">
      <c r="A26" s="171"/>
      <c r="B26" s="622"/>
      <c r="C26" s="197">
        <v>11</v>
      </c>
      <c r="D26" s="198">
        <v>13</v>
      </c>
      <c r="E26" s="202">
        <v>1.95</v>
      </c>
      <c r="F26" s="200">
        <v>1.25</v>
      </c>
      <c r="G26" s="202">
        <v>0.25</v>
      </c>
      <c r="H26" s="266">
        <f>E26-G26-F26</f>
        <v>0.44999999999999996</v>
      </c>
      <c r="I26"/>
    </row>
    <row r="27" spans="1:9" ht="18.75" customHeight="1" x14ac:dyDescent="0.2">
      <c r="A27" s="171"/>
      <c r="B27" s="622"/>
      <c r="C27" s="197">
        <v>13</v>
      </c>
      <c r="D27" s="198">
        <v>15</v>
      </c>
      <c r="E27" s="202">
        <v>1.95</v>
      </c>
      <c r="F27" s="200">
        <v>1.25</v>
      </c>
      <c r="G27" s="202">
        <v>0.15</v>
      </c>
      <c r="H27" s="266">
        <f>E27-G27-F27</f>
        <v>0.55000000000000004</v>
      </c>
      <c r="I27"/>
    </row>
    <row r="28" spans="1:9" ht="18.75" customHeight="1" thickBot="1" x14ac:dyDescent="0.25">
      <c r="A28" s="171"/>
      <c r="B28" s="623"/>
      <c r="C28" s="212"/>
      <c r="D28" s="253"/>
      <c r="E28" s="254"/>
      <c r="F28" s="239"/>
      <c r="G28" s="214"/>
      <c r="H28" s="278"/>
      <c r="I28"/>
    </row>
    <row r="29" spans="1:9" ht="18.75" customHeight="1" x14ac:dyDescent="0.2">
      <c r="A29" s="171"/>
      <c r="B29" s="596" t="s">
        <v>152</v>
      </c>
      <c r="C29" s="598" t="s">
        <v>8</v>
      </c>
      <c r="D29" s="598"/>
      <c r="E29" s="599">
        <v>1.95</v>
      </c>
      <c r="F29" s="601">
        <v>1.25</v>
      </c>
      <c r="G29" s="599" t="s">
        <v>77</v>
      </c>
      <c r="H29" s="590">
        <f>SUM(E29-F29)</f>
        <v>0.7</v>
      </c>
      <c r="I29"/>
    </row>
    <row r="30" spans="1:9" ht="18.75" customHeight="1" thickBot="1" x14ac:dyDescent="0.25">
      <c r="A30" s="171"/>
      <c r="B30" s="597"/>
      <c r="C30" s="625"/>
      <c r="D30" s="625"/>
      <c r="E30" s="632"/>
      <c r="F30" s="629"/>
      <c r="G30" s="600"/>
      <c r="H30" s="591"/>
      <c r="I30"/>
    </row>
    <row r="31" spans="1:9" ht="18.75" customHeight="1" x14ac:dyDescent="0.2">
      <c r="A31" s="171"/>
      <c r="B31" s="621" t="s">
        <v>107</v>
      </c>
      <c r="C31" s="276"/>
      <c r="D31" s="277">
        <v>9</v>
      </c>
      <c r="E31" s="270">
        <v>1.95</v>
      </c>
      <c r="F31" s="269">
        <v>1.25</v>
      </c>
      <c r="G31" s="263">
        <v>0.45</v>
      </c>
      <c r="H31" s="265">
        <f>E31-G31-F31</f>
        <v>0.25</v>
      </c>
      <c r="I31"/>
    </row>
    <row r="32" spans="1:9" ht="18.75" customHeight="1" x14ac:dyDescent="0.2">
      <c r="A32" s="171"/>
      <c r="B32" s="622"/>
      <c r="C32" s="197">
        <v>9</v>
      </c>
      <c r="D32" s="198">
        <v>11</v>
      </c>
      <c r="E32" s="202">
        <v>1.95</v>
      </c>
      <c r="F32" s="200">
        <v>1.25</v>
      </c>
      <c r="G32" s="202">
        <v>0.35</v>
      </c>
      <c r="H32" s="266">
        <f>E32-G32-F32</f>
        <v>0.35000000000000009</v>
      </c>
      <c r="I32"/>
    </row>
    <row r="33" spans="1:9" ht="18.75" customHeight="1" x14ac:dyDescent="0.2">
      <c r="A33" s="171"/>
      <c r="B33" s="622"/>
      <c r="C33" s="197">
        <v>11</v>
      </c>
      <c r="D33" s="198">
        <v>13</v>
      </c>
      <c r="E33" s="202">
        <v>1.95</v>
      </c>
      <c r="F33" s="200">
        <v>1.25</v>
      </c>
      <c r="G33" s="202">
        <v>0.25</v>
      </c>
      <c r="H33" s="266">
        <f>E33-G33-F33</f>
        <v>0.44999999999999996</v>
      </c>
      <c r="I33"/>
    </row>
    <row r="34" spans="1:9" ht="18.75" customHeight="1" x14ac:dyDescent="0.2">
      <c r="A34" s="171"/>
      <c r="B34" s="622"/>
      <c r="C34" s="197">
        <v>13</v>
      </c>
      <c r="D34" s="198">
        <v>15</v>
      </c>
      <c r="E34" s="202">
        <v>1.95</v>
      </c>
      <c r="F34" s="200">
        <v>1.25</v>
      </c>
      <c r="G34" s="202">
        <v>0.15</v>
      </c>
      <c r="H34" s="266">
        <f>E34-G34-F34</f>
        <v>0.55000000000000004</v>
      </c>
      <c r="I34"/>
    </row>
    <row r="35" spans="1:9" ht="18.75" customHeight="1" thickBot="1" x14ac:dyDescent="0.25">
      <c r="A35" s="171"/>
      <c r="B35" s="623"/>
      <c r="C35" s="212"/>
      <c r="D35" s="253"/>
      <c r="E35" s="254"/>
      <c r="F35" s="239"/>
      <c r="G35" s="214"/>
      <c r="H35" s="278"/>
      <c r="I35"/>
    </row>
    <row r="36" spans="1:9" ht="18.75" customHeight="1" x14ac:dyDescent="0.2">
      <c r="A36" s="171"/>
      <c r="B36" s="596" t="s">
        <v>152</v>
      </c>
      <c r="C36" s="598" t="s">
        <v>8</v>
      </c>
      <c r="D36" s="598"/>
      <c r="E36" s="599">
        <v>1.95</v>
      </c>
      <c r="F36" s="601">
        <v>1.25</v>
      </c>
      <c r="G36" s="599" t="s">
        <v>77</v>
      </c>
      <c r="H36" s="590">
        <f>SUM(E36-F36)</f>
        <v>0.7</v>
      </c>
      <c r="I36"/>
    </row>
    <row r="37" spans="1:9" ht="18.75" customHeight="1" thickBot="1" x14ac:dyDescent="0.25">
      <c r="A37" s="171"/>
      <c r="B37" s="597"/>
      <c r="C37" s="625"/>
      <c r="D37" s="625"/>
      <c r="E37" s="632"/>
      <c r="F37" s="629"/>
      <c r="G37" s="600"/>
      <c r="H37" s="591"/>
      <c r="I37"/>
    </row>
    <row r="38" spans="1:9" ht="18.75" customHeight="1" x14ac:dyDescent="0.2">
      <c r="A38" s="171"/>
      <c r="B38" s="621" t="s">
        <v>44</v>
      </c>
      <c r="C38" s="276"/>
      <c r="D38" s="277">
        <v>10</v>
      </c>
      <c r="E38" s="270">
        <v>1.85</v>
      </c>
      <c r="F38" s="269">
        <v>1.25</v>
      </c>
      <c r="G38" s="263">
        <v>0.3</v>
      </c>
      <c r="H38" s="265">
        <f>E38-G38-F38</f>
        <v>0.30000000000000004</v>
      </c>
      <c r="I38"/>
    </row>
    <row r="39" spans="1:9" ht="18.75" customHeight="1" x14ac:dyDescent="0.2">
      <c r="A39" s="171"/>
      <c r="B39" s="622"/>
      <c r="C39" s="197">
        <v>10</v>
      </c>
      <c r="D39" s="198">
        <v>12</v>
      </c>
      <c r="E39" s="202">
        <v>1.85</v>
      </c>
      <c r="F39" s="200">
        <v>1.25</v>
      </c>
      <c r="G39" s="202">
        <v>0.25</v>
      </c>
      <c r="H39" s="266">
        <f>E39-G39-F39</f>
        <v>0.35000000000000009</v>
      </c>
      <c r="I39"/>
    </row>
    <row r="40" spans="1:9" ht="18.75" customHeight="1" x14ac:dyDescent="0.2">
      <c r="A40" s="171"/>
      <c r="B40" s="622"/>
      <c r="C40" s="197">
        <v>12</v>
      </c>
      <c r="D40" s="198">
        <v>15</v>
      </c>
      <c r="E40" s="202">
        <v>1.85</v>
      </c>
      <c r="F40" s="200">
        <v>1.25</v>
      </c>
      <c r="G40" s="202">
        <v>0.15</v>
      </c>
      <c r="H40" s="266">
        <f>E40-G40-F40</f>
        <v>0.45000000000000018</v>
      </c>
      <c r="I40"/>
    </row>
    <row r="41" spans="1:9" ht="18.75" customHeight="1" x14ac:dyDescent="0.2">
      <c r="A41" s="171"/>
      <c r="B41" s="622"/>
      <c r="C41" s="197"/>
      <c r="D41" s="198"/>
      <c r="E41" s="202"/>
      <c r="F41" s="200"/>
      <c r="G41" s="202"/>
      <c r="H41" s="266"/>
      <c r="I41"/>
    </row>
    <row r="42" spans="1:9" ht="18.75" customHeight="1" thickBot="1" x14ac:dyDescent="0.25">
      <c r="A42" s="171"/>
      <c r="B42" s="623"/>
      <c r="C42" s="212"/>
      <c r="D42" s="253"/>
      <c r="E42" s="254"/>
      <c r="F42" s="239"/>
      <c r="G42" s="214"/>
      <c r="H42" s="278"/>
      <c r="I42"/>
    </row>
    <row r="43" spans="1:9" ht="18.75" customHeight="1" x14ac:dyDescent="0.2">
      <c r="A43" s="171"/>
      <c r="B43" s="596" t="s">
        <v>152</v>
      </c>
      <c r="C43" s="598" t="s">
        <v>8</v>
      </c>
      <c r="D43" s="598"/>
      <c r="E43" s="599">
        <v>1.7</v>
      </c>
      <c r="F43" s="601" t="s">
        <v>177</v>
      </c>
      <c r="G43" s="599" t="s">
        <v>77</v>
      </c>
      <c r="H43" s="590">
        <f>SUM(E43-F43)</f>
        <v>0.39999999999999991</v>
      </c>
      <c r="I43"/>
    </row>
    <row r="44" spans="1:9" ht="18.75" customHeight="1" thickBot="1" x14ac:dyDescent="0.25">
      <c r="A44" s="171"/>
      <c r="B44" s="597"/>
      <c r="C44" s="625"/>
      <c r="D44" s="625"/>
      <c r="E44" s="632"/>
      <c r="F44" s="629"/>
      <c r="G44" s="600"/>
      <c r="H44" s="591"/>
      <c r="I44"/>
    </row>
    <row r="45" spans="1:9" ht="18.75" customHeight="1" x14ac:dyDescent="0.2">
      <c r="A45" s="171"/>
      <c r="B45" s="621" t="s">
        <v>86</v>
      </c>
      <c r="C45" s="276"/>
      <c r="D45" s="277">
        <v>14</v>
      </c>
      <c r="E45" s="270">
        <v>1.7</v>
      </c>
      <c r="F45" s="269">
        <v>1.3</v>
      </c>
      <c r="G45" s="263">
        <v>0.15</v>
      </c>
      <c r="H45" s="265">
        <f>E45-G45-F45</f>
        <v>0.25</v>
      </c>
      <c r="I45"/>
    </row>
    <row r="46" spans="1:9" ht="18.75" customHeight="1" x14ac:dyDescent="0.2">
      <c r="A46" s="171"/>
      <c r="B46" s="622"/>
      <c r="C46" s="197">
        <v>14</v>
      </c>
      <c r="D46" s="198">
        <v>15</v>
      </c>
      <c r="E46" s="202">
        <v>1.7</v>
      </c>
      <c r="F46" s="200">
        <v>1.3</v>
      </c>
      <c r="G46" s="202">
        <v>0.05</v>
      </c>
      <c r="H46" s="266">
        <f>E46-G46-F46</f>
        <v>0.34999999999999987</v>
      </c>
      <c r="I46"/>
    </row>
    <row r="47" spans="1:9" ht="18.75" customHeight="1" x14ac:dyDescent="0.2">
      <c r="A47" s="171"/>
      <c r="B47" s="622"/>
      <c r="C47" s="197"/>
      <c r="D47" s="198"/>
      <c r="E47" s="202"/>
      <c r="F47" s="200"/>
      <c r="G47" s="202"/>
      <c r="H47" s="266"/>
      <c r="I47"/>
    </row>
    <row r="48" spans="1:9" ht="18.75" customHeight="1" x14ac:dyDescent="0.2">
      <c r="A48" s="171"/>
      <c r="B48" s="622"/>
      <c r="C48" s="197"/>
      <c r="D48" s="198"/>
      <c r="E48" s="202"/>
      <c r="F48" s="200"/>
      <c r="G48" s="202"/>
      <c r="H48" s="266"/>
      <c r="I48"/>
    </row>
    <row r="49" spans="1:9" ht="18.75" customHeight="1" thickBot="1" x14ac:dyDescent="0.25">
      <c r="A49" s="171"/>
      <c r="B49" s="623"/>
      <c r="C49" s="212"/>
      <c r="D49" s="253"/>
      <c r="E49" s="238"/>
      <c r="F49" s="239"/>
      <c r="G49" s="234"/>
      <c r="H49" s="278"/>
      <c r="I49"/>
    </row>
  </sheetData>
  <mergeCells count="46">
    <mergeCell ref="H43:H44"/>
    <mergeCell ref="B45:B49"/>
    <mergeCell ref="B38:B42"/>
    <mergeCell ref="B43:B44"/>
    <mergeCell ref="C43:D44"/>
    <mergeCell ref="E43:E44"/>
    <mergeCell ref="F43:F44"/>
    <mergeCell ref="G43:G44"/>
    <mergeCell ref="G29:G30"/>
    <mergeCell ref="H29:H30"/>
    <mergeCell ref="B31:B35"/>
    <mergeCell ref="B36:B37"/>
    <mergeCell ref="C36:D37"/>
    <mergeCell ref="E36:E37"/>
    <mergeCell ref="F36:F37"/>
    <mergeCell ref="G36:G37"/>
    <mergeCell ref="H36:H37"/>
    <mergeCell ref="B24:B28"/>
    <mergeCell ref="B29:B30"/>
    <mergeCell ref="C29:D30"/>
    <mergeCell ref="E29:E30"/>
    <mergeCell ref="F29:F30"/>
    <mergeCell ref="G15:G16"/>
    <mergeCell ref="H15:H16"/>
    <mergeCell ref="B17:B21"/>
    <mergeCell ref="B22:B23"/>
    <mergeCell ref="C22:D23"/>
    <mergeCell ref="E22:E23"/>
    <mergeCell ref="F22:F23"/>
    <mergeCell ref="G22:G23"/>
    <mergeCell ref="H22:H23"/>
    <mergeCell ref="B10:B14"/>
    <mergeCell ref="B15:B16"/>
    <mergeCell ref="C15:D16"/>
    <mergeCell ref="E15:E16"/>
    <mergeCell ref="F15:F16"/>
    <mergeCell ref="A1:I1"/>
    <mergeCell ref="B2:K2"/>
    <mergeCell ref="B4:B7"/>
    <mergeCell ref="C4:D7"/>
    <mergeCell ref="B8:B9"/>
    <mergeCell ref="C8:D9"/>
    <mergeCell ref="E8:E9"/>
    <mergeCell ref="F8:F9"/>
    <mergeCell ref="G8:G9"/>
    <mergeCell ref="H8:H9"/>
  </mergeCells>
  <phoneticPr fontId="39"/>
  <pageMargins left="0.63" right="0.19" top="0.57999999999999996" bottom="0.6" header="0.22" footer="0.2"/>
  <pageSetup paperSize="9" scale="86" orientation="portrait" r:id="rId1"/>
  <headerFooter alignWithMargins="0"/>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2"/>
  <dimension ref="A1:L19"/>
  <sheetViews>
    <sheetView view="pageBreakPreview" zoomScaleNormal="85" zoomScaleSheetLayoutView="100" workbookViewId="0">
      <selection activeCell="R16" sqref="R16"/>
    </sheetView>
  </sheetViews>
  <sheetFormatPr defaultColWidth="8" defaultRowHeight="12" x14ac:dyDescent="0.2"/>
  <cols>
    <col min="1" max="1" width="5.453125" style="67" customWidth="1"/>
    <col min="2" max="2" width="18.7265625" style="68" customWidth="1"/>
    <col min="3" max="3" width="12.453125" style="67" customWidth="1"/>
    <col min="4" max="4" width="12.453125" style="68" customWidth="1"/>
    <col min="5" max="5" width="15" style="68" customWidth="1"/>
    <col min="6" max="6" width="15" style="69" customWidth="1"/>
    <col min="7" max="8" width="15" style="70" customWidth="1"/>
    <col min="9" max="9" width="2.36328125" style="70" customWidth="1"/>
    <col min="10" max="10" width="10.36328125" style="70" customWidth="1"/>
    <col min="11" max="11" width="10.36328125" style="69" customWidth="1"/>
    <col min="12" max="12" width="2.36328125" style="67" customWidth="1"/>
    <col min="13" max="13" width="2.36328125" style="67" bestFit="1" customWidth="1"/>
    <col min="14" max="14" width="5" style="67" customWidth="1"/>
    <col min="15" max="15" width="5" style="67" bestFit="1" customWidth="1"/>
    <col min="16" max="16" width="2.36328125" style="67" bestFit="1" customWidth="1"/>
    <col min="17" max="17" width="5" style="67" customWidth="1"/>
    <col min="18" max="18" width="8" style="67" bestFit="1"/>
    <col min="19" max="16384" width="8" style="67"/>
  </cols>
  <sheetData>
    <row r="1" spans="1:12" ht="21.75" customHeight="1" x14ac:dyDescent="0.2">
      <c r="A1" s="484" t="s">
        <v>56</v>
      </c>
      <c r="B1" s="484"/>
      <c r="C1" s="484"/>
      <c r="D1" s="484"/>
      <c r="E1" s="484"/>
      <c r="F1" s="484"/>
      <c r="G1" s="484"/>
      <c r="H1" s="484"/>
      <c r="I1" s="484"/>
      <c r="J1" s="157"/>
      <c r="K1" s="157"/>
    </row>
    <row r="2" spans="1:12" x14ac:dyDescent="0.2">
      <c r="A2" s="71"/>
      <c r="B2" s="485"/>
      <c r="C2" s="485"/>
      <c r="D2" s="485"/>
      <c r="E2" s="485"/>
      <c r="F2" s="485"/>
      <c r="G2" s="485"/>
      <c r="H2" s="485"/>
      <c r="I2" s="485"/>
      <c r="J2" s="485"/>
      <c r="K2" s="485"/>
      <c r="L2" s="71"/>
    </row>
    <row r="3" spans="1:12" ht="22.5" customHeight="1" thickBot="1" x14ac:dyDescent="0.25">
      <c r="A3"/>
      <c r="B3" s="158" t="s">
        <v>209</v>
      </c>
      <c r="C3"/>
      <c r="D3"/>
      <c r="E3"/>
      <c r="F3"/>
      <c r="G3"/>
      <c r="H3" s="159" t="s">
        <v>272</v>
      </c>
      <c r="I3"/>
      <c r="J3" s="128"/>
      <c r="K3" s="128"/>
    </row>
    <row r="4" spans="1:12" ht="18.75" customHeight="1" x14ac:dyDescent="0.2">
      <c r="A4"/>
      <c r="B4" s="559" t="s">
        <v>249</v>
      </c>
      <c r="C4" s="562" t="s">
        <v>281</v>
      </c>
      <c r="D4" s="563"/>
      <c r="E4" s="160"/>
      <c r="F4" s="161" t="s">
        <v>113</v>
      </c>
      <c r="G4" s="162" t="s">
        <v>16</v>
      </c>
      <c r="H4" s="163"/>
      <c r="I4"/>
      <c r="J4" s="132"/>
      <c r="K4" s="131"/>
    </row>
    <row r="5" spans="1:12" ht="18.75" customHeight="1" x14ac:dyDescent="0.2">
      <c r="A5"/>
      <c r="B5" s="560"/>
      <c r="C5" s="564"/>
      <c r="D5" s="565"/>
      <c r="E5" s="165" t="s">
        <v>134</v>
      </c>
      <c r="F5" s="165" t="s">
        <v>109</v>
      </c>
      <c r="G5" s="166" t="s">
        <v>125</v>
      </c>
      <c r="H5" s="164" t="s">
        <v>47</v>
      </c>
      <c r="I5"/>
    </row>
    <row r="6" spans="1:12" ht="18.75" customHeight="1" x14ac:dyDescent="0.2">
      <c r="A6"/>
      <c r="B6" s="560"/>
      <c r="C6" s="564"/>
      <c r="D6" s="565"/>
      <c r="E6" s="165"/>
      <c r="F6" s="165"/>
      <c r="G6" s="166" t="s">
        <v>196</v>
      </c>
      <c r="H6" s="167"/>
      <c r="I6"/>
    </row>
    <row r="7" spans="1:12" ht="15" customHeight="1" thickBot="1" x14ac:dyDescent="0.25">
      <c r="A7"/>
      <c r="B7" s="561"/>
      <c r="C7" s="633"/>
      <c r="D7" s="635"/>
      <c r="E7" s="169" t="s">
        <v>276</v>
      </c>
      <c r="F7" s="275" t="s">
        <v>261</v>
      </c>
      <c r="G7" s="170" t="s">
        <v>119</v>
      </c>
      <c r="H7" s="168" t="s">
        <v>174</v>
      </c>
      <c r="I7"/>
    </row>
    <row r="8" spans="1:12" ht="18.75" customHeight="1" x14ac:dyDescent="0.2">
      <c r="A8" s="171"/>
      <c r="B8" s="596" t="s">
        <v>152</v>
      </c>
      <c r="C8" s="598" t="s">
        <v>8</v>
      </c>
      <c r="D8" s="610"/>
      <c r="E8" s="588">
        <v>1.5</v>
      </c>
      <c r="F8" s="630" t="s">
        <v>177</v>
      </c>
      <c r="G8" s="588" t="s">
        <v>77</v>
      </c>
      <c r="H8" s="590">
        <f>SUM(E8-F8)</f>
        <v>0.19999999999999996</v>
      </c>
      <c r="I8"/>
    </row>
    <row r="9" spans="1:12" ht="18.75" customHeight="1" thickBot="1" x14ac:dyDescent="0.25">
      <c r="A9" s="171"/>
      <c r="B9" s="597"/>
      <c r="C9" s="625"/>
      <c r="D9" s="626"/>
      <c r="E9" s="604"/>
      <c r="F9" s="631"/>
      <c r="G9" s="604"/>
      <c r="H9" s="591"/>
      <c r="I9"/>
    </row>
    <row r="10" spans="1:12" ht="18.75" customHeight="1" x14ac:dyDescent="0.2">
      <c r="A10" s="171"/>
      <c r="B10" s="621" t="s">
        <v>165</v>
      </c>
      <c r="C10" s="276"/>
      <c r="D10" s="268">
        <v>15</v>
      </c>
      <c r="E10" s="271">
        <v>1.5</v>
      </c>
      <c r="F10" s="271">
        <v>1.3</v>
      </c>
      <c r="G10" s="271">
        <v>0</v>
      </c>
      <c r="H10" s="265">
        <f>E10-G10-F10</f>
        <v>0.19999999999999996</v>
      </c>
      <c r="I10"/>
    </row>
    <row r="11" spans="1:12" ht="18.75" customHeight="1" x14ac:dyDescent="0.2">
      <c r="A11" s="171"/>
      <c r="B11" s="622"/>
      <c r="C11" s="197"/>
      <c r="D11" s="221"/>
      <c r="E11" s="219"/>
      <c r="F11" s="219"/>
      <c r="G11" s="219"/>
      <c r="H11" s="266"/>
      <c r="I11"/>
    </row>
    <row r="12" spans="1:12" ht="18.75" customHeight="1" x14ac:dyDescent="0.2">
      <c r="A12" s="171"/>
      <c r="B12" s="622"/>
      <c r="C12" s="197"/>
      <c r="D12" s="221"/>
      <c r="E12" s="219"/>
      <c r="F12" s="219"/>
      <c r="G12" s="219"/>
      <c r="H12" s="266"/>
      <c r="I12"/>
    </row>
    <row r="13" spans="1:12" ht="18.75" customHeight="1" thickBot="1" x14ac:dyDescent="0.25">
      <c r="A13" s="171"/>
      <c r="B13" s="623"/>
      <c r="C13" s="212"/>
      <c r="D13" s="255"/>
      <c r="E13" s="252"/>
      <c r="F13" s="252"/>
      <c r="G13" s="231"/>
      <c r="H13" s="278"/>
      <c r="I13"/>
    </row>
    <row r="14" spans="1:12" ht="18.75" customHeight="1" x14ac:dyDescent="0.2">
      <c r="A14" s="171"/>
      <c r="B14" s="596" t="s">
        <v>152</v>
      </c>
      <c r="C14" s="598" t="s">
        <v>8</v>
      </c>
      <c r="D14" s="610"/>
      <c r="E14" s="588">
        <v>1.4</v>
      </c>
      <c r="F14" s="630" t="s">
        <v>177</v>
      </c>
      <c r="G14" s="588" t="s">
        <v>77</v>
      </c>
      <c r="H14" s="590">
        <f>SUM(E14-F14)</f>
        <v>9.9999999999999867E-2</v>
      </c>
      <c r="I14"/>
    </row>
    <row r="15" spans="1:12" ht="18.75" customHeight="1" thickBot="1" x14ac:dyDescent="0.25">
      <c r="A15" s="171"/>
      <c r="B15" s="597"/>
      <c r="C15" s="625"/>
      <c r="D15" s="626"/>
      <c r="E15" s="604"/>
      <c r="F15" s="631"/>
      <c r="G15" s="604"/>
      <c r="H15" s="591"/>
      <c r="I15"/>
    </row>
    <row r="16" spans="1:12" ht="24" customHeight="1" x14ac:dyDescent="0.2">
      <c r="A16" s="171"/>
      <c r="B16" s="621" t="s">
        <v>398</v>
      </c>
      <c r="C16" s="276"/>
      <c r="D16" s="268">
        <v>15</v>
      </c>
      <c r="E16" s="271">
        <v>1.4</v>
      </c>
      <c r="F16" s="271">
        <v>1.3</v>
      </c>
      <c r="G16" s="271">
        <v>0</v>
      </c>
      <c r="H16" s="265">
        <f>E16-G16-F16</f>
        <v>9.9999999999999867E-2</v>
      </c>
      <c r="I16"/>
    </row>
    <row r="17" spans="1:9" ht="24" customHeight="1" x14ac:dyDescent="0.2">
      <c r="A17" s="171"/>
      <c r="B17" s="622"/>
      <c r="C17" s="197"/>
      <c r="D17" s="221"/>
      <c r="E17" s="219"/>
      <c r="F17" s="219"/>
      <c r="G17" s="219"/>
      <c r="H17" s="266"/>
      <c r="I17"/>
    </row>
    <row r="18" spans="1:9" ht="24" customHeight="1" x14ac:dyDescent="0.2">
      <c r="A18" s="171"/>
      <c r="B18" s="622"/>
      <c r="C18" s="197"/>
      <c r="D18" s="221"/>
      <c r="E18" s="219"/>
      <c r="F18" s="219"/>
      <c r="G18" s="219"/>
      <c r="H18" s="266"/>
      <c r="I18"/>
    </row>
    <row r="19" spans="1:9" ht="18.75" customHeight="1" thickBot="1" x14ac:dyDescent="0.25">
      <c r="A19" s="171"/>
      <c r="B19" s="623"/>
      <c r="C19" s="212"/>
      <c r="D19" s="255"/>
      <c r="E19" s="252"/>
      <c r="F19" s="252"/>
      <c r="G19" s="231"/>
      <c r="H19" s="278"/>
      <c r="I19"/>
    </row>
  </sheetData>
  <mergeCells count="18">
    <mergeCell ref="H14:H15"/>
    <mergeCell ref="B16:B19"/>
    <mergeCell ref="B10:B13"/>
    <mergeCell ref="B14:B15"/>
    <mergeCell ref="C14:D15"/>
    <mergeCell ref="E14:E15"/>
    <mergeCell ref="F14:F15"/>
    <mergeCell ref="G14:G15"/>
    <mergeCell ref="A1:I1"/>
    <mergeCell ref="B2:K2"/>
    <mergeCell ref="B4:B7"/>
    <mergeCell ref="C4:D7"/>
    <mergeCell ref="B8:B9"/>
    <mergeCell ref="C8:D9"/>
    <mergeCell ref="E8:E9"/>
    <mergeCell ref="F8:F9"/>
    <mergeCell ref="G8:G9"/>
    <mergeCell ref="H8:H9"/>
  </mergeCells>
  <phoneticPr fontId="39"/>
  <pageMargins left="0.63" right="0.19" top="0.57999999999999996" bottom="0.6" header="0.22" footer="0.2"/>
  <pageSetup paperSize="9" scale="86" orientation="portrait"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3"/>
  <dimension ref="A1:L50"/>
  <sheetViews>
    <sheetView view="pageBreakPreview" topLeftCell="A31" zoomScaleNormal="85" zoomScaleSheetLayoutView="100" workbookViewId="0">
      <selection activeCell="F63" sqref="F63"/>
    </sheetView>
  </sheetViews>
  <sheetFormatPr defaultColWidth="8" defaultRowHeight="12" x14ac:dyDescent="0.2"/>
  <cols>
    <col min="1" max="1" width="5.453125" style="67" customWidth="1"/>
    <col min="2" max="2" width="18.7265625" style="68" customWidth="1"/>
    <col min="3" max="3" width="12.453125" style="67" customWidth="1"/>
    <col min="4" max="4" width="12.453125" style="68" customWidth="1"/>
    <col min="5" max="5" width="15" style="68" customWidth="1"/>
    <col min="6" max="6" width="15" style="69" customWidth="1"/>
    <col min="7" max="8" width="15" style="70" customWidth="1"/>
    <col min="9" max="9" width="2.36328125" style="70" customWidth="1"/>
    <col min="10" max="10" width="10.36328125" style="70" customWidth="1"/>
    <col min="11" max="11" width="10.36328125" style="69" customWidth="1"/>
    <col min="12" max="12" width="2.36328125" style="67" customWidth="1"/>
    <col min="13" max="13" width="2.36328125" style="67" bestFit="1" customWidth="1"/>
    <col min="14" max="14" width="5" style="67" customWidth="1"/>
    <col min="15" max="15" width="5" style="67" bestFit="1" customWidth="1"/>
    <col min="16" max="16" width="2.36328125" style="67" bestFit="1" customWidth="1"/>
    <col min="17" max="17" width="5" style="67" customWidth="1"/>
    <col min="18" max="18" width="8" style="67" bestFit="1"/>
    <col min="19" max="16384" width="8" style="67"/>
  </cols>
  <sheetData>
    <row r="1" spans="1:12" ht="21.75" customHeight="1" x14ac:dyDescent="0.2">
      <c r="A1" s="484" t="s">
        <v>56</v>
      </c>
      <c r="B1" s="484"/>
      <c r="C1" s="484"/>
      <c r="D1" s="484"/>
      <c r="E1" s="484"/>
      <c r="F1" s="484"/>
      <c r="G1" s="484"/>
      <c r="H1" s="484"/>
      <c r="I1" s="484"/>
      <c r="J1" s="157"/>
      <c r="K1" s="157"/>
    </row>
    <row r="2" spans="1:12" x14ac:dyDescent="0.2">
      <c r="A2" s="71"/>
      <c r="B2" s="485"/>
      <c r="C2" s="485"/>
      <c r="D2" s="485"/>
      <c r="E2" s="485"/>
      <c r="F2" s="485"/>
      <c r="G2" s="485"/>
      <c r="H2" s="485"/>
      <c r="I2" s="485"/>
      <c r="J2" s="485"/>
      <c r="K2" s="485"/>
      <c r="L2" s="71"/>
    </row>
    <row r="3" spans="1:12" ht="22.5" customHeight="1" thickBot="1" x14ac:dyDescent="0.25">
      <c r="A3"/>
      <c r="B3" s="158" t="s">
        <v>209</v>
      </c>
      <c r="C3"/>
      <c r="D3"/>
      <c r="E3"/>
      <c r="F3"/>
      <c r="G3"/>
      <c r="H3" s="159" t="s">
        <v>272</v>
      </c>
      <c r="I3"/>
      <c r="J3" s="128"/>
      <c r="K3" s="128"/>
    </row>
    <row r="4" spans="1:12" ht="18.75" customHeight="1" x14ac:dyDescent="0.2">
      <c r="A4"/>
      <c r="B4" s="559" t="s">
        <v>249</v>
      </c>
      <c r="C4" s="562" t="s">
        <v>281</v>
      </c>
      <c r="D4" s="563"/>
      <c r="E4" s="160"/>
      <c r="F4" s="161" t="s">
        <v>113</v>
      </c>
      <c r="G4" s="162" t="s">
        <v>16</v>
      </c>
      <c r="H4" s="163"/>
      <c r="I4"/>
      <c r="J4" s="132"/>
      <c r="K4" s="131"/>
    </row>
    <row r="5" spans="1:12" ht="18.75" customHeight="1" x14ac:dyDescent="0.2">
      <c r="A5"/>
      <c r="B5" s="560"/>
      <c r="C5" s="564"/>
      <c r="D5" s="565"/>
      <c r="E5" s="165" t="s">
        <v>134</v>
      </c>
      <c r="F5" s="165" t="s">
        <v>109</v>
      </c>
      <c r="G5" s="166" t="s">
        <v>125</v>
      </c>
      <c r="H5" s="164" t="s">
        <v>47</v>
      </c>
      <c r="I5"/>
    </row>
    <row r="6" spans="1:12" ht="18.75" customHeight="1" x14ac:dyDescent="0.2">
      <c r="A6"/>
      <c r="B6" s="560"/>
      <c r="C6" s="564"/>
      <c r="D6" s="565"/>
      <c r="E6" s="165"/>
      <c r="F6" s="165"/>
      <c r="G6" s="166" t="s">
        <v>196</v>
      </c>
      <c r="H6" s="167"/>
      <c r="I6"/>
    </row>
    <row r="7" spans="1:12" ht="15" customHeight="1" thickBot="1" x14ac:dyDescent="0.25">
      <c r="A7"/>
      <c r="B7" s="561"/>
      <c r="C7" s="633"/>
      <c r="D7" s="635"/>
      <c r="E7" s="169" t="s">
        <v>276</v>
      </c>
      <c r="F7" s="275" t="s">
        <v>261</v>
      </c>
      <c r="G7" s="170" t="s">
        <v>119</v>
      </c>
      <c r="H7" s="168" t="s">
        <v>174</v>
      </c>
      <c r="I7"/>
    </row>
    <row r="8" spans="1:12" ht="18.75" customHeight="1" x14ac:dyDescent="0.2">
      <c r="A8" s="171"/>
      <c r="B8" s="596" t="s">
        <v>152</v>
      </c>
      <c r="C8" s="598" t="s">
        <v>8</v>
      </c>
      <c r="D8" s="610"/>
      <c r="E8" s="588">
        <v>1.5</v>
      </c>
      <c r="F8" s="630" t="s">
        <v>177</v>
      </c>
      <c r="G8" s="588" t="s">
        <v>77</v>
      </c>
      <c r="H8" s="590">
        <f>SUM(E8-F8)</f>
        <v>0.19999999999999996</v>
      </c>
      <c r="I8"/>
    </row>
    <row r="9" spans="1:12" ht="18.75" customHeight="1" thickBot="1" x14ac:dyDescent="0.25">
      <c r="A9" s="171"/>
      <c r="B9" s="597"/>
      <c r="C9" s="625"/>
      <c r="D9" s="626"/>
      <c r="E9" s="604"/>
      <c r="F9" s="631"/>
      <c r="G9" s="604"/>
      <c r="H9" s="591"/>
      <c r="I9"/>
    </row>
    <row r="10" spans="1:12" ht="18.75" customHeight="1" x14ac:dyDescent="0.2">
      <c r="A10" s="171"/>
      <c r="B10" s="621" t="s">
        <v>164</v>
      </c>
      <c r="C10" s="276"/>
      <c r="D10" s="268">
        <v>15</v>
      </c>
      <c r="E10" s="271">
        <v>1.5</v>
      </c>
      <c r="F10" s="271">
        <v>1.3</v>
      </c>
      <c r="G10" s="271">
        <v>0</v>
      </c>
      <c r="H10" s="265">
        <f>E10-G10-F10</f>
        <v>0.19999999999999996</v>
      </c>
      <c r="I10"/>
    </row>
    <row r="11" spans="1:12" ht="18.75" customHeight="1" x14ac:dyDescent="0.2">
      <c r="A11" s="171"/>
      <c r="B11" s="622"/>
      <c r="C11" s="197"/>
      <c r="D11" s="221"/>
      <c r="E11" s="219"/>
      <c r="F11" s="219"/>
      <c r="G11" s="219"/>
      <c r="H11" s="266"/>
      <c r="I11"/>
    </row>
    <row r="12" spans="1:12" ht="18.75" customHeight="1" x14ac:dyDescent="0.2">
      <c r="A12" s="171"/>
      <c r="B12" s="622"/>
      <c r="C12" s="197"/>
      <c r="D12" s="221"/>
      <c r="E12" s="219"/>
      <c r="F12" s="219"/>
      <c r="G12" s="219"/>
      <c r="H12" s="266"/>
      <c r="I12"/>
    </row>
    <row r="13" spans="1:12" ht="18.75" customHeight="1" thickBot="1" x14ac:dyDescent="0.25">
      <c r="A13" s="171"/>
      <c r="B13" s="623"/>
      <c r="C13" s="212"/>
      <c r="D13" s="255"/>
      <c r="E13" s="252"/>
      <c r="F13" s="252"/>
      <c r="G13" s="231"/>
      <c r="H13" s="278"/>
      <c r="I13"/>
    </row>
    <row r="14" spans="1:12" ht="18.75" customHeight="1" x14ac:dyDescent="0.2">
      <c r="A14" s="171"/>
      <c r="B14" s="596" t="s">
        <v>152</v>
      </c>
      <c r="C14" s="598" t="s">
        <v>8</v>
      </c>
      <c r="D14" s="610"/>
      <c r="E14" s="588">
        <v>1.4</v>
      </c>
      <c r="F14" s="630" t="s">
        <v>177</v>
      </c>
      <c r="G14" s="588" t="s">
        <v>77</v>
      </c>
      <c r="H14" s="590">
        <f>SUM(E14-F14)</f>
        <v>9.9999999999999867E-2</v>
      </c>
      <c r="I14"/>
    </row>
    <row r="15" spans="1:12" ht="18.75" customHeight="1" thickBot="1" x14ac:dyDescent="0.25">
      <c r="A15" s="171"/>
      <c r="B15" s="597"/>
      <c r="C15" s="625"/>
      <c r="D15" s="626"/>
      <c r="E15" s="604"/>
      <c r="F15" s="631"/>
      <c r="G15" s="604"/>
      <c r="H15" s="591"/>
      <c r="I15"/>
    </row>
    <row r="16" spans="1:12" ht="18.75" customHeight="1" x14ac:dyDescent="0.2">
      <c r="A16" s="171"/>
      <c r="B16" s="621" t="s">
        <v>18</v>
      </c>
      <c r="C16" s="276"/>
      <c r="D16" s="268">
        <v>15</v>
      </c>
      <c r="E16" s="271">
        <v>1.4</v>
      </c>
      <c r="F16" s="271">
        <v>1.3</v>
      </c>
      <c r="G16" s="271">
        <v>0</v>
      </c>
      <c r="H16" s="265">
        <f>E16-G16-F16</f>
        <v>9.9999999999999867E-2</v>
      </c>
      <c r="I16"/>
    </row>
    <row r="17" spans="1:9" ht="18.75" customHeight="1" x14ac:dyDescent="0.2">
      <c r="A17" s="171"/>
      <c r="B17" s="622"/>
      <c r="C17" s="197"/>
      <c r="D17" s="221"/>
      <c r="E17" s="219"/>
      <c r="F17" s="219"/>
      <c r="G17" s="219"/>
      <c r="H17" s="266"/>
      <c r="I17"/>
    </row>
    <row r="18" spans="1:9" ht="18.75" customHeight="1" x14ac:dyDescent="0.2">
      <c r="A18" s="171"/>
      <c r="B18" s="622"/>
      <c r="C18" s="197"/>
      <c r="D18" s="221"/>
      <c r="E18" s="219"/>
      <c r="F18" s="219"/>
      <c r="G18" s="219"/>
      <c r="H18" s="266"/>
      <c r="I18"/>
    </row>
    <row r="19" spans="1:9" ht="18.75" customHeight="1" thickBot="1" x14ac:dyDescent="0.25">
      <c r="A19" s="171"/>
      <c r="B19" s="623"/>
      <c r="C19" s="212"/>
      <c r="D19" s="255"/>
      <c r="E19" s="252"/>
      <c r="F19" s="252"/>
      <c r="G19" s="231"/>
      <c r="H19" s="278"/>
      <c r="I19"/>
    </row>
    <row r="20" spans="1:9" ht="18.75" customHeight="1" x14ac:dyDescent="0.2">
      <c r="A20" s="171"/>
      <c r="B20" s="596" t="s">
        <v>152</v>
      </c>
      <c r="C20" s="598" t="s">
        <v>8</v>
      </c>
      <c r="D20" s="610"/>
      <c r="E20" s="588">
        <v>1.35</v>
      </c>
      <c r="F20" s="630" t="s">
        <v>254</v>
      </c>
      <c r="G20" s="588" t="s">
        <v>77</v>
      </c>
      <c r="H20" s="590">
        <f>SUM(E20-F20)</f>
        <v>8.0000000000000071E-2</v>
      </c>
      <c r="I20"/>
    </row>
    <row r="21" spans="1:9" ht="18.75" customHeight="1" thickBot="1" x14ac:dyDescent="0.25">
      <c r="A21" s="171"/>
      <c r="B21" s="597"/>
      <c r="C21" s="625"/>
      <c r="D21" s="626"/>
      <c r="E21" s="604"/>
      <c r="F21" s="631"/>
      <c r="G21" s="604"/>
      <c r="H21" s="591"/>
      <c r="I21"/>
    </row>
    <row r="22" spans="1:9" ht="18.75" customHeight="1" x14ac:dyDescent="0.2">
      <c r="A22" s="171"/>
      <c r="B22" s="621" t="s">
        <v>49</v>
      </c>
      <c r="C22" s="276"/>
      <c r="D22" s="268">
        <v>15</v>
      </c>
      <c r="E22" s="271">
        <v>1.35</v>
      </c>
      <c r="F22" s="271">
        <v>1.27</v>
      </c>
      <c r="G22" s="271">
        <v>0</v>
      </c>
      <c r="H22" s="265">
        <f>E22-G22-F22</f>
        <v>8.0000000000000071E-2</v>
      </c>
      <c r="I22"/>
    </row>
    <row r="23" spans="1:9" ht="18.75" customHeight="1" x14ac:dyDescent="0.2">
      <c r="A23" s="171"/>
      <c r="B23" s="622"/>
      <c r="C23" s="197"/>
      <c r="D23" s="221"/>
      <c r="E23" s="219"/>
      <c r="F23" s="219"/>
      <c r="G23" s="219"/>
      <c r="H23" s="266"/>
      <c r="I23"/>
    </row>
    <row r="24" spans="1:9" ht="18.75" customHeight="1" x14ac:dyDescent="0.2">
      <c r="A24" s="171"/>
      <c r="B24" s="622"/>
      <c r="C24" s="197"/>
      <c r="D24" s="221"/>
      <c r="E24" s="219"/>
      <c r="F24" s="219"/>
      <c r="G24" s="219"/>
      <c r="H24" s="266"/>
      <c r="I24"/>
    </row>
    <row r="25" spans="1:9" ht="18.75" customHeight="1" thickBot="1" x14ac:dyDescent="0.25">
      <c r="A25" s="171"/>
      <c r="B25" s="623"/>
      <c r="C25" s="212"/>
      <c r="D25" s="255"/>
      <c r="E25" s="252"/>
      <c r="F25" s="252"/>
      <c r="G25" s="231"/>
      <c r="H25" s="278"/>
      <c r="I25"/>
    </row>
    <row r="26" spans="1:9" ht="18.75" customHeight="1" x14ac:dyDescent="0.2">
      <c r="A26" s="171"/>
      <c r="B26" s="596" t="s">
        <v>152</v>
      </c>
      <c r="C26" s="598" t="s">
        <v>8</v>
      </c>
      <c r="D26" s="610"/>
      <c r="E26" s="588">
        <v>1.6</v>
      </c>
      <c r="F26" s="630" t="s">
        <v>177</v>
      </c>
      <c r="G26" s="588" t="s">
        <v>77</v>
      </c>
      <c r="H26" s="590">
        <f>SUM(E26-F26)</f>
        <v>0.30000000000000004</v>
      </c>
      <c r="I26"/>
    </row>
    <row r="27" spans="1:9" ht="18.75" customHeight="1" thickBot="1" x14ac:dyDescent="0.25">
      <c r="A27" s="171"/>
      <c r="B27" s="597"/>
      <c r="C27" s="625"/>
      <c r="D27" s="626"/>
      <c r="E27" s="604"/>
      <c r="F27" s="631"/>
      <c r="G27" s="604"/>
      <c r="H27" s="591"/>
      <c r="I27"/>
    </row>
    <row r="28" spans="1:9" ht="18.75" customHeight="1" x14ac:dyDescent="0.2">
      <c r="A28" s="171"/>
      <c r="B28" s="621" t="s">
        <v>180</v>
      </c>
      <c r="C28" s="276"/>
      <c r="D28" s="268">
        <v>13</v>
      </c>
      <c r="E28" s="271">
        <v>1.6</v>
      </c>
      <c r="F28" s="271">
        <v>1.3</v>
      </c>
      <c r="G28" s="271">
        <v>0.14000000000000001</v>
      </c>
      <c r="H28" s="265">
        <f>E28-G28-F28</f>
        <v>0.15999999999999992</v>
      </c>
      <c r="I28"/>
    </row>
    <row r="29" spans="1:9" ht="18.75" customHeight="1" x14ac:dyDescent="0.2">
      <c r="A29" s="171"/>
      <c r="B29" s="622"/>
      <c r="C29" s="197">
        <v>13</v>
      </c>
      <c r="D29" s="221">
        <v>14</v>
      </c>
      <c r="E29" s="219">
        <v>1.6</v>
      </c>
      <c r="F29" s="219">
        <v>1.3</v>
      </c>
      <c r="G29" s="219">
        <v>0.11</v>
      </c>
      <c r="H29" s="266">
        <f>E29-G29-F29</f>
        <v>0.18999999999999995</v>
      </c>
      <c r="I29"/>
    </row>
    <row r="30" spans="1:9" ht="18.75" customHeight="1" x14ac:dyDescent="0.2">
      <c r="A30" s="171"/>
      <c r="B30" s="622"/>
      <c r="C30" s="197">
        <v>14</v>
      </c>
      <c r="D30" s="221">
        <v>15</v>
      </c>
      <c r="E30" s="219">
        <v>1.6</v>
      </c>
      <c r="F30" s="219">
        <v>1.3</v>
      </c>
      <c r="G30" s="219">
        <v>0.09</v>
      </c>
      <c r="H30" s="266">
        <f>E30-G30-F30</f>
        <v>0.20999999999999996</v>
      </c>
      <c r="I30"/>
    </row>
    <row r="31" spans="1:9" ht="18.75" customHeight="1" thickBot="1" x14ac:dyDescent="0.25">
      <c r="A31" s="171"/>
      <c r="B31" s="623"/>
      <c r="C31" s="212"/>
      <c r="D31" s="255"/>
      <c r="E31" s="252"/>
      <c r="F31" s="252"/>
      <c r="G31" s="231"/>
      <c r="H31" s="278"/>
      <c r="I31"/>
    </row>
    <row r="32" spans="1:9" ht="18.75" customHeight="1" x14ac:dyDescent="0.2">
      <c r="A32" s="171"/>
      <c r="B32" s="596" t="s">
        <v>152</v>
      </c>
      <c r="C32" s="598" t="s">
        <v>8</v>
      </c>
      <c r="D32" s="610"/>
      <c r="E32" s="588">
        <v>1.6</v>
      </c>
      <c r="F32" s="630" t="s">
        <v>177</v>
      </c>
      <c r="G32" s="588" t="s">
        <v>77</v>
      </c>
      <c r="H32" s="590">
        <f>SUM(E32-F32)</f>
        <v>0.30000000000000004</v>
      </c>
      <c r="I32"/>
    </row>
    <row r="33" spans="1:9" ht="18.75" customHeight="1" thickBot="1" x14ac:dyDescent="0.25">
      <c r="A33" s="171"/>
      <c r="B33" s="597"/>
      <c r="C33" s="625"/>
      <c r="D33" s="626"/>
      <c r="E33" s="604"/>
      <c r="F33" s="631"/>
      <c r="G33" s="604"/>
      <c r="H33" s="591"/>
      <c r="I33"/>
    </row>
    <row r="34" spans="1:9" ht="18.75" customHeight="1" x14ac:dyDescent="0.2">
      <c r="A34" s="171"/>
      <c r="B34" s="621" t="s">
        <v>253</v>
      </c>
      <c r="C34" s="276"/>
      <c r="D34" s="268">
        <v>12</v>
      </c>
      <c r="E34" s="271">
        <v>1.6</v>
      </c>
      <c r="F34" s="271">
        <v>1.3</v>
      </c>
      <c r="G34" s="271">
        <v>0.14000000000000001</v>
      </c>
      <c r="H34" s="265">
        <v>0.16</v>
      </c>
      <c r="I34"/>
    </row>
    <row r="35" spans="1:9" ht="18.75" customHeight="1" x14ac:dyDescent="0.2">
      <c r="A35" s="171"/>
      <c r="B35" s="622"/>
      <c r="C35" s="197">
        <v>12</v>
      </c>
      <c r="D35" s="221">
        <v>13</v>
      </c>
      <c r="E35" s="219">
        <v>1.6</v>
      </c>
      <c r="F35" s="219">
        <v>1.3</v>
      </c>
      <c r="G35" s="219">
        <v>0.12</v>
      </c>
      <c r="H35" s="266">
        <v>0.18</v>
      </c>
      <c r="I35"/>
    </row>
    <row r="36" spans="1:9" ht="18.75" customHeight="1" x14ac:dyDescent="0.2">
      <c r="A36" s="171"/>
      <c r="B36" s="622"/>
      <c r="C36" s="197">
        <v>13</v>
      </c>
      <c r="D36" s="221">
        <v>14</v>
      </c>
      <c r="E36" s="219">
        <v>1.6</v>
      </c>
      <c r="F36" s="219">
        <v>1.3</v>
      </c>
      <c r="G36" s="219">
        <v>0.1</v>
      </c>
      <c r="H36" s="266">
        <v>0.2</v>
      </c>
      <c r="I36"/>
    </row>
    <row r="37" spans="1:9" ht="18.75" customHeight="1" thickBot="1" x14ac:dyDescent="0.25">
      <c r="A37" s="171"/>
      <c r="B37" s="636"/>
      <c r="C37" s="279">
        <v>14</v>
      </c>
      <c r="D37" s="280">
        <v>15</v>
      </c>
      <c r="E37" s="281">
        <v>1.6</v>
      </c>
      <c r="F37" s="281">
        <v>1.3</v>
      </c>
      <c r="G37" s="281">
        <v>7.0000000000000007E-2</v>
      </c>
      <c r="H37" s="203">
        <v>0.23</v>
      </c>
      <c r="I37"/>
    </row>
    <row r="38" spans="1:9" ht="18.75" customHeight="1" x14ac:dyDescent="0.2">
      <c r="A38" s="171"/>
      <c r="B38" s="596" t="s">
        <v>152</v>
      </c>
      <c r="C38" s="598" t="s">
        <v>8</v>
      </c>
      <c r="D38" s="610"/>
      <c r="E38" s="588">
        <v>1.7</v>
      </c>
      <c r="F38" s="630" t="s">
        <v>177</v>
      </c>
      <c r="G38" s="588" t="s">
        <v>77</v>
      </c>
      <c r="H38" s="590">
        <f>SUM(E38-F38)</f>
        <v>0.39999999999999991</v>
      </c>
      <c r="I38"/>
    </row>
    <row r="39" spans="1:9" ht="18.75" customHeight="1" thickBot="1" x14ac:dyDescent="0.25">
      <c r="A39" s="171"/>
      <c r="B39" s="597"/>
      <c r="C39" s="625"/>
      <c r="D39" s="626"/>
      <c r="E39" s="604"/>
      <c r="F39" s="631"/>
      <c r="G39" s="604"/>
      <c r="H39" s="591"/>
      <c r="I39"/>
    </row>
    <row r="40" spans="1:9" ht="18.75" customHeight="1" x14ac:dyDescent="0.2">
      <c r="A40" s="171"/>
      <c r="B40" s="621" t="s">
        <v>150</v>
      </c>
      <c r="C40" s="276"/>
      <c r="D40" s="268">
        <v>12</v>
      </c>
      <c r="E40" s="271">
        <v>1.7</v>
      </c>
      <c r="F40" s="271">
        <v>1.3</v>
      </c>
      <c r="G40" s="271">
        <v>0.2</v>
      </c>
      <c r="H40" s="265">
        <v>0.2</v>
      </c>
      <c r="I40"/>
    </row>
    <row r="41" spans="1:9" ht="18.75" customHeight="1" x14ac:dyDescent="0.2">
      <c r="A41" s="171"/>
      <c r="B41" s="622"/>
      <c r="C41" s="197">
        <v>12</v>
      </c>
      <c r="D41" s="221">
        <v>13</v>
      </c>
      <c r="E41" s="219">
        <v>1.7</v>
      </c>
      <c r="F41" s="219">
        <v>1.3</v>
      </c>
      <c r="G41" s="219">
        <v>0.17</v>
      </c>
      <c r="H41" s="266">
        <v>0.23</v>
      </c>
      <c r="I41"/>
    </row>
    <row r="42" spans="1:9" ht="18.75" customHeight="1" x14ac:dyDescent="0.2">
      <c r="A42" s="171"/>
      <c r="B42" s="622"/>
      <c r="C42" s="197">
        <v>13</v>
      </c>
      <c r="D42" s="221">
        <v>15</v>
      </c>
      <c r="E42" s="219">
        <v>1.7</v>
      </c>
      <c r="F42" s="219">
        <v>1.3</v>
      </c>
      <c r="G42" s="219">
        <v>0.05</v>
      </c>
      <c r="H42" s="266">
        <v>0.35</v>
      </c>
      <c r="I42"/>
    </row>
    <row r="43" spans="1:9" ht="18.75" customHeight="1" thickBot="1" x14ac:dyDescent="0.25">
      <c r="A43" s="171"/>
      <c r="B43" s="636"/>
      <c r="C43" s="279"/>
      <c r="D43" s="280"/>
      <c r="E43" s="281"/>
      <c r="F43" s="281"/>
      <c r="G43" s="281"/>
      <c r="H43" s="203"/>
      <c r="I43"/>
    </row>
    <row r="44" spans="1:9" ht="18.75" customHeight="1" x14ac:dyDescent="0.2">
      <c r="A44" s="171"/>
      <c r="B44" s="596" t="s">
        <v>152</v>
      </c>
      <c r="C44" s="598" t="s">
        <v>8</v>
      </c>
      <c r="D44" s="610"/>
      <c r="E44" s="588">
        <v>1.6</v>
      </c>
      <c r="F44" s="630" t="s">
        <v>177</v>
      </c>
      <c r="G44" s="588" t="s">
        <v>77</v>
      </c>
      <c r="H44" s="590">
        <f>SUM(E44-F44)</f>
        <v>0.30000000000000004</v>
      </c>
      <c r="I44"/>
    </row>
    <row r="45" spans="1:9" ht="18.75" customHeight="1" thickBot="1" x14ac:dyDescent="0.25">
      <c r="A45" s="171"/>
      <c r="B45" s="597"/>
      <c r="C45" s="625"/>
      <c r="D45" s="626"/>
      <c r="E45" s="604"/>
      <c r="F45" s="631"/>
      <c r="G45" s="604"/>
      <c r="H45" s="591"/>
      <c r="I45"/>
    </row>
    <row r="46" spans="1:9" ht="18.75" customHeight="1" x14ac:dyDescent="0.2">
      <c r="A46" s="171"/>
      <c r="B46" s="621" t="s">
        <v>131</v>
      </c>
      <c r="C46" s="276"/>
      <c r="D46" s="268">
        <v>13</v>
      </c>
      <c r="E46" s="271">
        <v>1.6</v>
      </c>
      <c r="F46" s="271">
        <v>1.3</v>
      </c>
      <c r="G46" s="271">
        <v>0.1</v>
      </c>
      <c r="H46" s="265">
        <v>0.2</v>
      </c>
      <c r="I46"/>
    </row>
    <row r="47" spans="1:9" ht="18.75" customHeight="1" x14ac:dyDescent="0.2">
      <c r="A47" s="171"/>
      <c r="B47" s="622"/>
      <c r="C47" s="197">
        <v>13</v>
      </c>
      <c r="D47" s="221">
        <v>14</v>
      </c>
      <c r="E47" s="219">
        <v>1.6</v>
      </c>
      <c r="F47" s="219">
        <v>1.3</v>
      </c>
      <c r="G47" s="219">
        <v>0.08</v>
      </c>
      <c r="H47" s="266">
        <v>0.22</v>
      </c>
      <c r="I47"/>
    </row>
    <row r="48" spans="1:9" ht="18.75" customHeight="1" x14ac:dyDescent="0.2">
      <c r="A48" s="171"/>
      <c r="B48" s="622"/>
      <c r="C48" s="197">
        <v>14</v>
      </c>
      <c r="D48" s="221">
        <v>15</v>
      </c>
      <c r="E48" s="219">
        <v>1.6</v>
      </c>
      <c r="F48" s="219">
        <v>1.3</v>
      </c>
      <c r="G48" s="219">
        <v>0.05</v>
      </c>
      <c r="H48" s="266">
        <v>0.25</v>
      </c>
      <c r="I48"/>
    </row>
    <row r="49" spans="1:9" ht="18.75" customHeight="1" thickBot="1" x14ac:dyDescent="0.25">
      <c r="A49" s="171"/>
      <c r="B49" s="636"/>
      <c r="C49" s="279"/>
      <c r="D49" s="280"/>
      <c r="E49" s="281"/>
      <c r="F49" s="281"/>
      <c r="G49" s="281"/>
      <c r="H49" s="203"/>
      <c r="I49"/>
    </row>
    <row r="50" spans="1:9" x14ac:dyDescent="0.2">
      <c r="B50" s="282"/>
      <c r="C50" s="283"/>
      <c r="D50" s="282"/>
      <c r="E50" s="282"/>
      <c r="F50" s="284"/>
      <c r="G50" s="285"/>
      <c r="H50" s="285"/>
    </row>
  </sheetData>
  <mergeCells count="53">
    <mergeCell ref="G38:G39"/>
    <mergeCell ref="B46:B49"/>
    <mergeCell ref="H38:H39"/>
    <mergeCell ref="B40:B43"/>
    <mergeCell ref="B44:B45"/>
    <mergeCell ref="C44:D45"/>
    <mergeCell ref="E44:E45"/>
    <mergeCell ref="F44:F45"/>
    <mergeCell ref="G44:G45"/>
    <mergeCell ref="H44:H45"/>
    <mergeCell ref="B34:B37"/>
    <mergeCell ref="B38:B39"/>
    <mergeCell ref="C38:D39"/>
    <mergeCell ref="E38:E39"/>
    <mergeCell ref="F38:F39"/>
    <mergeCell ref="G26:G27"/>
    <mergeCell ref="H26:H27"/>
    <mergeCell ref="B28:B31"/>
    <mergeCell ref="B32:B33"/>
    <mergeCell ref="C32:D33"/>
    <mergeCell ref="E32:E33"/>
    <mergeCell ref="F32:F33"/>
    <mergeCell ref="G32:G33"/>
    <mergeCell ref="H32:H33"/>
    <mergeCell ref="B22:B25"/>
    <mergeCell ref="B26:B27"/>
    <mergeCell ref="C26:D27"/>
    <mergeCell ref="E26:E27"/>
    <mergeCell ref="F26:F27"/>
    <mergeCell ref="G14:G15"/>
    <mergeCell ref="H14:H15"/>
    <mergeCell ref="B16:B19"/>
    <mergeCell ref="B20:B21"/>
    <mergeCell ref="C20:D21"/>
    <mergeCell ref="E20:E21"/>
    <mergeCell ref="F20:F21"/>
    <mergeCell ref="G20:G21"/>
    <mergeCell ref="H20:H21"/>
    <mergeCell ref="B10:B13"/>
    <mergeCell ref="B14:B15"/>
    <mergeCell ref="C14:D15"/>
    <mergeCell ref="E14:E15"/>
    <mergeCell ref="F14:F15"/>
    <mergeCell ref="A1:I1"/>
    <mergeCell ref="B2:K2"/>
    <mergeCell ref="B4:B7"/>
    <mergeCell ref="C4:D7"/>
    <mergeCell ref="B8:B9"/>
    <mergeCell ref="C8:D9"/>
    <mergeCell ref="E8:E9"/>
    <mergeCell ref="F8:F9"/>
    <mergeCell ref="G8:G9"/>
    <mergeCell ref="H8:H9"/>
  </mergeCells>
  <phoneticPr fontId="39"/>
  <pageMargins left="0.63" right="0.19" top="0.57999999999999996" bottom="0.6" header="0.22" footer="0.2"/>
  <pageSetup paperSize="9" scale="86" orientation="portrait" r:id="rId1"/>
  <headerFooter alignWithMargins="0"/>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4"/>
  <dimension ref="A1:M62"/>
  <sheetViews>
    <sheetView view="pageBreakPreview" topLeftCell="A32" zoomScale="90" zoomScaleNormal="85" zoomScaleSheetLayoutView="90" workbookViewId="0">
      <selection activeCell="H63" sqref="H63"/>
    </sheetView>
  </sheetViews>
  <sheetFormatPr defaultColWidth="8" defaultRowHeight="12" x14ac:dyDescent="0.2"/>
  <cols>
    <col min="1" max="1" width="1.6328125" style="67" customWidth="1"/>
    <col min="2" max="2" width="11.36328125" style="348" customWidth="1"/>
    <col min="3" max="3" width="18.7265625" style="68" customWidth="1"/>
    <col min="4" max="4" width="11.453125" style="67" customWidth="1"/>
    <col min="5" max="5" width="11.453125" style="68" customWidth="1"/>
    <col min="6" max="6" width="15" style="68" customWidth="1"/>
    <col min="7" max="7" width="15" style="69" customWidth="1"/>
    <col min="8" max="9" width="15" style="70" customWidth="1"/>
    <col min="10" max="10" width="2.36328125" style="70" customWidth="1"/>
    <col min="11" max="11" width="10.36328125" style="70" customWidth="1"/>
    <col min="12" max="12" width="10.36328125" style="69" customWidth="1"/>
    <col min="13" max="13" width="2.36328125" style="67" customWidth="1"/>
    <col min="14" max="14" width="2.36328125" style="67" bestFit="1" customWidth="1"/>
    <col min="15" max="15" width="5" style="67" customWidth="1"/>
    <col min="16" max="16" width="5" style="67" bestFit="1" customWidth="1"/>
    <col min="17" max="17" width="2.36328125" style="67" bestFit="1" customWidth="1"/>
    <col min="18" max="18" width="5" style="67" customWidth="1"/>
    <col min="19" max="16384" width="8" style="67"/>
  </cols>
  <sheetData>
    <row r="1" spans="1:13" ht="24.75" customHeight="1" x14ac:dyDescent="0.2">
      <c r="A1" s="484" t="s">
        <v>56</v>
      </c>
      <c r="B1" s="484"/>
      <c r="C1" s="484"/>
      <c r="D1" s="484"/>
      <c r="E1" s="484"/>
      <c r="F1" s="484"/>
      <c r="G1" s="484"/>
      <c r="H1" s="484"/>
      <c r="I1" s="484"/>
      <c r="J1" s="484"/>
      <c r="K1" s="157"/>
      <c r="L1" s="157"/>
    </row>
    <row r="2" spans="1:13" ht="6.75" customHeight="1" x14ac:dyDescent="0.2">
      <c r="A2" s="71"/>
      <c r="C2" s="485"/>
      <c r="D2" s="485"/>
      <c r="E2" s="485"/>
      <c r="F2" s="485"/>
      <c r="G2" s="485"/>
      <c r="H2" s="485"/>
      <c r="I2" s="485"/>
      <c r="J2" s="485"/>
      <c r="K2" s="485"/>
      <c r="L2" s="485"/>
      <c r="M2" s="71"/>
    </row>
    <row r="3" spans="1:13" ht="22.5" customHeight="1" thickBot="1" x14ac:dyDescent="0.25">
      <c r="A3"/>
      <c r="B3" s="158" t="s">
        <v>209</v>
      </c>
      <c r="C3" s="158"/>
      <c r="D3"/>
      <c r="E3"/>
      <c r="F3"/>
      <c r="G3"/>
      <c r="H3"/>
      <c r="I3" s="159" t="s">
        <v>272</v>
      </c>
      <c r="J3"/>
      <c r="K3" s="128"/>
      <c r="L3" s="128"/>
    </row>
    <row r="4" spans="1:13" ht="18.75" customHeight="1" x14ac:dyDescent="0.2">
      <c r="A4"/>
      <c r="B4" s="637" t="s">
        <v>307</v>
      </c>
      <c r="C4" s="559" t="s">
        <v>249</v>
      </c>
      <c r="D4" s="562" t="s">
        <v>281</v>
      </c>
      <c r="E4" s="563"/>
      <c r="F4" s="160"/>
      <c r="G4" s="161" t="s">
        <v>113</v>
      </c>
      <c r="H4" s="162" t="s">
        <v>16</v>
      </c>
      <c r="I4" s="163"/>
      <c r="J4"/>
      <c r="K4" s="132"/>
      <c r="L4" s="131"/>
    </row>
    <row r="5" spans="1:13" ht="18.75" customHeight="1" x14ac:dyDescent="0.2">
      <c r="A5"/>
      <c r="B5" s="640"/>
      <c r="C5" s="560"/>
      <c r="D5" s="564"/>
      <c r="E5" s="565"/>
      <c r="F5" s="165" t="s">
        <v>134</v>
      </c>
      <c r="G5" s="165" t="s">
        <v>109</v>
      </c>
      <c r="H5" s="166" t="s">
        <v>125</v>
      </c>
      <c r="I5" s="164" t="s">
        <v>47</v>
      </c>
      <c r="J5"/>
    </row>
    <row r="6" spans="1:13" ht="18.75" customHeight="1" x14ac:dyDescent="0.2">
      <c r="A6"/>
      <c r="B6" s="640"/>
      <c r="C6" s="560"/>
      <c r="D6" s="564"/>
      <c r="E6" s="565"/>
      <c r="F6" s="165"/>
      <c r="G6" s="165"/>
      <c r="H6" s="166" t="s">
        <v>196</v>
      </c>
      <c r="I6" s="167"/>
      <c r="J6"/>
    </row>
    <row r="7" spans="1:13" ht="15" customHeight="1" thickBot="1" x14ac:dyDescent="0.25">
      <c r="A7"/>
      <c r="B7" s="641"/>
      <c r="C7" s="561"/>
      <c r="D7" s="633"/>
      <c r="E7" s="635"/>
      <c r="F7" s="169" t="s">
        <v>276</v>
      </c>
      <c r="G7" s="275" t="s">
        <v>261</v>
      </c>
      <c r="H7" s="170" t="s">
        <v>119</v>
      </c>
      <c r="I7" s="168" t="s">
        <v>174</v>
      </c>
      <c r="J7"/>
    </row>
    <row r="8" spans="1:13" ht="16.5" customHeight="1" x14ac:dyDescent="0.2">
      <c r="A8" s="171"/>
      <c r="B8" s="637" t="s">
        <v>299</v>
      </c>
      <c r="C8" s="596" t="s">
        <v>152</v>
      </c>
      <c r="D8" s="598" t="s">
        <v>8</v>
      </c>
      <c r="E8" s="610"/>
      <c r="F8" s="588">
        <v>1.6</v>
      </c>
      <c r="G8" s="630" t="s">
        <v>177</v>
      </c>
      <c r="H8" s="588" t="s">
        <v>77</v>
      </c>
      <c r="I8" s="590">
        <f>SUM(F8-G8)</f>
        <v>0.30000000000000004</v>
      </c>
      <c r="J8"/>
    </row>
    <row r="9" spans="1:13" ht="16.5" customHeight="1" x14ac:dyDescent="0.2">
      <c r="A9" s="171"/>
      <c r="B9" s="638"/>
      <c r="C9" s="642"/>
      <c r="D9" s="643"/>
      <c r="E9" s="644"/>
      <c r="F9" s="645"/>
      <c r="G9" s="646"/>
      <c r="H9" s="645"/>
      <c r="I9" s="647"/>
      <c r="J9"/>
    </row>
    <row r="10" spans="1:13" ht="18" customHeight="1" x14ac:dyDescent="0.2">
      <c r="A10" s="171"/>
      <c r="B10" s="638"/>
      <c r="C10" s="622" t="s">
        <v>284</v>
      </c>
      <c r="D10" s="261"/>
      <c r="E10" s="289">
        <v>12</v>
      </c>
      <c r="F10" s="274">
        <v>1.6</v>
      </c>
      <c r="G10" s="274">
        <v>1.3</v>
      </c>
      <c r="H10" s="274">
        <v>0.14000000000000001</v>
      </c>
      <c r="I10" s="290">
        <v>0.16</v>
      </c>
      <c r="J10"/>
    </row>
    <row r="11" spans="1:13" ht="18" customHeight="1" x14ac:dyDescent="0.2">
      <c r="A11" s="171"/>
      <c r="B11" s="638"/>
      <c r="C11" s="622"/>
      <c r="D11" s="197">
        <v>12</v>
      </c>
      <c r="E11" s="221">
        <v>13</v>
      </c>
      <c r="F11" s="219">
        <v>1.6</v>
      </c>
      <c r="G11" s="219">
        <v>1.3</v>
      </c>
      <c r="H11" s="219">
        <v>0.12</v>
      </c>
      <c r="I11" s="266">
        <v>0.18</v>
      </c>
      <c r="J11"/>
    </row>
    <row r="12" spans="1:13" ht="18" customHeight="1" x14ac:dyDescent="0.2">
      <c r="A12" s="171"/>
      <c r="B12" s="638"/>
      <c r="C12" s="622"/>
      <c r="D12" s="197">
        <v>13</v>
      </c>
      <c r="E12" s="221">
        <v>14</v>
      </c>
      <c r="F12" s="219">
        <v>1.6</v>
      </c>
      <c r="G12" s="219">
        <v>1.3</v>
      </c>
      <c r="H12" s="219">
        <v>0.08</v>
      </c>
      <c r="I12" s="266">
        <v>0.22</v>
      </c>
      <c r="J12"/>
    </row>
    <row r="13" spans="1:13" ht="18" customHeight="1" thickBot="1" x14ac:dyDescent="0.25">
      <c r="A13" s="171"/>
      <c r="B13" s="639"/>
      <c r="C13" s="623"/>
      <c r="D13" s="286">
        <v>14</v>
      </c>
      <c r="E13" s="287">
        <v>15</v>
      </c>
      <c r="F13" s="252">
        <v>1.6</v>
      </c>
      <c r="G13" s="252">
        <v>1.3</v>
      </c>
      <c r="H13" s="252">
        <v>0.05</v>
      </c>
      <c r="I13" s="288">
        <v>0.25</v>
      </c>
      <c r="J13"/>
    </row>
    <row r="14" spans="1:13" ht="16.5" customHeight="1" x14ac:dyDescent="0.2">
      <c r="A14" s="171"/>
      <c r="B14" s="638" t="s">
        <v>300</v>
      </c>
      <c r="C14" s="596" t="s">
        <v>152</v>
      </c>
      <c r="D14" s="598" t="s">
        <v>8</v>
      </c>
      <c r="E14" s="610"/>
      <c r="F14" s="588">
        <v>1.6</v>
      </c>
      <c r="G14" s="630" t="s">
        <v>177</v>
      </c>
      <c r="H14" s="588" t="s">
        <v>77</v>
      </c>
      <c r="I14" s="590">
        <f>SUM(F14-G14)</f>
        <v>0.30000000000000004</v>
      </c>
      <c r="J14"/>
    </row>
    <row r="15" spans="1:13" ht="16.5" customHeight="1" x14ac:dyDescent="0.2">
      <c r="A15" s="171"/>
      <c r="B15" s="638"/>
      <c r="C15" s="642"/>
      <c r="D15" s="643"/>
      <c r="E15" s="644"/>
      <c r="F15" s="645"/>
      <c r="G15" s="646"/>
      <c r="H15" s="645"/>
      <c r="I15" s="647"/>
      <c r="J15"/>
    </row>
    <row r="16" spans="1:13" ht="18" customHeight="1" x14ac:dyDescent="0.2">
      <c r="A16" s="171"/>
      <c r="B16" s="638"/>
      <c r="C16" s="622" t="s">
        <v>284</v>
      </c>
      <c r="D16" s="261"/>
      <c r="E16" s="289">
        <v>12</v>
      </c>
      <c r="F16" s="274">
        <v>1.6</v>
      </c>
      <c r="G16" s="274">
        <v>1.3</v>
      </c>
      <c r="H16" s="274">
        <v>0.14000000000000001</v>
      </c>
      <c r="I16" s="290">
        <f>F16-G16-H16</f>
        <v>0.16000000000000003</v>
      </c>
      <c r="J16"/>
    </row>
    <row r="17" spans="1:10" ht="18" customHeight="1" x14ac:dyDescent="0.2">
      <c r="A17" s="171"/>
      <c r="B17" s="638"/>
      <c r="C17" s="622"/>
      <c r="D17" s="197">
        <v>12</v>
      </c>
      <c r="E17" s="221">
        <v>13</v>
      </c>
      <c r="F17" s="219">
        <v>1.6</v>
      </c>
      <c r="G17" s="219">
        <v>1.3</v>
      </c>
      <c r="H17" s="219">
        <v>0.13</v>
      </c>
      <c r="I17" s="266">
        <f>F17-G17-H17</f>
        <v>0.17000000000000004</v>
      </c>
      <c r="J17"/>
    </row>
    <row r="18" spans="1:10" ht="18" customHeight="1" x14ac:dyDescent="0.2">
      <c r="A18" s="171"/>
      <c r="B18" s="638"/>
      <c r="C18" s="622"/>
      <c r="D18" s="197">
        <v>13</v>
      </c>
      <c r="E18" s="221">
        <v>14</v>
      </c>
      <c r="F18" s="219">
        <v>1.6</v>
      </c>
      <c r="G18" s="219">
        <v>1.3</v>
      </c>
      <c r="H18" s="219">
        <v>0.1</v>
      </c>
      <c r="I18" s="266">
        <f>F18-G18-H18</f>
        <v>0.20000000000000004</v>
      </c>
      <c r="J18"/>
    </row>
    <row r="19" spans="1:10" ht="18" customHeight="1" thickBot="1" x14ac:dyDescent="0.25">
      <c r="A19" s="171"/>
      <c r="B19" s="639"/>
      <c r="C19" s="623"/>
      <c r="D19" s="286">
        <v>14</v>
      </c>
      <c r="E19" s="287">
        <v>15</v>
      </c>
      <c r="F19" s="252">
        <v>1.6</v>
      </c>
      <c r="G19" s="252">
        <v>1.3</v>
      </c>
      <c r="H19" s="252">
        <v>0.06</v>
      </c>
      <c r="I19" s="288">
        <f>F19-G19-H19</f>
        <v>0.24000000000000005</v>
      </c>
      <c r="J19"/>
    </row>
    <row r="20" spans="1:10" ht="16.5" customHeight="1" x14ac:dyDescent="0.2">
      <c r="A20" s="171"/>
      <c r="B20" s="637" t="s">
        <v>301</v>
      </c>
      <c r="C20" s="596" t="s">
        <v>152</v>
      </c>
      <c r="D20" s="598" t="s">
        <v>8</v>
      </c>
      <c r="E20" s="610"/>
      <c r="F20" s="588">
        <v>1.6</v>
      </c>
      <c r="G20" s="630" t="s">
        <v>177</v>
      </c>
      <c r="H20" s="588" t="s">
        <v>77</v>
      </c>
      <c r="I20" s="590">
        <f>SUM(F20-G20)</f>
        <v>0.30000000000000004</v>
      </c>
      <c r="J20"/>
    </row>
    <row r="21" spans="1:10" ht="16.5" customHeight="1" x14ac:dyDescent="0.2">
      <c r="A21" s="171"/>
      <c r="B21" s="638"/>
      <c r="C21" s="642"/>
      <c r="D21" s="643"/>
      <c r="E21" s="644"/>
      <c r="F21" s="645"/>
      <c r="G21" s="646"/>
      <c r="H21" s="645"/>
      <c r="I21" s="647"/>
      <c r="J21"/>
    </row>
    <row r="22" spans="1:10" ht="18" customHeight="1" x14ac:dyDescent="0.2">
      <c r="A22" s="171"/>
      <c r="B22" s="638"/>
      <c r="C22" s="622" t="s">
        <v>284</v>
      </c>
      <c r="D22" s="261"/>
      <c r="E22" s="289">
        <v>12</v>
      </c>
      <c r="F22" s="274">
        <v>1.6</v>
      </c>
      <c r="G22" s="274">
        <v>1.3</v>
      </c>
      <c r="H22" s="274">
        <v>0.14000000000000001</v>
      </c>
      <c r="I22" s="290">
        <f>F22-G22-H22</f>
        <v>0.16000000000000003</v>
      </c>
      <c r="J22"/>
    </row>
    <row r="23" spans="1:10" ht="18" customHeight="1" x14ac:dyDescent="0.2">
      <c r="A23" s="171"/>
      <c r="B23" s="638"/>
      <c r="C23" s="622"/>
      <c r="D23" s="197">
        <v>12</v>
      </c>
      <c r="E23" s="221">
        <v>13</v>
      </c>
      <c r="F23" s="219">
        <v>1.6</v>
      </c>
      <c r="G23" s="219">
        <v>1.3</v>
      </c>
      <c r="H23" s="219">
        <v>0.12</v>
      </c>
      <c r="I23" s="266">
        <f>F23-G23-H23</f>
        <v>0.18000000000000005</v>
      </c>
      <c r="J23"/>
    </row>
    <row r="24" spans="1:10" ht="18" customHeight="1" x14ac:dyDescent="0.2">
      <c r="A24" s="171"/>
      <c r="B24" s="638"/>
      <c r="C24" s="622"/>
      <c r="D24" s="197">
        <v>13</v>
      </c>
      <c r="E24" s="221">
        <v>14</v>
      </c>
      <c r="F24" s="219">
        <v>1.6</v>
      </c>
      <c r="G24" s="219">
        <v>1.3</v>
      </c>
      <c r="H24" s="219">
        <v>0.09</v>
      </c>
      <c r="I24" s="266">
        <f>F24-G24-H24</f>
        <v>0.21000000000000005</v>
      </c>
      <c r="J24"/>
    </row>
    <row r="25" spans="1:10" ht="18" customHeight="1" thickBot="1" x14ac:dyDescent="0.25">
      <c r="A25" s="171"/>
      <c r="B25" s="639"/>
      <c r="C25" s="623"/>
      <c r="D25" s="286">
        <v>14</v>
      </c>
      <c r="E25" s="287">
        <v>15</v>
      </c>
      <c r="F25" s="252">
        <v>1.6</v>
      </c>
      <c r="G25" s="252">
        <v>1.3</v>
      </c>
      <c r="H25" s="252">
        <v>0.06</v>
      </c>
      <c r="I25" s="288">
        <f>F25-G25-H25</f>
        <v>0.24000000000000005</v>
      </c>
      <c r="J25"/>
    </row>
    <row r="26" spans="1:10" ht="16.5" customHeight="1" x14ac:dyDescent="0.2">
      <c r="A26" s="171"/>
      <c r="B26" s="637" t="s">
        <v>302</v>
      </c>
      <c r="C26" s="596" t="s">
        <v>152</v>
      </c>
      <c r="D26" s="598" t="s">
        <v>8</v>
      </c>
      <c r="E26" s="610"/>
      <c r="F26" s="588">
        <v>1.6</v>
      </c>
      <c r="G26" s="630" t="s">
        <v>177</v>
      </c>
      <c r="H26" s="588" t="s">
        <v>77</v>
      </c>
      <c r="I26" s="590">
        <f>SUM(F26-G26)</f>
        <v>0.30000000000000004</v>
      </c>
      <c r="J26"/>
    </row>
    <row r="27" spans="1:10" ht="16.5" customHeight="1" x14ac:dyDescent="0.2">
      <c r="A27" s="171"/>
      <c r="B27" s="638"/>
      <c r="C27" s="642"/>
      <c r="D27" s="643"/>
      <c r="E27" s="644"/>
      <c r="F27" s="645"/>
      <c r="G27" s="646"/>
      <c r="H27" s="645"/>
      <c r="I27" s="647"/>
      <c r="J27"/>
    </row>
    <row r="28" spans="1:10" ht="18" customHeight="1" x14ac:dyDescent="0.2">
      <c r="A28" s="171"/>
      <c r="B28" s="638"/>
      <c r="C28" s="622" t="s">
        <v>284</v>
      </c>
      <c r="D28" s="261"/>
      <c r="E28" s="289">
        <v>10</v>
      </c>
      <c r="F28" s="274">
        <v>1.6</v>
      </c>
      <c r="G28" s="274">
        <v>1.3</v>
      </c>
      <c r="H28" s="274">
        <v>0.14000000000000001</v>
      </c>
      <c r="I28" s="290">
        <f t="shared" ref="I28:I33" si="0">F28-G28-H28</f>
        <v>0.16000000000000003</v>
      </c>
      <c r="J28"/>
    </row>
    <row r="29" spans="1:10" ht="18" customHeight="1" x14ac:dyDescent="0.2">
      <c r="A29" s="171"/>
      <c r="B29" s="638"/>
      <c r="C29" s="622"/>
      <c r="D29" s="197">
        <v>10</v>
      </c>
      <c r="E29" s="221">
        <v>11</v>
      </c>
      <c r="F29" s="219">
        <v>1.6</v>
      </c>
      <c r="G29" s="219">
        <v>1.3</v>
      </c>
      <c r="H29" s="219">
        <v>0.12</v>
      </c>
      <c r="I29" s="266">
        <f t="shared" si="0"/>
        <v>0.18000000000000005</v>
      </c>
      <c r="J29"/>
    </row>
    <row r="30" spans="1:10" ht="18" customHeight="1" x14ac:dyDescent="0.2">
      <c r="A30" s="171"/>
      <c r="B30" s="638"/>
      <c r="C30" s="622"/>
      <c r="D30" s="197">
        <v>11</v>
      </c>
      <c r="E30" s="221">
        <v>12</v>
      </c>
      <c r="F30" s="219">
        <v>1.6</v>
      </c>
      <c r="G30" s="219">
        <v>1.3</v>
      </c>
      <c r="H30" s="219">
        <v>0.1</v>
      </c>
      <c r="I30" s="266">
        <f t="shared" si="0"/>
        <v>0.20000000000000004</v>
      </c>
      <c r="J30"/>
    </row>
    <row r="31" spans="1:10" ht="18" customHeight="1" x14ac:dyDescent="0.2">
      <c r="A31" s="171"/>
      <c r="B31" s="638"/>
      <c r="C31" s="622"/>
      <c r="D31" s="291">
        <v>12</v>
      </c>
      <c r="E31" s="292">
        <v>13</v>
      </c>
      <c r="F31" s="293">
        <v>1.6</v>
      </c>
      <c r="G31" s="293">
        <v>1.3</v>
      </c>
      <c r="H31" s="293">
        <v>0.08</v>
      </c>
      <c r="I31" s="294">
        <f t="shared" si="0"/>
        <v>0.22000000000000003</v>
      </c>
      <c r="J31"/>
    </row>
    <row r="32" spans="1:10" ht="18" customHeight="1" x14ac:dyDescent="0.2">
      <c r="A32" s="171"/>
      <c r="B32" s="638"/>
      <c r="C32" s="622"/>
      <c r="D32" s="295">
        <v>13</v>
      </c>
      <c r="E32" s="296">
        <v>14</v>
      </c>
      <c r="F32" s="297">
        <v>1.6</v>
      </c>
      <c r="G32" s="297">
        <v>1.3</v>
      </c>
      <c r="H32" s="297">
        <v>0.05</v>
      </c>
      <c r="I32" s="298">
        <f t="shared" si="0"/>
        <v>0.25000000000000006</v>
      </c>
      <c r="J32"/>
    </row>
    <row r="33" spans="1:10" ht="18" customHeight="1" thickBot="1" x14ac:dyDescent="0.25">
      <c r="A33" s="171"/>
      <c r="B33" s="639"/>
      <c r="C33" s="623"/>
      <c r="D33" s="286">
        <v>14</v>
      </c>
      <c r="E33" s="287">
        <v>15</v>
      </c>
      <c r="F33" s="252">
        <v>1.6</v>
      </c>
      <c r="G33" s="252">
        <v>1.3</v>
      </c>
      <c r="H33" s="252">
        <v>0</v>
      </c>
      <c r="I33" s="288">
        <f t="shared" si="0"/>
        <v>0.30000000000000004</v>
      </c>
      <c r="J33"/>
    </row>
    <row r="34" spans="1:10" ht="16.5" customHeight="1" x14ac:dyDescent="0.2">
      <c r="A34" s="171"/>
      <c r="B34" s="638" t="s">
        <v>303</v>
      </c>
      <c r="C34" s="596" t="s">
        <v>152</v>
      </c>
      <c r="D34" s="598" t="s">
        <v>8</v>
      </c>
      <c r="E34" s="610"/>
      <c r="F34" s="588">
        <v>1.6</v>
      </c>
      <c r="G34" s="630" t="s">
        <v>177</v>
      </c>
      <c r="H34" s="588" t="s">
        <v>77</v>
      </c>
      <c r="I34" s="590">
        <f>SUM(F34-G34)</f>
        <v>0.30000000000000004</v>
      </c>
      <c r="J34"/>
    </row>
    <row r="35" spans="1:10" ht="16.5" customHeight="1" x14ac:dyDescent="0.2">
      <c r="A35" s="171"/>
      <c r="B35" s="638"/>
      <c r="C35" s="642"/>
      <c r="D35" s="643"/>
      <c r="E35" s="644"/>
      <c r="F35" s="645"/>
      <c r="G35" s="646"/>
      <c r="H35" s="645"/>
      <c r="I35" s="647"/>
      <c r="J35"/>
    </row>
    <row r="36" spans="1:10" ht="18" customHeight="1" x14ac:dyDescent="0.2">
      <c r="A36" s="171"/>
      <c r="B36" s="638"/>
      <c r="C36" s="622" t="s">
        <v>284</v>
      </c>
      <c r="D36" s="261"/>
      <c r="E36" s="289">
        <v>12</v>
      </c>
      <c r="F36" s="274">
        <v>1.6</v>
      </c>
      <c r="G36" s="274">
        <v>1.3</v>
      </c>
      <c r="H36" s="274">
        <v>0.1</v>
      </c>
      <c r="I36" s="290">
        <f>F36-G36-H36</f>
        <v>0.20000000000000004</v>
      </c>
      <c r="J36"/>
    </row>
    <row r="37" spans="1:10" ht="18" customHeight="1" x14ac:dyDescent="0.2">
      <c r="A37" s="171"/>
      <c r="B37" s="638"/>
      <c r="C37" s="622"/>
      <c r="D37" s="197">
        <v>12</v>
      </c>
      <c r="E37" s="221">
        <v>13</v>
      </c>
      <c r="F37" s="219">
        <v>1.6</v>
      </c>
      <c r="G37" s="219">
        <v>1.3</v>
      </c>
      <c r="H37" s="219">
        <v>0.09</v>
      </c>
      <c r="I37" s="266">
        <f>F37-G37-H37</f>
        <v>0.21000000000000005</v>
      </c>
      <c r="J37"/>
    </row>
    <row r="38" spans="1:10" ht="18" customHeight="1" x14ac:dyDescent="0.2">
      <c r="A38" s="171"/>
      <c r="B38" s="638"/>
      <c r="C38" s="622"/>
      <c r="D38" s="197">
        <v>13</v>
      </c>
      <c r="E38" s="221">
        <v>14</v>
      </c>
      <c r="F38" s="219">
        <v>1.6</v>
      </c>
      <c r="G38" s="219">
        <v>1.3</v>
      </c>
      <c r="H38" s="219">
        <v>0.06</v>
      </c>
      <c r="I38" s="266">
        <f>F38-G38-H38</f>
        <v>0.24000000000000005</v>
      </c>
      <c r="J38"/>
    </row>
    <row r="39" spans="1:10" ht="18" customHeight="1" thickBot="1" x14ac:dyDescent="0.25">
      <c r="A39" s="171"/>
      <c r="B39" s="638"/>
      <c r="C39" s="623"/>
      <c r="D39" s="286">
        <v>14</v>
      </c>
      <c r="E39" s="287">
        <v>15</v>
      </c>
      <c r="F39" s="252">
        <v>1.6</v>
      </c>
      <c r="G39" s="252">
        <v>1.3</v>
      </c>
      <c r="H39" s="252">
        <v>0</v>
      </c>
      <c r="I39" s="288">
        <f>F39-G39-H39</f>
        <v>0.30000000000000004</v>
      </c>
      <c r="J39"/>
    </row>
    <row r="40" spans="1:10" ht="15" customHeight="1" x14ac:dyDescent="0.2">
      <c r="A40" s="171"/>
      <c r="B40" s="637" t="s">
        <v>304</v>
      </c>
      <c r="C40" s="596" t="s">
        <v>152</v>
      </c>
      <c r="D40" s="598" t="s">
        <v>8</v>
      </c>
      <c r="E40" s="610"/>
      <c r="F40" s="588">
        <v>1.6</v>
      </c>
      <c r="G40" s="630" t="s">
        <v>177</v>
      </c>
      <c r="H40" s="588" t="s">
        <v>77</v>
      </c>
      <c r="I40" s="590">
        <f>SUM(F40-G40)</f>
        <v>0.30000000000000004</v>
      </c>
      <c r="J40"/>
    </row>
    <row r="41" spans="1:10" ht="15" customHeight="1" x14ac:dyDescent="0.2">
      <c r="A41" s="171"/>
      <c r="B41" s="638"/>
      <c r="C41" s="642"/>
      <c r="D41" s="643"/>
      <c r="E41" s="644"/>
      <c r="F41" s="645"/>
      <c r="G41" s="646"/>
      <c r="H41" s="645"/>
      <c r="I41" s="647"/>
      <c r="J41"/>
    </row>
    <row r="42" spans="1:10" ht="18.75" customHeight="1" x14ac:dyDescent="0.2">
      <c r="A42" s="171"/>
      <c r="B42" s="638"/>
      <c r="C42" s="622" t="s">
        <v>284</v>
      </c>
      <c r="D42" s="261"/>
      <c r="E42" s="289">
        <v>14</v>
      </c>
      <c r="F42" s="274">
        <v>1.6</v>
      </c>
      <c r="G42" s="274">
        <v>1.3</v>
      </c>
      <c r="H42" s="274">
        <v>0.14000000000000001</v>
      </c>
      <c r="I42" s="290">
        <f>F42-G42-H42</f>
        <v>0.16000000000000003</v>
      </c>
      <c r="J42"/>
    </row>
    <row r="43" spans="1:10" ht="18.75" customHeight="1" x14ac:dyDescent="0.2">
      <c r="A43" s="171"/>
      <c r="B43" s="638"/>
      <c r="C43" s="622"/>
      <c r="D43" s="197">
        <v>14</v>
      </c>
      <c r="E43" s="221">
        <v>15</v>
      </c>
      <c r="F43" s="219">
        <v>1.6</v>
      </c>
      <c r="G43" s="219">
        <v>1.3</v>
      </c>
      <c r="H43" s="219">
        <v>0.11</v>
      </c>
      <c r="I43" s="266">
        <f>F43-G43-H43</f>
        <v>0.19000000000000006</v>
      </c>
      <c r="J43"/>
    </row>
    <row r="44" spans="1:10" ht="16.5" customHeight="1" x14ac:dyDescent="0.2">
      <c r="A44" s="171"/>
      <c r="B44" s="638"/>
      <c r="C44" s="622"/>
      <c r="D44" s="197"/>
      <c r="E44" s="221"/>
      <c r="F44" s="219"/>
      <c r="G44" s="219"/>
      <c r="H44" s="219"/>
      <c r="I44" s="266"/>
      <c r="J44"/>
    </row>
    <row r="45" spans="1:10" ht="16.5" customHeight="1" thickBot="1" x14ac:dyDescent="0.25">
      <c r="A45" s="171"/>
      <c r="B45" s="639"/>
      <c r="C45" s="623"/>
      <c r="D45" s="286"/>
      <c r="E45" s="287"/>
      <c r="F45" s="252"/>
      <c r="G45" s="252"/>
      <c r="H45" s="252"/>
      <c r="I45" s="288"/>
      <c r="J45"/>
    </row>
    <row r="46" spans="1:10" ht="19.5" customHeight="1" x14ac:dyDescent="0.2">
      <c r="A46"/>
      <c r="B46" s="637" t="s">
        <v>306</v>
      </c>
      <c r="C46" s="596" t="s">
        <v>152</v>
      </c>
      <c r="D46" s="598" t="s">
        <v>8</v>
      </c>
      <c r="E46" s="610"/>
      <c r="F46" s="588">
        <v>1.6</v>
      </c>
      <c r="G46" s="630" t="s">
        <v>177</v>
      </c>
      <c r="H46" s="588" t="s">
        <v>77</v>
      </c>
      <c r="I46" s="590">
        <f>SUM(F46-G46)</f>
        <v>0.30000000000000004</v>
      </c>
      <c r="J46"/>
    </row>
    <row r="47" spans="1:10" ht="19.5" customHeight="1" x14ac:dyDescent="0.2">
      <c r="A47"/>
      <c r="B47" s="638"/>
      <c r="C47" s="642"/>
      <c r="D47" s="643"/>
      <c r="E47" s="644"/>
      <c r="F47" s="645"/>
      <c r="G47" s="646"/>
      <c r="H47" s="645"/>
      <c r="I47" s="647"/>
      <c r="J47"/>
    </row>
    <row r="48" spans="1:10" ht="19.5" customHeight="1" x14ac:dyDescent="0.2">
      <c r="A48"/>
      <c r="B48" s="638"/>
      <c r="C48" s="622" t="s">
        <v>305</v>
      </c>
      <c r="D48" s="261"/>
      <c r="E48" s="289">
        <v>13</v>
      </c>
      <c r="F48" s="274">
        <v>1.6</v>
      </c>
      <c r="G48" s="274">
        <v>1.3</v>
      </c>
      <c r="H48" s="274">
        <v>0.1</v>
      </c>
      <c r="I48" s="290">
        <f>F48-G48-H48</f>
        <v>0.20000000000000004</v>
      </c>
      <c r="J48"/>
    </row>
    <row r="49" spans="1:10" ht="19.5" customHeight="1" x14ac:dyDescent="0.2">
      <c r="A49"/>
      <c r="B49" s="638"/>
      <c r="C49" s="622"/>
      <c r="D49" s="197">
        <v>13</v>
      </c>
      <c r="E49" s="221">
        <v>14</v>
      </c>
      <c r="F49" s="219">
        <v>1.6</v>
      </c>
      <c r="G49" s="219">
        <v>1.3</v>
      </c>
      <c r="H49" s="219">
        <v>0.09</v>
      </c>
      <c r="I49" s="266">
        <f>F49-G49-H49</f>
        <v>0.21000000000000005</v>
      </c>
      <c r="J49"/>
    </row>
    <row r="50" spans="1:10" ht="19.5" customHeight="1" x14ac:dyDescent="0.2">
      <c r="A50"/>
      <c r="B50" s="638"/>
      <c r="C50" s="622"/>
      <c r="D50" s="197">
        <v>14</v>
      </c>
      <c r="E50" s="221">
        <v>15</v>
      </c>
      <c r="F50" s="219">
        <v>1.6</v>
      </c>
      <c r="G50" s="219">
        <v>1.3</v>
      </c>
      <c r="H50" s="219">
        <v>0.06</v>
      </c>
      <c r="I50" s="266">
        <f>F50-G50-H50</f>
        <v>0.24000000000000005</v>
      </c>
      <c r="J50"/>
    </row>
    <row r="51" spans="1:10" ht="19.5" customHeight="1" thickBot="1" x14ac:dyDescent="0.25">
      <c r="A51"/>
      <c r="B51" s="639"/>
      <c r="C51" s="623"/>
      <c r="D51" s="286"/>
      <c r="E51" s="287"/>
      <c r="F51" s="252"/>
      <c r="G51" s="252"/>
      <c r="H51" s="252"/>
      <c r="I51" s="288"/>
      <c r="J51"/>
    </row>
    <row r="52" spans="1:10" ht="13" x14ac:dyDescent="0.2">
      <c r="B52" s="350"/>
    </row>
    <row r="53" spans="1:10" ht="13" x14ac:dyDescent="0.2">
      <c r="B53" s="350"/>
    </row>
    <row r="54" spans="1:10" ht="13" x14ac:dyDescent="0.2">
      <c r="B54" s="350"/>
    </row>
    <row r="61" spans="1:10" ht="12.75" customHeight="1" x14ac:dyDescent="0.2"/>
    <row r="62" spans="1:10" ht="12" customHeight="1" x14ac:dyDescent="0.2"/>
  </sheetData>
  <mergeCells count="61">
    <mergeCell ref="H40:H41"/>
    <mergeCell ref="C48:C51"/>
    <mergeCell ref="I40:I41"/>
    <mergeCell ref="C42:C45"/>
    <mergeCell ref="C46:C47"/>
    <mergeCell ref="D46:E47"/>
    <mergeCell ref="F46:F47"/>
    <mergeCell ref="G46:G47"/>
    <mergeCell ref="H46:H47"/>
    <mergeCell ref="I46:I47"/>
    <mergeCell ref="C36:C39"/>
    <mergeCell ref="C40:C41"/>
    <mergeCell ref="D40:E41"/>
    <mergeCell ref="F40:F41"/>
    <mergeCell ref="G40:G41"/>
    <mergeCell ref="H26:H27"/>
    <mergeCell ref="I26:I27"/>
    <mergeCell ref="C28:C33"/>
    <mergeCell ref="C34:C35"/>
    <mergeCell ref="D34:E35"/>
    <mergeCell ref="F34:F35"/>
    <mergeCell ref="G34:G35"/>
    <mergeCell ref="H34:H35"/>
    <mergeCell ref="I34:I35"/>
    <mergeCell ref="C22:C25"/>
    <mergeCell ref="C26:C27"/>
    <mergeCell ref="D26:E27"/>
    <mergeCell ref="F26:F27"/>
    <mergeCell ref="G26:G27"/>
    <mergeCell ref="H14:H15"/>
    <mergeCell ref="I14:I15"/>
    <mergeCell ref="C16:C19"/>
    <mergeCell ref="C20:C21"/>
    <mergeCell ref="D20:E21"/>
    <mergeCell ref="F20:F21"/>
    <mergeCell ref="G20:G21"/>
    <mergeCell ref="H20:H21"/>
    <mergeCell ref="I20:I21"/>
    <mergeCell ref="C10:C13"/>
    <mergeCell ref="C14:C15"/>
    <mergeCell ref="D14:E15"/>
    <mergeCell ref="F14:F15"/>
    <mergeCell ref="G14:G15"/>
    <mergeCell ref="A1:J1"/>
    <mergeCell ref="C2:L2"/>
    <mergeCell ref="C4:C7"/>
    <mergeCell ref="D4:E7"/>
    <mergeCell ref="C8:C9"/>
    <mergeCell ref="D8:E9"/>
    <mergeCell ref="F8:F9"/>
    <mergeCell ref="G8:G9"/>
    <mergeCell ref="H8:H9"/>
    <mergeCell ref="I8:I9"/>
    <mergeCell ref="B26:B33"/>
    <mergeCell ref="B34:B39"/>
    <mergeCell ref="B40:B45"/>
    <mergeCell ref="B46:B51"/>
    <mergeCell ref="B4:B7"/>
    <mergeCell ref="B8:B13"/>
    <mergeCell ref="B14:B19"/>
    <mergeCell ref="B20:B25"/>
  </mergeCells>
  <phoneticPr fontId="39"/>
  <pageMargins left="0.62992125984251968" right="0.19685039370078741" top="0.59055118110236227" bottom="0.59055118110236227" header="0.23622047244094491" footer="0.19685039370078741"/>
  <pageSetup paperSize="9" scale="82" orientation="portrait" r:id="rId1"/>
  <headerFooter alignWithMargins="0"/>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5"/>
  <dimension ref="A1:M73"/>
  <sheetViews>
    <sheetView view="pageBreakPreview" topLeftCell="A23" zoomScale="90" zoomScaleNormal="85" zoomScaleSheetLayoutView="90" workbookViewId="0">
      <selection activeCell="H55" sqref="H55"/>
    </sheetView>
  </sheetViews>
  <sheetFormatPr defaultColWidth="8" defaultRowHeight="12" x14ac:dyDescent="0.2"/>
  <cols>
    <col min="1" max="1" width="2.08984375" style="67" customWidth="1"/>
    <col min="2" max="2" width="11.36328125" style="348" customWidth="1"/>
    <col min="3" max="3" width="19" style="68" customWidth="1"/>
    <col min="4" max="4" width="11.453125" style="67" customWidth="1"/>
    <col min="5" max="5" width="11.453125" style="68" customWidth="1"/>
    <col min="6" max="6" width="15" style="68" customWidth="1"/>
    <col min="7" max="7" width="15" style="69" customWidth="1"/>
    <col min="8" max="9" width="15" style="70" customWidth="1"/>
    <col min="10" max="10" width="1.08984375" style="70" customWidth="1"/>
    <col min="11" max="11" width="10.36328125" style="70" customWidth="1"/>
    <col min="12" max="12" width="10.36328125" style="69" customWidth="1"/>
    <col min="13" max="13" width="2.36328125" style="67" customWidth="1"/>
    <col min="14" max="14" width="2.36328125" style="67" bestFit="1" customWidth="1"/>
    <col min="15" max="15" width="5" style="67" customWidth="1"/>
    <col min="16" max="16" width="5" style="67" bestFit="1" customWidth="1"/>
    <col min="17" max="17" width="2.36328125" style="67" bestFit="1" customWidth="1"/>
    <col min="18" max="18" width="5" style="67" customWidth="1"/>
    <col min="19" max="16384" width="8" style="67"/>
  </cols>
  <sheetData>
    <row r="1" spans="1:13" ht="24.75" customHeight="1" x14ac:dyDescent="0.2">
      <c r="A1" s="484" t="s">
        <v>56</v>
      </c>
      <c r="B1" s="484"/>
      <c r="C1" s="484"/>
      <c r="D1" s="484"/>
      <c r="E1" s="484"/>
      <c r="F1" s="484"/>
      <c r="G1" s="484"/>
      <c r="H1" s="484"/>
      <c r="I1" s="484"/>
      <c r="J1" s="484"/>
      <c r="K1" s="157"/>
      <c r="L1" s="157"/>
    </row>
    <row r="2" spans="1:13" ht="6.75" customHeight="1" x14ac:dyDescent="0.2">
      <c r="A2" s="71"/>
      <c r="C2" s="485"/>
      <c r="D2" s="485"/>
      <c r="E2" s="485"/>
      <c r="F2" s="485"/>
      <c r="G2" s="485"/>
      <c r="H2" s="485"/>
      <c r="I2" s="485"/>
      <c r="J2" s="485"/>
      <c r="K2" s="485"/>
      <c r="L2" s="485"/>
      <c r="M2" s="71"/>
    </row>
    <row r="3" spans="1:13" ht="33" customHeight="1" thickBot="1" x14ac:dyDescent="0.25">
      <c r="A3"/>
      <c r="B3" s="158" t="s">
        <v>209</v>
      </c>
      <c r="D3"/>
      <c r="E3"/>
      <c r="F3"/>
      <c r="G3"/>
      <c r="H3"/>
      <c r="I3" s="159" t="s">
        <v>272</v>
      </c>
      <c r="J3"/>
      <c r="K3" s="128"/>
      <c r="L3" s="128"/>
    </row>
    <row r="4" spans="1:13" ht="18.75" customHeight="1" x14ac:dyDescent="0.2">
      <c r="A4"/>
      <c r="B4" s="637" t="s">
        <v>307</v>
      </c>
      <c r="C4" s="559" t="s">
        <v>249</v>
      </c>
      <c r="D4" s="562" t="s">
        <v>281</v>
      </c>
      <c r="E4" s="563"/>
      <c r="F4" s="160"/>
      <c r="G4" s="161" t="s">
        <v>113</v>
      </c>
      <c r="H4" s="162" t="s">
        <v>16</v>
      </c>
      <c r="I4" s="163"/>
      <c r="J4"/>
      <c r="K4" s="132"/>
      <c r="L4" s="131"/>
    </row>
    <row r="5" spans="1:13" ht="18.75" customHeight="1" x14ac:dyDescent="0.2">
      <c r="A5"/>
      <c r="B5" s="640"/>
      <c r="C5" s="560"/>
      <c r="D5" s="564"/>
      <c r="E5" s="565"/>
      <c r="F5" s="165" t="s">
        <v>134</v>
      </c>
      <c r="G5" s="165" t="s">
        <v>109</v>
      </c>
      <c r="H5" s="166" t="s">
        <v>125</v>
      </c>
      <c r="I5" s="164" t="s">
        <v>47</v>
      </c>
      <c r="J5"/>
    </row>
    <row r="6" spans="1:13" ht="18.75" customHeight="1" x14ac:dyDescent="0.2">
      <c r="A6"/>
      <c r="B6" s="640"/>
      <c r="C6" s="560"/>
      <c r="D6" s="564"/>
      <c r="E6" s="565"/>
      <c r="F6" s="165"/>
      <c r="G6" s="165"/>
      <c r="H6" s="166" t="s">
        <v>196</v>
      </c>
      <c r="I6" s="167"/>
      <c r="J6"/>
    </row>
    <row r="7" spans="1:13" ht="21" customHeight="1" thickBot="1" x14ac:dyDescent="0.25">
      <c r="A7"/>
      <c r="B7" s="641"/>
      <c r="C7" s="561"/>
      <c r="D7" s="633"/>
      <c r="E7" s="635"/>
      <c r="F7" s="169" t="s">
        <v>276</v>
      </c>
      <c r="G7" s="275" t="s">
        <v>261</v>
      </c>
      <c r="H7" s="170" t="s">
        <v>119</v>
      </c>
      <c r="I7" s="168" t="s">
        <v>174</v>
      </c>
      <c r="J7"/>
    </row>
    <row r="8" spans="1:13" ht="21.75" customHeight="1" x14ac:dyDescent="0.2">
      <c r="A8" s="171"/>
      <c r="B8" s="637" t="s">
        <v>293</v>
      </c>
      <c r="C8" s="649" t="s">
        <v>152</v>
      </c>
      <c r="D8" s="609" t="s">
        <v>8</v>
      </c>
      <c r="E8" s="610"/>
      <c r="F8" s="334">
        <v>1.6</v>
      </c>
      <c r="G8" s="336" t="s">
        <v>177</v>
      </c>
      <c r="H8" s="657" t="s">
        <v>77</v>
      </c>
      <c r="I8" s="656">
        <f>SUM(F8-G8)</f>
        <v>0.30000000000000004</v>
      </c>
      <c r="J8"/>
    </row>
    <row r="9" spans="1:13" ht="21.75" customHeight="1" x14ac:dyDescent="0.2">
      <c r="A9" s="171"/>
      <c r="B9" s="638"/>
      <c r="C9" s="650"/>
      <c r="D9" s="659"/>
      <c r="E9" s="644"/>
      <c r="F9" s="335"/>
      <c r="G9" s="337"/>
      <c r="H9" s="658"/>
      <c r="I9" s="655"/>
      <c r="J9"/>
    </row>
    <row r="10" spans="1:13" ht="21.75" customHeight="1" x14ac:dyDescent="0.2">
      <c r="A10" s="171"/>
      <c r="B10" s="638"/>
      <c r="C10" s="648" t="s">
        <v>284</v>
      </c>
      <c r="D10" s="197"/>
      <c r="E10" s="221">
        <v>13</v>
      </c>
      <c r="F10" s="176">
        <v>1.6</v>
      </c>
      <c r="G10" s="176">
        <v>1.3</v>
      </c>
      <c r="H10" s="176">
        <v>0.1</v>
      </c>
      <c r="I10" s="304">
        <v>0.2</v>
      </c>
      <c r="J10"/>
    </row>
    <row r="11" spans="1:13" ht="21.75" customHeight="1" x14ac:dyDescent="0.2">
      <c r="A11" s="171"/>
      <c r="B11" s="638"/>
      <c r="C11" s="622"/>
      <c r="D11" s="197">
        <v>13</v>
      </c>
      <c r="E11" s="221">
        <v>14</v>
      </c>
      <c r="F11" s="176">
        <v>1.6</v>
      </c>
      <c r="G11" s="176">
        <v>1.3</v>
      </c>
      <c r="H11" s="176">
        <v>7.0000000000000007E-2</v>
      </c>
      <c r="I11" s="304">
        <v>0.23</v>
      </c>
      <c r="J11"/>
    </row>
    <row r="12" spans="1:13" ht="21.75" customHeight="1" x14ac:dyDescent="0.2">
      <c r="A12" s="171"/>
      <c r="B12" s="638"/>
      <c r="C12" s="622"/>
      <c r="D12" s="291">
        <v>14</v>
      </c>
      <c r="E12" s="303">
        <v>15</v>
      </c>
      <c r="F12" s="305">
        <v>1.6</v>
      </c>
      <c r="G12" s="305">
        <v>1.3</v>
      </c>
      <c r="H12" s="305">
        <v>0</v>
      </c>
      <c r="I12" s="306">
        <v>0.3</v>
      </c>
      <c r="J12"/>
    </row>
    <row r="13" spans="1:13" ht="21.75" customHeight="1" thickBot="1" x14ac:dyDescent="0.25">
      <c r="A13" s="171"/>
      <c r="B13" s="639"/>
      <c r="C13" s="623"/>
      <c r="D13" s="301"/>
      <c r="E13" s="302"/>
      <c r="F13" s="326"/>
      <c r="G13" s="327"/>
      <c r="H13" s="307"/>
      <c r="I13" s="308"/>
      <c r="J13"/>
    </row>
    <row r="14" spans="1:13" ht="21.75" customHeight="1" x14ac:dyDescent="0.2">
      <c r="A14" s="171"/>
      <c r="B14" s="638" t="s">
        <v>294</v>
      </c>
      <c r="C14" s="649" t="s">
        <v>152</v>
      </c>
      <c r="D14" s="583" t="s">
        <v>8</v>
      </c>
      <c r="E14" s="584"/>
      <c r="F14" s="334">
        <v>1.6</v>
      </c>
      <c r="G14" s="336" t="s">
        <v>177</v>
      </c>
      <c r="H14" s="617" t="s">
        <v>77</v>
      </c>
      <c r="I14" s="654">
        <f>SUM(F14-G14)</f>
        <v>0.30000000000000004</v>
      </c>
      <c r="J14"/>
    </row>
    <row r="15" spans="1:13" ht="21.75" customHeight="1" x14ac:dyDescent="0.2">
      <c r="A15" s="171"/>
      <c r="B15" s="638"/>
      <c r="C15" s="650"/>
      <c r="D15" s="659"/>
      <c r="E15" s="644"/>
      <c r="F15" s="335"/>
      <c r="G15" s="337"/>
      <c r="H15" s="658"/>
      <c r="I15" s="655"/>
      <c r="J15"/>
    </row>
    <row r="16" spans="1:13" ht="21.75" customHeight="1" x14ac:dyDescent="0.2">
      <c r="A16" s="171"/>
      <c r="B16" s="638"/>
      <c r="C16" s="648" t="s">
        <v>284</v>
      </c>
      <c r="D16" s="311"/>
      <c r="E16" s="312">
        <v>12</v>
      </c>
      <c r="F16" s="313">
        <v>1.6</v>
      </c>
      <c r="G16" s="313">
        <v>1.3</v>
      </c>
      <c r="H16" s="313">
        <v>0.1</v>
      </c>
      <c r="I16" s="316">
        <v>0.2</v>
      </c>
      <c r="J16"/>
    </row>
    <row r="17" spans="1:10" ht="21.75" customHeight="1" x14ac:dyDescent="0.2">
      <c r="A17" s="171"/>
      <c r="B17" s="638"/>
      <c r="C17" s="622"/>
      <c r="D17" s="197">
        <v>12</v>
      </c>
      <c r="E17" s="221">
        <v>13</v>
      </c>
      <c r="F17" s="176">
        <v>1.6</v>
      </c>
      <c r="G17" s="176">
        <v>1.3</v>
      </c>
      <c r="H17" s="176">
        <v>0.08</v>
      </c>
      <c r="I17" s="317">
        <v>0.22</v>
      </c>
      <c r="J17"/>
    </row>
    <row r="18" spans="1:10" ht="21.75" customHeight="1" x14ac:dyDescent="0.2">
      <c r="A18" s="171"/>
      <c r="B18" s="638"/>
      <c r="C18" s="622"/>
      <c r="D18" s="291">
        <v>13</v>
      </c>
      <c r="E18" s="320">
        <v>14</v>
      </c>
      <c r="F18" s="305">
        <v>1.6</v>
      </c>
      <c r="G18" s="180">
        <v>1.3</v>
      </c>
      <c r="H18" s="305">
        <v>0.05</v>
      </c>
      <c r="I18" s="318">
        <v>0.25</v>
      </c>
      <c r="J18"/>
    </row>
    <row r="19" spans="1:10" ht="21.75" customHeight="1" thickBot="1" x14ac:dyDescent="0.25">
      <c r="A19" s="171"/>
      <c r="B19" s="639"/>
      <c r="C19" s="623"/>
      <c r="D19" s="314">
        <v>14</v>
      </c>
      <c r="E19" s="287">
        <v>15</v>
      </c>
      <c r="F19" s="328">
        <v>1.6</v>
      </c>
      <c r="G19" s="328">
        <v>1.3</v>
      </c>
      <c r="H19" s="315">
        <v>0</v>
      </c>
      <c r="I19" s="319">
        <v>0.3</v>
      </c>
      <c r="J19"/>
    </row>
    <row r="20" spans="1:10" ht="21.75" customHeight="1" x14ac:dyDescent="0.2">
      <c r="A20" s="171"/>
      <c r="B20" s="637" t="s">
        <v>295</v>
      </c>
      <c r="C20" s="649" t="s">
        <v>152</v>
      </c>
      <c r="D20" s="609" t="s">
        <v>8</v>
      </c>
      <c r="E20" s="610"/>
      <c r="F20" s="334">
        <v>1.6</v>
      </c>
      <c r="G20" s="336" t="s">
        <v>177</v>
      </c>
      <c r="H20" s="657" t="s">
        <v>77</v>
      </c>
      <c r="I20" s="656">
        <f>SUM(F20-G20)</f>
        <v>0.30000000000000004</v>
      </c>
      <c r="J20"/>
    </row>
    <row r="21" spans="1:10" ht="21.75" customHeight="1" x14ac:dyDescent="0.2">
      <c r="A21" s="171"/>
      <c r="B21" s="638"/>
      <c r="C21" s="650"/>
      <c r="D21" s="659"/>
      <c r="E21" s="644"/>
      <c r="F21" s="335"/>
      <c r="G21" s="337"/>
      <c r="H21" s="658"/>
      <c r="I21" s="655"/>
      <c r="J21"/>
    </row>
    <row r="22" spans="1:10" ht="21.75" customHeight="1" x14ac:dyDescent="0.2">
      <c r="A22" s="171"/>
      <c r="B22" s="638"/>
      <c r="C22" s="648" t="s">
        <v>284</v>
      </c>
      <c r="D22" s="329"/>
      <c r="E22" s="330">
        <v>13</v>
      </c>
      <c r="F22" s="313">
        <v>1.6</v>
      </c>
      <c r="G22" s="313">
        <v>1.3</v>
      </c>
      <c r="H22" s="313">
        <v>0.1</v>
      </c>
      <c r="I22" s="316">
        <v>0.2</v>
      </c>
      <c r="J22"/>
    </row>
    <row r="23" spans="1:10" ht="21.75" customHeight="1" x14ac:dyDescent="0.2">
      <c r="A23" s="171"/>
      <c r="B23" s="638"/>
      <c r="C23" s="622"/>
      <c r="D23" s="331">
        <v>13</v>
      </c>
      <c r="E23" s="173">
        <v>14</v>
      </c>
      <c r="F23" s="176">
        <v>1.6</v>
      </c>
      <c r="G23" s="176">
        <v>1.3</v>
      </c>
      <c r="H23" s="176">
        <v>0.08</v>
      </c>
      <c r="I23" s="317">
        <v>0.22</v>
      </c>
      <c r="J23"/>
    </row>
    <row r="24" spans="1:10" ht="21.75" customHeight="1" x14ac:dyDescent="0.2">
      <c r="A24" s="171"/>
      <c r="B24" s="638"/>
      <c r="C24" s="622"/>
      <c r="D24" s="332">
        <v>14</v>
      </c>
      <c r="E24" s="333">
        <v>15</v>
      </c>
      <c r="F24" s="305">
        <v>1.6</v>
      </c>
      <c r="G24" s="180">
        <v>1.3</v>
      </c>
      <c r="H24" s="305">
        <v>0.05</v>
      </c>
      <c r="I24" s="318">
        <v>0.25</v>
      </c>
      <c r="J24"/>
    </row>
    <row r="25" spans="1:10" ht="21.75" customHeight="1" thickBot="1" x14ac:dyDescent="0.25">
      <c r="A25" s="171"/>
      <c r="B25" s="639"/>
      <c r="C25" s="623"/>
      <c r="D25" s="314"/>
      <c r="E25" s="287"/>
      <c r="F25" s="328"/>
      <c r="G25" s="328"/>
      <c r="H25" s="315"/>
      <c r="I25" s="319"/>
      <c r="J25"/>
    </row>
    <row r="26" spans="1:10" ht="21.75" customHeight="1" x14ac:dyDescent="0.2">
      <c r="A26" s="171"/>
      <c r="B26" s="637" t="s">
        <v>296</v>
      </c>
      <c r="C26" s="649" t="s">
        <v>152</v>
      </c>
      <c r="D26" s="609" t="s">
        <v>8</v>
      </c>
      <c r="E26" s="610"/>
      <c r="F26" s="334">
        <v>1.6</v>
      </c>
      <c r="G26" s="336" t="s">
        <v>177</v>
      </c>
      <c r="H26" s="657" t="s">
        <v>77</v>
      </c>
      <c r="I26" s="656">
        <f>SUM(F26-G26)</f>
        <v>0.30000000000000004</v>
      </c>
      <c r="J26"/>
    </row>
    <row r="27" spans="1:10" ht="21.75" customHeight="1" x14ac:dyDescent="0.2">
      <c r="A27" s="171"/>
      <c r="B27" s="638"/>
      <c r="C27" s="650"/>
      <c r="D27" s="659"/>
      <c r="E27" s="644"/>
      <c r="F27" s="335"/>
      <c r="G27" s="337"/>
      <c r="H27" s="658"/>
      <c r="I27" s="655"/>
      <c r="J27"/>
    </row>
    <row r="28" spans="1:10" ht="21.75" customHeight="1" x14ac:dyDescent="0.2">
      <c r="A28" s="171"/>
      <c r="B28" s="638"/>
      <c r="C28" s="648" t="s">
        <v>284</v>
      </c>
      <c r="D28" s="329"/>
      <c r="E28" s="330">
        <v>14</v>
      </c>
      <c r="F28" s="313">
        <v>1.6</v>
      </c>
      <c r="G28" s="313">
        <v>1.3</v>
      </c>
      <c r="H28" s="313">
        <v>0.1</v>
      </c>
      <c r="I28" s="316">
        <v>0.2</v>
      </c>
      <c r="J28"/>
    </row>
    <row r="29" spans="1:10" ht="21.75" customHeight="1" x14ac:dyDescent="0.2">
      <c r="A29" s="171"/>
      <c r="B29" s="638"/>
      <c r="C29" s="622"/>
      <c r="D29" s="331">
        <v>14</v>
      </c>
      <c r="E29" s="173">
        <v>15</v>
      </c>
      <c r="F29" s="176">
        <v>1.6</v>
      </c>
      <c r="G29" s="176">
        <v>1.3</v>
      </c>
      <c r="H29" s="176">
        <v>0.09</v>
      </c>
      <c r="I29" s="317">
        <v>0.21</v>
      </c>
      <c r="J29"/>
    </row>
    <row r="30" spans="1:10" ht="21.75" customHeight="1" x14ac:dyDescent="0.2">
      <c r="A30" s="171"/>
      <c r="B30" s="638"/>
      <c r="C30" s="622"/>
      <c r="D30" s="332"/>
      <c r="E30" s="333"/>
      <c r="F30" s="305"/>
      <c r="G30" s="180"/>
      <c r="H30" s="305"/>
      <c r="I30" s="318"/>
      <c r="J30"/>
    </row>
    <row r="31" spans="1:10" ht="21.75" customHeight="1" thickBot="1" x14ac:dyDescent="0.25">
      <c r="A31" s="171"/>
      <c r="B31" s="639"/>
      <c r="C31" s="623"/>
      <c r="D31" s="314"/>
      <c r="E31" s="287"/>
      <c r="F31" s="328"/>
      <c r="G31" s="328"/>
      <c r="H31" s="315"/>
      <c r="I31" s="319"/>
      <c r="J31"/>
    </row>
    <row r="32" spans="1:10" ht="21.75" customHeight="1" x14ac:dyDescent="0.2">
      <c r="A32" s="171"/>
      <c r="B32" s="637" t="s">
        <v>297</v>
      </c>
      <c r="C32" s="649" t="s">
        <v>152</v>
      </c>
      <c r="D32" s="598" t="s">
        <v>8</v>
      </c>
      <c r="E32" s="610"/>
      <c r="F32" s="574">
        <v>1.6</v>
      </c>
      <c r="G32" s="652" t="s">
        <v>177</v>
      </c>
      <c r="H32" s="574" t="s">
        <v>77</v>
      </c>
      <c r="I32" s="576">
        <f>SUM(F32-G32)</f>
        <v>0.30000000000000004</v>
      </c>
      <c r="J32"/>
    </row>
    <row r="33" spans="1:10" ht="21.75" customHeight="1" x14ac:dyDescent="0.2">
      <c r="A33" s="171"/>
      <c r="B33" s="640"/>
      <c r="C33" s="650"/>
      <c r="D33" s="643"/>
      <c r="E33" s="644"/>
      <c r="F33" s="651"/>
      <c r="G33" s="653"/>
      <c r="H33" s="651"/>
      <c r="I33" s="663"/>
      <c r="J33"/>
    </row>
    <row r="34" spans="1:10" ht="21.75" customHeight="1" x14ac:dyDescent="0.2">
      <c r="A34" s="171"/>
      <c r="B34" s="640"/>
      <c r="C34" s="648" t="s">
        <v>284</v>
      </c>
      <c r="D34" s="329"/>
      <c r="E34" s="330">
        <v>13</v>
      </c>
      <c r="F34" s="313">
        <v>1.6</v>
      </c>
      <c r="G34" s="313">
        <v>1.3</v>
      </c>
      <c r="H34" s="313">
        <v>0.1</v>
      </c>
      <c r="I34" s="316">
        <v>0.2</v>
      </c>
      <c r="J34"/>
    </row>
    <row r="35" spans="1:10" ht="21.75" customHeight="1" x14ac:dyDescent="0.2">
      <c r="A35" s="171"/>
      <c r="B35" s="640"/>
      <c r="C35" s="622"/>
      <c r="D35" s="331">
        <v>13</v>
      </c>
      <c r="E35" s="173">
        <v>14</v>
      </c>
      <c r="F35" s="176">
        <v>1.6</v>
      </c>
      <c r="G35" s="176">
        <v>1.3</v>
      </c>
      <c r="H35" s="176">
        <v>0.09</v>
      </c>
      <c r="I35" s="317">
        <v>0.21</v>
      </c>
      <c r="J35"/>
    </row>
    <row r="36" spans="1:10" ht="21.75" customHeight="1" x14ac:dyDescent="0.2">
      <c r="A36" s="171"/>
      <c r="B36" s="640"/>
      <c r="C36" s="622"/>
      <c r="D36" s="331">
        <v>14</v>
      </c>
      <c r="E36" s="173">
        <v>15</v>
      </c>
      <c r="F36" s="305">
        <v>1.6</v>
      </c>
      <c r="G36" s="180">
        <v>1.3</v>
      </c>
      <c r="H36" s="305">
        <v>0.06</v>
      </c>
      <c r="I36" s="318">
        <v>0.24</v>
      </c>
      <c r="J36"/>
    </row>
    <row r="37" spans="1:10" ht="21.75" customHeight="1" thickBot="1" x14ac:dyDescent="0.25">
      <c r="A37" s="171"/>
      <c r="B37" s="641"/>
      <c r="C37" s="623"/>
      <c r="D37" s="314"/>
      <c r="E37" s="287"/>
      <c r="F37" s="328"/>
      <c r="G37" s="328"/>
      <c r="H37" s="315"/>
      <c r="I37" s="319"/>
      <c r="J37"/>
    </row>
    <row r="38" spans="1:10" ht="21.75" customHeight="1" x14ac:dyDescent="0.2">
      <c r="A38" s="171"/>
      <c r="B38" s="637" t="s">
        <v>298</v>
      </c>
      <c r="C38" s="649" t="s">
        <v>152</v>
      </c>
      <c r="D38" s="598" t="s">
        <v>8</v>
      </c>
      <c r="E38" s="610"/>
      <c r="F38" s="574">
        <v>1.6</v>
      </c>
      <c r="G38" s="652" t="s">
        <v>177</v>
      </c>
      <c r="H38" s="574" t="s">
        <v>77</v>
      </c>
      <c r="I38" s="576">
        <f>SUM(F38-G38)</f>
        <v>0.30000000000000004</v>
      </c>
      <c r="J38"/>
    </row>
    <row r="39" spans="1:10" ht="21.75" customHeight="1" x14ac:dyDescent="0.2">
      <c r="A39" s="171"/>
      <c r="B39" s="638"/>
      <c r="C39" s="650"/>
      <c r="D39" s="643"/>
      <c r="E39" s="644"/>
      <c r="F39" s="651"/>
      <c r="G39" s="653"/>
      <c r="H39" s="651"/>
      <c r="I39" s="663"/>
      <c r="J39"/>
    </row>
    <row r="40" spans="1:10" ht="21.75" customHeight="1" x14ac:dyDescent="0.2">
      <c r="A40" s="171"/>
      <c r="B40" s="638"/>
      <c r="C40" s="648" t="s">
        <v>284</v>
      </c>
      <c r="D40" s="329"/>
      <c r="E40" s="330">
        <v>13</v>
      </c>
      <c r="F40" s="313">
        <v>1.6</v>
      </c>
      <c r="G40" s="313">
        <v>1.3</v>
      </c>
      <c r="H40" s="313">
        <v>0.1</v>
      </c>
      <c r="I40" s="316">
        <v>0.2</v>
      </c>
      <c r="J40"/>
    </row>
    <row r="41" spans="1:10" ht="21.75" customHeight="1" x14ac:dyDescent="0.2">
      <c r="A41" s="171"/>
      <c r="B41" s="638"/>
      <c r="C41" s="622"/>
      <c r="D41" s="331">
        <v>13</v>
      </c>
      <c r="E41" s="173">
        <v>14</v>
      </c>
      <c r="F41" s="176">
        <v>1.6</v>
      </c>
      <c r="G41" s="176">
        <v>1.3</v>
      </c>
      <c r="H41" s="176">
        <v>0.08</v>
      </c>
      <c r="I41" s="317">
        <v>0.22</v>
      </c>
      <c r="J41"/>
    </row>
    <row r="42" spans="1:10" ht="21.75" customHeight="1" x14ac:dyDescent="0.2">
      <c r="A42" s="171"/>
      <c r="B42" s="638"/>
      <c r="C42" s="622"/>
      <c r="D42" s="331">
        <v>14</v>
      </c>
      <c r="E42" s="173">
        <v>15</v>
      </c>
      <c r="F42" s="305">
        <v>1.6</v>
      </c>
      <c r="G42" s="180">
        <v>1.3</v>
      </c>
      <c r="H42" s="305">
        <v>0.06</v>
      </c>
      <c r="I42" s="318">
        <v>0.24</v>
      </c>
      <c r="J42"/>
    </row>
    <row r="43" spans="1:10" ht="21.75" customHeight="1" thickBot="1" x14ac:dyDescent="0.25">
      <c r="A43" s="171"/>
      <c r="B43" s="639"/>
      <c r="C43" s="623"/>
      <c r="D43" s="314"/>
      <c r="E43" s="287"/>
      <c r="F43" s="328"/>
      <c r="G43" s="328"/>
      <c r="H43" s="315"/>
      <c r="I43" s="319"/>
      <c r="J43"/>
    </row>
    <row r="44" spans="1:10" ht="18" customHeight="1" x14ac:dyDescent="0.2">
      <c r="A44"/>
      <c r="B44" s="350"/>
      <c r="C44" s="321"/>
      <c r="D44" s="279"/>
      <c r="E44" s="299"/>
      <c r="F44" s="123"/>
      <c r="G44" s="123"/>
      <c r="H44" s="309"/>
      <c r="I44" s="310"/>
      <c r="J44"/>
    </row>
    <row r="45" spans="1:10" ht="16.5" customHeight="1" x14ac:dyDescent="0.2">
      <c r="A45"/>
      <c r="B45" s="350"/>
      <c r="C45" s="322"/>
      <c r="D45" s="71"/>
      <c r="E45" s="71"/>
      <c r="F45" s="323"/>
      <c r="G45" s="324"/>
      <c r="H45" s="323"/>
      <c r="I45" s="325"/>
      <c r="J45"/>
    </row>
    <row r="46" spans="1:10" ht="16.5" customHeight="1" x14ac:dyDescent="0.2">
      <c r="A46"/>
      <c r="B46" s="350"/>
      <c r="C46" s="322"/>
      <c r="D46" s="71"/>
      <c r="E46" s="71"/>
      <c r="F46" s="323"/>
      <c r="G46" s="324"/>
      <c r="H46" s="323"/>
      <c r="I46" s="325"/>
      <c r="J46"/>
    </row>
    <row r="47" spans="1:10" ht="18" customHeight="1" x14ac:dyDescent="0.2">
      <c r="A47"/>
      <c r="B47" s="350"/>
      <c r="C47" s="660"/>
      <c r="D47" s="279"/>
      <c r="E47" s="299"/>
      <c r="F47" s="123"/>
      <c r="G47" s="123"/>
      <c r="H47" s="123"/>
      <c r="I47" s="300"/>
      <c r="J47"/>
    </row>
    <row r="48" spans="1:10" ht="18" customHeight="1" x14ac:dyDescent="0.2">
      <c r="A48"/>
      <c r="B48" s="350"/>
      <c r="C48" s="660"/>
      <c r="D48" s="279"/>
      <c r="E48" s="299"/>
      <c r="F48" s="123"/>
      <c r="G48" s="123"/>
      <c r="H48" s="123"/>
      <c r="I48" s="300"/>
      <c r="J48"/>
    </row>
    <row r="49" spans="1:10" ht="18" customHeight="1" x14ac:dyDescent="0.2">
      <c r="A49"/>
      <c r="B49" s="350"/>
      <c r="C49" s="660"/>
      <c r="D49" s="279"/>
      <c r="E49" s="299"/>
      <c r="F49" s="123"/>
      <c r="G49" s="123"/>
      <c r="H49" s="123"/>
      <c r="I49" s="300"/>
      <c r="J49"/>
    </row>
    <row r="50" spans="1:10" ht="18" customHeight="1" x14ac:dyDescent="0.2">
      <c r="A50"/>
      <c r="B50" s="350"/>
      <c r="C50" s="660"/>
      <c r="D50" s="279"/>
      <c r="E50" s="299"/>
      <c r="F50" s="123"/>
      <c r="G50" s="123"/>
      <c r="H50" s="123"/>
      <c r="I50" s="300"/>
      <c r="J50"/>
    </row>
    <row r="51" spans="1:10" ht="15" customHeight="1" x14ac:dyDescent="0.2">
      <c r="A51"/>
      <c r="B51" s="350"/>
      <c r="C51" s="662"/>
      <c r="D51" s="608"/>
      <c r="E51" s="608"/>
      <c r="F51" s="585"/>
      <c r="G51" s="602"/>
      <c r="H51" s="585"/>
      <c r="I51" s="661"/>
      <c r="J51"/>
    </row>
    <row r="52" spans="1:10" ht="15" customHeight="1" x14ac:dyDescent="0.2">
      <c r="A52"/>
      <c r="B52" s="350"/>
      <c r="C52" s="662"/>
      <c r="D52" s="608"/>
      <c r="E52" s="608"/>
      <c r="F52" s="585"/>
      <c r="G52" s="602"/>
      <c r="H52" s="585"/>
      <c r="I52" s="661"/>
      <c r="J52"/>
    </row>
    <row r="53" spans="1:10" ht="18.75" customHeight="1" x14ac:dyDescent="0.2">
      <c r="A53"/>
      <c r="B53" s="350"/>
      <c r="C53" s="660"/>
      <c r="D53" s="279"/>
      <c r="E53" s="299"/>
      <c r="F53" s="123"/>
      <c r="G53" s="123"/>
      <c r="H53" s="123"/>
      <c r="I53" s="300"/>
      <c r="J53"/>
    </row>
    <row r="54" spans="1:10" ht="18.75" customHeight="1" x14ac:dyDescent="0.2">
      <c r="A54"/>
      <c r="B54" s="350"/>
      <c r="C54" s="660"/>
      <c r="D54" s="279"/>
      <c r="E54" s="299"/>
      <c r="F54" s="123"/>
      <c r="G54" s="123"/>
      <c r="H54" s="123"/>
      <c r="I54" s="300"/>
      <c r="J54"/>
    </row>
    <row r="55" spans="1:10" ht="16.5" customHeight="1" x14ac:dyDescent="0.2">
      <c r="A55"/>
      <c r="C55" s="660"/>
      <c r="D55" s="279"/>
      <c r="E55" s="299"/>
      <c r="F55" s="123"/>
      <c r="G55" s="123"/>
      <c r="H55" s="123"/>
      <c r="I55" s="300"/>
      <c r="J55"/>
    </row>
    <row r="56" spans="1:10" ht="16.5" customHeight="1" x14ac:dyDescent="0.2">
      <c r="A56"/>
      <c r="C56" s="660"/>
      <c r="D56" s="279"/>
      <c r="E56" s="299"/>
      <c r="F56" s="123"/>
      <c r="G56" s="123"/>
      <c r="H56" s="123"/>
      <c r="I56" s="300"/>
      <c r="J56"/>
    </row>
    <row r="57" spans="1:10" ht="19.5" customHeight="1" x14ac:dyDescent="0.2">
      <c r="A57"/>
      <c r="C57" s="662"/>
      <c r="D57" s="608"/>
      <c r="E57" s="608"/>
      <c r="F57" s="585"/>
      <c r="G57" s="602"/>
      <c r="H57" s="585"/>
      <c r="I57" s="661"/>
      <c r="J57"/>
    </row>
    <row r="58" spans="1:10" ht="19.5" customHeight="1" x14ac:dyDescent="0.2">
      <c r="A58"/>
      <c r="C58" s="662"/>
      <c r="D58" s="608"/>
      <c r="E58" s="608"/>
      <c r="F58" s="585"/>
      <c r="G58" s="602"/>
      <c r="H58" s="585"/>
      <c r="I58" s="661"/>
      <c r="J58"/>
    </row>
    <row r="59" spans="1:10" ht="19.5" customHeight="1" x14ac:dyDescent="0.2">
      <c r="A59"/>
      <c r="C59" s="660"/>
      <c r="D59" s="279"/>
      <c r="E59" s="299"/>
      <c r="F59" s="123"/>
      <c r="G59" s="123"/>
      <c r="H59" s="123"/>
      <c r="I59" s="300"/>
      <c r="J59"/>
    </row>
    <row r="60" spans="1:10" ht="19.5" customHeight="1" x14ac:dyDescent="0.2">
      <c r="A60"/>
      <c r="C60" s="660"/>
      <c r="D60" s="279"/>
      <c r="E60" s="299"/>
      <c r="F60" s="123"/>
      <c r="G60" s="123"/>
      <c r="H60" s="123"/>
      <c r="I60" s="300"/>
      <c r="J60"/>
    </row>
    <row r="61" spans="1:10" ht="19.5" customHeight="1" x14ac:dyDescent="0.2">
      <c r="A61"/>
      <c r="C61" s="660"/>
      <c r="D61" s="279"/>
      <c r="E61" s="299"/>
      <c r="F61" s="123"/>
      <c r="G61" s="123"/>
      <c r="H61" s="123"/>
      <c r="I61" s="300"/>
      <c r="J61"/>
    </row>
    <row r="62" spans="1:10" ht="19.5" customHeight="1" x14ac:dyDescent="0.2">
      <c r="A62"/>
      <c r="C62" s="660"/>
      <c r="D62" s="279"/>
      <c r="E62" s="299"/>
      <c r="F62" s="123"/>
      <c r="G62" s="123"/>
      <c r="H62" s="123"/>
      <c r="I62" s="300"/>
      <c r="J62"/>
    </row>
    <row r="72" ht="12.75" customHeight="1" x14ac:dyDescent="0.2"/>
    <row r="73" ht="12" customHeight="1" x14ac:dyDescent="0.2"/>
  </sheetData>
  <mergeCells count="60">
    <mergeCell ref="I20:I21"/>
    <mergeCell ref="I38:I39"/>
    <mergeCell ref="C28:C31"/>
    <mergeCell ref="I32:I33"/>
    <mergeCell ref="H32:H33"/>
    <mergeCell ref="C38:C39"/>
    <mergeCell ref="C59:C62"/>
    <mergeCell ref="I51:I52"/>
    <mergeCell ref="C53:C56"/>
    <mergeCell ref="C57:C58"/>
    <mergeCell ref="D57:E58"/>
    <mergeCell ref="F57:F58"/>
    <mergeCell ref="C51:C52"/>
    <mergeCell ref="H57:H58"/>
    <mergeCell ref="I57:I58"/>
    <mergeCell ref="G51:G52"/>
    <mergeCell ref="H51:H52"/>
    <mergeCell ref="B38:B43"/>
    <mergeCell ref="B14:B19"/>
    <mergeCell ref="B20:B25"/>
    <mergeCell ref="B26:B31"/>
    <mergeCell ref="G57:G58"/>
    <mergeCell ref="C22:C25"/>
    <mergeCell ref="C47:C50"/>
    <mergeCell ref="D26:E27"/>
    <mergeCell ref="D38:E39"/>
    <mergeCell ref="F38:F39"/>
    <mergeCell ref="G38:G39"/>
    <mergeCell ref="C20:C21"/>
    <mergeCell ref="C26:C27"/>
    <mergeCell ref="C40:C43"/>
    <mergeCell ref="B32:B37"/>
    <mergeCell ref="C10:C13"/>
    <mergeCell ref="D8:E9"/>
    <mergeCell ref="H38:H39"/>
    <mergeCell ref="H14:H15"/>
    <mergeCell ref="H20:H21"/>
    <mergeCell ref="H8:H9"/>
    <mergeCell ref="C14:C15"/>
    <mergeCell ref="H26:H27"/>
    <mergeCell ref="D51:E52"/>
    <mergeCell ref="F51:F52"/>
    <mergeCell ref="D20:E21"/>
    <mergeCell ref="D14:E15"/>
    <mergeCell ref="A1:J1"/>
    <mergeCell ref="C2:L2"/>
    <mergeCell ref="C4:C7"/>
    <mergeCell ref="D4:E7"/>
    <mergeCell ref="C34:C37"/>
    <mergeCell ref="C32:C33"/>
    <mergeCell ref="D32:E33"/>
    <mergeCell ref="F32:F33"/>
    <mergeCell ref="G32:G33"/>
    <mergeCell ref="C16:C19"/>
    <mergeCell ref="B4:B7"/>
    <mergeCell ref="B8:B13"/>
    <mergeCell ref="I14:I15"/>
    <mergeCell ref="I8:I9"/>
    <mergeCell ref="I26:I27"/>
    <mergeCell ref="C8:C9"/>
  </mergeCells>
  <phoneticPr fontId="39"/>
  <printOptions horizontalCentered="1"/>
  <pageMargins left="0.78740157480314965" right="0.23622047244094491" top="0.47244094488188981" bottom="0" header="0.31496062992125984" footer="0.31496062992125984"/>
  <pageSetup paperSize="9" scale="80" orientation="portrait" r:id="rId1"/>
  <headerFooter alignWithMargins="0"/>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6"/>
  <dimension ref="A1:K54"/>
  <sheetViews>
    <sheetView view="pageBreakPreview" topLeftCell="A14" zoomScale="90" zoomScaleNormal="85" zoomScaleSheetLayoutView="90" workbookViewId="0">
      <selection activeCell="B28" sqref="B28"/>
    </sheetView>
  </sheetViews>
  <sheetFormatPr defaultColWidth="8" defaultRowHeight="12" x14ac:dyDescent="0.2"/>
  <cols>
    <col min="1" max="1" width="2.08984375" style="67" customWidth="1"/>
    <col min="2" max="2" width="11.36328125" style="348" customWidth="1"/>
    <col min="3" max="3" width="19" style="68" customWidth="1"/>
    <col min="4" max="4" width="11.453125" style="67" customWidth="1"/>
    <col min="5" max="5" width="11.453125" style="68" customWidth="1"/>
    <col min="6" max="6" width="15" style="68" customWidth="1"/>
    <col min="7" max="7" width="15" style="69" customWidth="1"/>
    <col min="8" max="9" width="15" style="70" customWidth="1"/>
    <col min="10" max="10" width="1.08984375" style="70" customWidth="1"/>
    <col min="11" max="11" width="10.36328125" style="70" customWidth="1"/>
    <col min="12" max="16384" width="8" style="67"/>
  </cols>
  <sheetData>
    <row r="1" spans="1:11" ht="24.75" customHeight="1" x14ac:dyDescent="0.2">
      <c r="A1" s="484" t="s">
        <v>56</v>
      </c>
      <c r="B1" s="484"/>
      <c r="C1" s="484"/>
      <c r="D1" s="484"/>
      <c r="E1" s="484"/>
      <c r="F1" s="484"/>
      <c r="G1" s="484"/>
      <c r="H1" s="484"/>
      <c r="I1" s="484"/>
      <c r="J1" s="484"/>
      <c r="K1" s="157"/>
    </row>
    <row r="2" spans="1:11" ht="6.75" customHeight="1" x14ac:dyDescent="0.2">
      <c r="A2" s="71"/>
      <c r="C2" s="485"/>
      <c r="D2" s="485"/>
      <c r="E2" s="485"/>
      <c r="F2" s="485"/>
      <c r="G2" s="485"/>
      <c r="H2" s="485"/>
      <c r="I2" s="485"/>
      <c r="J2" s="485"/>
      <c r="K2" s="485"/>
    </row>
    <row r="3" spans="1:11" ht="33" customHeight="1" thickBot="1" x14ac:dyDescent="0.25">
      <c r="A3"/>
      <c r="B3" s="158" t="s">
        <v>209</v>
      </c>
      <c r="D3"/>
      <c r="E3"/>
      <c r="F3"/>
      <c r="G3"/>
      <c r="H3"/>
      <c r="I3" s="159" t="s">
        <v>272</v>
      </c>
      <c r="J3"/>
      <c r="K3" s="128"/>
    </row>
    <row r="4" spans="1:11" ht="18.75" customHeight="1" x14ac:dyDescent="0.2">
      <c r="A4"/>
      <c r="B4" s="637" t="s">
        <v>307</v>
      </c>
      <c r="C4" s="559" t="s">
        <v>249</v>
      </c>
      <c r="D4" s="562" t="s">
        <v>281</v>
      </c>
      <c r="E4" s="563"/>
      <c r="F4" s="160"/>
      <c r="G4" s="161" t="s">
        <v>113</v>
      </c>
      <c r="H4" s="162" t="s">
        <v>16</v>
      </c>
      <c r="I4" s="163"/>
      <c r="J4"/>
      <c r="K4" s="132"/>
    </row>
    <row r="5" spans="1:11" ht="18.75" customHeight="1" x14ac:dyDescent="0.2">
      <c r="A5"/>
      <c r="B5" s="640"/>
      <c r="C5" s="560"/>
      <c r="D5" s="564"/>
      <c r="E5" s="565"/>
      <c r="F5" s="165" t="s">
        <v>134</v>
      </c>
      <c r="G5" s="165" t="s">
        <v>109</v>
      </c>
      <c r="H5" s="166" t="s">
        <v>125</v>
      </c>
      <c r="I5" s="164" t="s">
        <v>47</v>
      </c>
      <c r="J5"/>
    </row>
    <row r="6" spans="1:11" ht="18.75" customHeight="1" x14ac:dyDescent="0.2">
      <c r="A6"/>
      <c r="B6" s="640"/>
      <c r="C6" s="560"/>
      <c r="D6" s="564"/>
      <c r="E6" s="565"/>
      <c r="F6" s="165"/>
      <c r="G6" s="165"/>
      <c r="H6" s="166" t="s">
        <v>196</v>
      </c>
      <c r="I6" s="167"/>
      <c r="J6"/>
    </row>
    <row r="7" spans="1:11" ht="21" customHeight="1" thickBot="1" x14ac:dyDescent="0.25">
      <c r="A7"/>
      <c r="B7" s="641"/>
      <c r="C7" s="561"/>
      <c r="D7" s="633"/>
      <c r="E7" s="635"/>
      <c r="F7" s="169" t="s">
        <v>276</v>
      </c>
      <c r="G7" s="275" t="s">
        <v>261</v>
      </c>
      <c r="H7" s="170" t="s">
        <v>119</v>
      </c>
      <c r="I7" s="168" t="s">
        <v>174</v>
      </c>
      <c r="J7"/>
    </row>
    <row r="8" spans="1:11" ht="21.75" customHeight="1" x14ac:dyDescent="0.2">
      <c r="A8" s="171"/>
      <c r="B8" s="637" t="s">
        <v>290</v>
      </c>
      <c r="C8" s="649" t="s">
        <v>152</v>
      </c>
      <c r="D8" s="598" t="s">
        <v>8</v>
      </c>
      <c r="E8" s="610"/>
      <c r="F8" s="574">
        <v>1.6</v>
      </c>
      <c r="G8" s="652" t="s">
        <v>177</v>
      </c>
      <c r="H8" s="574" t="s">
        <v>77</v>
      </c>
      <c r="I8" s="576">
        <f>SUM(F8-G8)</f>
        <v>0.30000000000000004</v>
      </c>
      <c r="J8"/>
    </row>
    <row r="9" spans="1:11" ht="21.75" customHeight="1" x14ac:dyDescent="0.2">
      <c r="A9" s="171"/>
      <c r="B9" s="638"/>
      <c r="C9" s="650"/>
      <c r="D9" s="643"/>
      <c r="E9" s="644"/>
      <c r="F9" s="651"/>
      <c r="G9" s="653"/>
      <c r="H9" s="651"/>
      <c r="I9" s="663"/>
      <c r="J9"/>
    </row>
    <row r="10" spans="1:11" ht="34.5" customHeight="1" x14ac:dyDescent="0.2">
      <c r="A10" s="171"/>
      <c r="B10" s="638"/>
      <c r="C10" s="648" t="s">
        <v>284</v>
      </c>
      <c r="D10" s="329"/>
      <c r="E10" s="330">
        <v>14</v>
      </c>
      <c r="F10" s="313">
        <v>1.6</v>
      </c>
      <c r="G10" s="313">
        <v>1.3</v>
      </c>
      <c r="H10" s="313">
        <v>0.1</v>
      </c>
      <c r="I10" s="316">
        <v>0.2</v>
      </c>
      <c r="J10"/>
    </row>
    <row r="11" spans="1:11" s="70" customFormat="1" ht="34.5" customHeight="1" thickBot="1" x14ac:dyDescent="0.25">
      <c r="A11" s="171"/>
      <c r="B11" s="639"/>
      <c r="C11" s="623"/>
      <c r="D11" s="338">
        <v>14</v>
      </c>
      <c r="E11" s="339">
        <v>15</v>
      </c>
      <c r="F11" s="328">
        <v>1.6</v>
      </c>
      <c r="G11" s="328">
        <v>1.3</v>
      </c>
      <c r="H11" s="328">
        <v>0.08</v>
      </c>
      <c r="I11" s="340">
        <v>0.22</v>
      </c>
      <c r="J11"/>
    </row>
    <row r="12" spans="1:11" s="70" customFormat="1" ht="21.75" customHeight="1" x14ac:dyDescent="0.2">
      <c r="A12" s="171"/>
      <c r="B12" s="638" t="s">
        <v>291</v>
      </c>
      <c r="C12" s="649" t="s">
        <v>152</v>
      </c>
      <c r="D12" s="598" t="s">
        <v>8</v>
      </c>
      <c r="E12" s="610"/>
      <c r="F12" s="574">
        <v>1.7</v>
      </c>
      <c r="G12" s="652" t="s">
        <v>177</v>
      </c>
      <c r="H12" s="574" t="s">
        <v>77</v>
      </c>
      <c r="I12" s="576">
        <f>SUM(F12-G12)</f>
        <v>0.39999999999999991</v>
      </c>
      <c r="J12"/>
    </row>
    <row r="13" spans="1:11" s="70" customFormat="1" ht="21.75" customHeight="1" x14ac:dyDescent="0.2">
      <c r="A13" s="171"/>
      <c r="B13" s="640"/>
      <c r="C13" s="650"/>
      <c r="D13" s="643"/>
      <c r="E13" s="644"/>
      <c r="F13" s="651"/>
      <c r="G13" s="653"/>
      <c r="H13" s="651"/>
      <c r="I13" s="663"/>
      <c r="J13"/>
    </row>
    <row r="14" spans="1:11" s="70" customFormat="1" ht="34.5" customHeight="1" x14ac:dyDescent="0.2">
      <c r="A14" s="171"/>
      <c r="B14" s="640"/>
      <c r="C14" s="648" t="s">
        <v>284</v>
      </c>
      <c r="D14" s="329"/>
      <c r="E14" s="330">
        <v>13</v>
      </c>
      <c r="F14" s="313">
        <v>1.7</v>
      </c>
      <c r="G14" s="313">
        <v>1.3</v>
      </c>
      <c r="H14" s="313">
        <v>0.15</v>
      </c>
      <c r="I14" s="316">
        <v>0.25</v>
      </c>
      <c r="J14"/>
    </row>
    <row r="15" spans="1:11" s="70" customFormat="1" ht="34.5" customHeight="1" thickBot="1" x14ac:dyDescent="0.25">
      <c r="A15" s="171"/>
      <c r="B15" s="640"/>
      <c r="C15" s="623"/>
      <c r="D15" s="338">
        <v>13</v>
      </c>
      <c r="E15" s="339">
        <v>15</v>
      </c>
      <c r="F15" s="328">
        <v>1.7</v>
      </c>
      <c r="G15" s="328">
        <v>1.3</v>
      </c>
      <c r="H15" s="328">
        <v>0.05</v>
      </c>
      <c r="I15" s="340">
        <v>0.35</v>
      </c>
      <c r="J15"/>
    </row>
    <row r="16" spans="1:11" s="70" customFormat="1" ht="21.75" customHeight="1" x14ac:dyDescent="0.2">
      <c r="A16" s="171"/>
      <c r="B16" s="637" t="s">
        <v>397</v>
      </c>
      <c r="C16" s="666" t="s">
        <v>152</v>
      </c>
      <c r="D16" s="598" t="s">
        <v>8</v>
      </c>
      <c r="E16" s="610"/>
      <c r="F16" s="574">
        <v>1.7</v>
      </c>
      <c r="G16" s="652" t="s">
        <v>177</v>
      </c>
      <c r="H16" s="574" t="s">
        <v>77</v>
      </c>
      <c r="I16" s="576">
        <f>SUM(F16-G16)</f>
        <v>0.39999999999999991</v>
      </c>
      <c r="J16"/>
    </row>
    <row r="17" spans="1:10" s="70" customFormat="1" ht="21.75" customHeight="1" x14ac:dyDescent="0.2">
      <c r="A17" s="171"/>
      <c r="B17" s="638"/>
      <c r="C17" s="667"/>
      <c r="D17" s="643"/>
      <c r="E17" s="644"/>
      <c r="F17" s="651"/>
      <c r="G17" s="653"/>
      <c r="H17" s="651"/>
      <c r="I17" s="663"/>
      <c r="J17"/>
    </row>
    <row r="18" spans="1:10" s="70" customFormat="1" ht="34.5" customHeight="1" x14ac:dyDescent="0.2">
      <c r="A18" s="171"/>
      <c r="B18" s="638"/>
      <c r="C18" s="664" t="s">
        <v>284</v>
      </c>
      <c r="D18" s="329"/>
      <c r="E18" s="330">
        <v>13</v>
      </c>
      <c r="F18" s="313">
        <v>1.7</v>
      </c>
      <c r="G18" s="313">
        <v>1.3</v>
      </c>
      <c r="H18" s="313">
        <v>0.15</v>
      </c>
      <c r="I18" s="316">
        <v>0.25</v>
      </c>
      <c r="J18"/>
    </row>
    <row r="19" spans="1:10" s="70" customFormat="1" ht="34.5" customHeight="1" thickBot="1" x14ac:dyDescent="0.25">
      <c r="A19" s="171"/>
      <c r="B19" s="639"/>
      <c r="C19" s="665"/>
      <c r="D19" s="338">
        <v>13</v>
      </c>
      <c r="E19" s="339">
        <v>15</v>
      </c>
      <c r="F19" s="328">
        <v>1.7</v>
      </c>
      <c r="G19" s="328">
        <v>1.3</v>
      </c>
      <c r="H19" s="328">
        <v>0.05</v>
      </c>
      <c r="I19" s="340">
        <v>0.35</v>
      </c>
      <c r="J19"/>
    </row>
    <row r="20" spans="1:10" s="70" customFormat="1" ht="21.75" customHeight="1" x14ac:dyDescent="0.2">
      <c r="A20"/>
      <c r="B20" s="637" t="s">
        <v>292</v>
      </c>
      <c r="C20" s="666" t="s">
        <v>152</v>
      </c>
      <c r="D20" s="598" t="s">
        <v>8</v>
      </c>
      <c r="E20" s="610"/>
      <c r="F20" s="574">
        <v>1.6</v>
      </c>
      <c r="G20" s="652" t="s">
        <v>177</v>
      </c>
      <c r="H20" s="574" t="s">
        <v>77</v>
      </c>
      <c r="I20" s="576">
        <f>SUM(F20-G20)</f>
        <v>0.30000000000000004</v>
      </c>
      <c r="J20"/>
    </row>
    <row r="21" spans="1:10" s="70" customFormat="1" ht="21.75" customHeight="1" x14ac:dyDescent="0.2">
      <c r="A21"/>
      <c r="B21" s="640"/>
      <c r="C21" s="667"/>
      <c r="D21" s="643"/>
      <c r="E21" s="644"/>
      <c r="F21" s="651"/>
      <c r="G21" s="653"/>
      <c r="H21" s="651"/>
      <c r="I21" s="663"/>
      <c r="J21"/>
    </row>
    <row r="22" spans="1:10" s="70" customFormat="1" ht="35.15" customHeight="1" x14ac:dyDescent="0.2">
      <c r="A22"/>
      <c r="B22" s="640"/>
      <c r="C22" s="664" t="s">
        <v>284</v>
      </c>
      <c r="D22" s="329"/>
      <c r="E22" s="330">
        <v>13</v>
      </c>
      <c r="F22" s="313">
        <v>1.6</v>
      </c>
      <c r="G22" s="313">
        <v>1.3</v>
      </c>
      <c r="H22" s="313">
        <v>0.1</v>
      </c>
      <c r="I22" s="316">
        <v>0.2</v>
      </c>
      <c r="J22"/>
    </row>
    <row r="23" spans="1:10" s="70" customFormat="1" ht="35.15" customHeight="1" x14ac:dyDescent="0.2">
      <c r="A23"/>
      <c r="B23" s="640"/>
      <c r="C23" s="668"/>
      <c r="D23" s="341">
        <v>13</v>
      </c>
      <c r="E23" s="333">
        <v>14</v>
      </c>
      <c r="F23" s="180">
        <v>1.6</v>
      </c>
      <c r="G23" s="180">
        <v>1.3</v>
      </c>
      <c r="H23" s="180">
        <v>0.08</v>
      </c>
      <c r="I23" s="342">
        <v>0.22</v>
      </c>
      <c r="J23"/>
    </row>
    <row r="24" spans="1:10" s="70" customFormat="1" ht="35.15" customHeight="1" thickBot="1" x14ac:dyDescent="0.25">
      <c r="A24"/>
      <c r="B24" s="641"/>
      <c r="C24" s="665"/>
      <c r="D24" s="338">
        <v>14</v>
      </c>
      <c r="E24" s="339">
        <v>15</v>
      </c>
      <c r="F24" s="328">
        <v>1.6</v>
      </c>
      <c r="G24" s="328">
        <v>1.3</v>
      </c>
      <c r="H24" s="328">
        <v>0</v>
      </c>
      <c r="I24" s="340">
        <v>0.3</v>
      </c>
      <c r="J24"/>
    </row>
    <row r="25" spans="1:10" s="70" customFormat="1" ht="18" customHeight="1" x14ac:dyDescent="0.2">
      <c r="A25"/>
      <c r="B25" s="350"/>
      <c r="C25" s="321"/>
      <c r="D25" s="279"/>
      <c r="E25" s="299"/>
      <c r="F25" s="123"/>
      <c r="G25" s="123"/>
      <c r="H25" s="309"/>
      <c r="I25" s="310"/>
      <c r="J25"/>
    </row>
    <row r="26" spans="1:10" s="70" customFormat="1" ht="16.5" customHeight="1" x14ac:dyDescent="0.2">
      <c r="A26"/>
      <c r="B26" s="350"/>
      <c r="C26" s="322"/>
      <c r="D26" s="71"/>
      <c r="E26" s="71"/>
      <c r="F26" s="323"/>
      <c r="G26" s="324"/>
      <c r="H26" s="323"/>
      <c r="I26" s="325"/>
      <c r="J26"/>
    </row>
    <row r="27" spans="1:10" s="70" customFormat="1" ht="16.5" customHeight="1" x14ac:dyDescent="0.2">
      <c r="A27"/>
      <c r="B27" s="350"/>
      <c r="C27" s="322"/>
      <c r="D27" s="71"/>
      <c r="E27" s="71"/>
      <c r="F27" s="323"/>
      <c r="G27" s="324"/>
      <c r="H27" s="323"/>
      <c r="I27" s="325"/>
      <c r="J27"/>
    </row>
    <row r="28" spans="1:10" s="70" customFormat="1" ht="18" customHeight="1" x14ac:dyDescent="0.2">
      <c r="A28"/>
      <c r="B28" s="350"/>
      <c r="C28" s="660"/>
      <c r="D28" s="279"/>
      <c r="E28" s="299"/>
      <c r="F28" s="123"/>
      <c r="G28" s="123"/>
      <c r="H28" s="123"/>
      <c r="I28" s="300"/>
      <c r="J28"/>
    </row>
    <row r="29" spans="1:10" s="70" customFormat="1" ht="18" customHeight="1" x14ac:dyDescent="0.2">
      <c r="A29"/>
      <c r="B29" s="350"/>
      <c r="C29" s="660"/>
      <c r="D29" s="279"/>
      <c r="E29" s="299"/>
      <c r="F29" s="123"/>
      <c r="G29" s="123"/>
      <c r="H29" s="123"/>
      <c r="I29" s="300"/>
      <c r="J29"/>
    </row>
    <row r="30" spans="1:10" ht="18" customHeight="1" x14ac:dyDescent="0.2">
      <c r="A30"/>
      <c r="B30" s="350"/>
      <c r="C30" s="660"/>
      <c r="D30" s="279"/>
      <c r="E30" s="299"/>
      <c r="F30" s="123"/>
      <c r="G30" s="123"/>
      <c r="H30" s="123"/>
      <c r="I30" s="300"/>
      <c r="J30"/>
    </row>
    <row r="31" spans="1:10" ht="18" customHeight="1" x14ac:dyDescent="0.2">
      <c r="A31"/>
      <c r="B31" s="350"/>
      <c r="C31" s="660"/>
      <c r="D31" s="279"/>
      <c r="E31" s="299"/>
      <c r="F31" s="123"/>
      <c r="G31" s="123"/>
      <c r="H31" s="123"/>
      <c r="I31" s="300"/>
      <c r="J31"/>
    </row>
    <row r="32" spans="1:10" ht="15" customHeight="1" x14ac:dyDescent="0.2">
      <c r="A32"/>
      <c r="B32" s="350"/>
      <c r="C32" s="662"/>
      <c r="D32" s="608"/>
      <c r="E32" s="608"/>
      <c r="F32" s="585"/>
      <c r="G32" s="602"/>
      <c r="H32" s="585"/>
      <c r="I32" s="661"/>
      <c r="J32"/>
    </row>
    <row r="33" spans="1:10" ht="15" customHeight="1" x14ac:dyDescent="0.2">
      <c r="A33"/>
      <c r="B33" s="350"/>
      <c r="C33" s="662"/>
      <c r="D33" s="608"/>
      <c r="E33" s="608"/>
      <c r="F33" s="585"/>
      <c r="G33" s="602"/>
      <c r="H33" s="585"/>
      <c r="I33" s="661"/>
      <c r="J33"/>
    </row>
    <row r="34" spans="1:10" ht="18.75" customHeight="1" x14ac:dyDescent="0.2">
      <c r="A34"/>
      <c r="B34" s="350"/>
      <c r="C34" s="660"/>
      <c r="D34" s="279"/>
      <c r="E34" s="299"/>
      <c r="F34" s="123"/>
      <c r="G34" s="123"/>
      <c r="H34" s="123"/>
      <c r="I34" s="300"/>
      <c r="J34"/>
    </row>
    <row r="35" spans="1:10" ht="18.75" customHeight="1" x14ac:dyDescent="0.2">
      <c r="A35"/>
      <c r="B35" s="350"/>
      <c r="C35" s="660"/>
      <c r="D35" s="279"/>
      <c r="E35" s="299"/>
      <c r="F35" s="123"/>
      <c r="G35" s="123"/>
      <c r="H35" s="123"/>
      <c r="I35" s="300"/>
      <c r="J35"/>
    </row>
    <row r="36" spans="1:10" ht="16.5" customHeight="1" x14ac:dyDescent="0.2">
      <c r="A36"/>
      <c r="B36" s="350"/>
      <c r="C36" s="660"/>
      <c r="D36" s="279"/>
      <c r="E36" s="299"/>
      <c r="F36" s="123"/>
      <c r="G36" s="123"/>
      <c r="H36" s="123"/>
      <c r="I36" s="300"/>
      <c r="J36"/>
    </row>
    <row r="37" spans="1:10" ht="16.5" customHeight="1" x14ac:dyDescent="0.2">
      <c r="A37"/>
      <c r="B37" s="350"/>
      <c r="C37" s="660"/>
      <c r="D37" s="279"/>
      <c r="E37" s="299"/>
      <c r="F37" s="123"/>
      <c r="G37" s="123"/>
      <c r="H37" s="123"/>
      <c r="I37" s="300"/>
      <c r="J37"/>
    </row>
    <row r="38" spans="1:10" ht="19.5" customHeight="1" x14ac:dyDescent="0.2">
      <c r="A38"/>
      <c r="B38" s="350"/>
      <c r="C38" s="662"/>
      <c r="D38" s="608"/>
      <c r="E38" s="608"/>
      <c r="F38" s="585"/>
      <c r="G38" s="602"/>
      <c r="H38" s="585"/>
      <c r="I38" s="661"/>
      <c r="J38"/>
    </row>
    <row r="39" spans="1:10" ht="19.5" customHeight="1" x14ac:dyDescent="0.2">
      <c r="A39"/>
      <c r="B39" s="350"/>
      <c r="C39" s="662"/>
      <c r="D39" s="608"/>
      <c r="E39" s="608"/>
      <c r="F39" s="585"/>
      <c r="G39" s="602"/>
      <c r="H39" s="585"/>
      <c r="I39" s="661"/>
      <c r="J39"/>
    </row>
    <row r="40" spans="1:10" ht="19.5" customHeight="1" x14ac:dyDescent="0.2">
      <c r="A40"/>
      <c r="B40" s="350"/>
      <c r="C40" s="660"/>
      <c r="D40" s="279"/>
      <c r="E40" s="299"/>
      <c r="F40" s="123"/>
      <c r="G40" s="123"/>
      <c r="H40" s="123"/>
      <c r="I40" s="300"/>
      <c r="J40"/>
    </row>
    <row r="41" spans="1:10" ht="19.5" customHeight="1" x14ac:dyDescent="0.2">
      <c r="A41"/>
      <c r="B41" s="350"/>
      <c r="C41" s="660"/>
      <c r="D41" s="279"/>
      <c r="E41" s="299"/>
      <c r="F41" s="123"/>
      <c r="G41" s="123"/>
      <c r="H41" s="123"/>
      <c r="I41" s="300"/>
      <c r="J41"/>
    </row>
    <row r="42" spans="1:10" ht="19.5" customHeight="1" x14ac:dyDescent="0.2">
      <c r="A42"/>
      <c r="B42" s="350"/>
      <c r="C42" s="660"/>
      <c r="D42" s="279"/>
      <c r="E42" s="299"/>
      <c r="F42" s="123"/>
      <c r="G42" s="123"/>
      <c r="H42" s="123"/>
      <c r="I42" s="300"/>
      <c r="J42"/>
    </row>
    <row r="43" spans="1:10" ht="19.5" customHeight="1" x14ac:dyDescent="0.2">
      <c r="A43"/>
      <c r="B43" s="350"/>
      <c r="C43" s="660"/>
      <c r="D43" s="279"/>
      <c r="E43" s="299"/>
      <c r="F43" s="123"/>
      <c r="G43" s="123"/>
      <c r="H43" s="123"/>
      <c r="I43" s="300"/>
      <c r="J43"/>
    </row>
    <row r="44" spans="1:10" ht="13" x14ac:dyDescent="0.2">
      <c r="B44" s="350"/>
    </row>
    <row r="45" spans="1:10" ht="13" x14ac:dyDescent="0.2">
      <c r="B45" s="350"/>
    </row>
    <row r="46" spans="1:10" ht="13" x14ac:dyDescent="0.2">
      <c r="B46" s="350"/>
    </row>
    <row r="53" ht="12.75" customHeight="1" x14ac:dyDescent="0.2"/>
    <row r="54" ht="12" customHeight="1" x14ac:dyDescent="0.2"/>
  </sheetData>
  <mergeCells count="52">
    <mergeCell ref="F8:F9"/>
    <mergeCell ref="G8:G9"/>
    <mergeCell ref="C14:C15"/>
    <mergeCell ref="F12:F13"/>
    <mergeCell ref="G12:G13"/>
    <mergeCell ref="D12:E13"/>
    <mergeCell ref="C40:C43"/>
    <mergeCell ref="C20:C21"/>
    <mergeCell ref="D20:E21"/>
    <mergeCell ref="F20:F21"/>
    <mergeCell ref="G20:G21"/>
    <mergeCell ref="C34:C37"/>
    <mergeCell ref="C38:C39"/>
    <mergeCell ref="D38:E39"/>
    <mergeCell ref="F38:F39"/>
    <mergeCell ref="C28:C31"/>
    <mergeCell ref="C32:C33"/>
    <mergeCell ref="D32:E33"/>
    <mergeCell ref="F32:F33"/>
    <mergeCell ref="G32:G33"/>
    <mergeCell ref="I38:I39"/>
    <mergeCell ref="G38:G39"/>
    <mergeCell ref="H38:H39"/>
    <mergeCell ref="I20:I21"/>
    <mergeCell ref="I32:I33"/>
    <mergeCell ref="H20:H21"/>
    <mergeCell ref="H32:H33"/>
    <mergeCell ref="D16:E17"/>
    <mergeCell ref="I8:I9"/>
    <mergeCell ref="A1:J1"/>
    <mergeCell ref="C2:K2"/>
    <mergeCell ref="C4:C7"/>
    <mergeCell ref="D4:E7"/>
    <mergeCell ref="C12:C13"/>
    <mergeCell ref="B16:B19"/>
    <mergeCell ref="I12:I13"/>
    <mergeCell ref="H16:H17"/>
    <mergeCell ref="I16:I17"/>
    <mergeCell ref="F16:F17"/>
    <mergeCell ref="G16:G17"/>
    <mergeCell ref="D8:E9"/>
    <mergeCell ref="H8:H9"/>
    <mergeCell ref="H12:H13"/>
    <mergeCell ref="B20:B24"/>
    <mergeCell ref="B4:B7"/>
    <mergeCell ref="B8:B11"/>
    <mergeCell ref="B12:B15"/>
    <mergeCell ref="C18:C19"/>
    <mergeCell ref="C8:C9"/>
    <mergeCell ref="C16:C17"/>
    <mergeCell ref="C22:C24"/>
    <mergeCell ref="C10:C11"/>
  </mergeCells>
  <phoneticPr fontId="39"/>
  <printOptions horizontalCentered="1"/>
  <pageMargins left="0.78740157480314965" right="0.23622047244094491" top="0.47244094488188981" bottom="0" header="0.31496062992125984" footer="0.31496062992125984"/>
  <pageSetup paperSize="9" scale="80" orientation="portrait" r:id="rId1"/>
  <headerFooter alignWithMargins="0"/>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7"/>
  <dimension ref="B1:K62"/>
  <sheetViews>
    <sheetView view="pageBreakPreview" topLeftCell="A17" zoomScale="90" zoomScaleNormal="85" zoomScaleSheetLayoutView="90" workbookViewId="0">
      <selection activeCell="Q28" sqref="Q28"/>
    </sheetView>
  </sheetViews>
  <sheetFormatPr defaultColWidth="8" defaultRowHeight="12" x14ac:dyDescent="0.2"/>
  <cols>
    <col min="1" max="1" width="1.7265625" style="67" customWidth="1"/>
    <col min="2" max="2" width="11.36328125" style="348" customWidth="1"/>
    <col min="3" max="3" width="19" style="68" customWidth="1"/>
    <col min="4" max="4" width="11.453125" style="67" customWidth="1"/>
    <col min="5" max="5" width="11.453125" style="68" customWidth="1"/>
    <col min="6" max="6" width="15" style="68" customWidth="1"/>
    <col min="7" max="7" width="15" style="69" customWidth="1"/>
    <col min="8" max="9" width="15" style="70" customWidth="1"/>
    <col min="10" max="10" width="1.08984375" style="70" customWidth="1"/>
    <col min="11" max="11" width="10.36328125" style="70" customWidth="1"/>
    <col min="12" max="16384" width="8" style="67"/>
  </cols>
  <sheetData>
    <row r="1" spans="2:11" ht="24.75" customHeight="1" x14ac:dyDescent="0.2">
      <c r="B1" s="484" t="s">
        <v>56</v>
      </c>
      <c r="C1" s="484"/>
      <c r="D1" s="484"/>
      <c r="E1" s="484"/>
      <c r="F1" s="484"/>
      <c r="G1" s="484"/>
      <c r="H1" s="484"/>
      <c r="I1" s="484"/>
      <c r="J1" s="484"/>
      <c r="K1" s="157"/>
    </row>
    <row r="2" spans="2:11" ht="6.75" customHeight="1" x14ac:dyDescent="0.2">
      <c r="C2" s="485"/>
      <c r="D2" s="485"/>
      <c r="E2" s="485"/>
      <c r="F2" s="485"/>
      <c r="G2" s="485"/>
      <c r="H2" s="485"/>
      <c r="I2" s="485"/>
      <c r="J2" s="485"/>
      <c r="K2" s="485"/>
    </row>
    <row r="3" spans="2:11" ht="33" customHeight="1" thickBot="1" x14ac:dyDescent="0.25">
      <c r="B3" s="349" t="s">
        <v>209</v>
      </c>
      <c r="D3"/>
      <c r="E3"/>
      <c r="F3"/>
      <c r="G3"/>
      <c r="H3"/>
      <c r="I3" s="159" t="s">
        <v>272</v>
      </c>
      <c r="J3"/>
      <c r="K3" s="128"/>
    </row>
    <row r="4" spans="2:11" ht="18.75" customHeight="1" x14ac:dyDescent="0.2">
      <c r="B4" s="637" t="s">
        <v>307</v>
      </c>
      <c r="C4" s="559" t="s">
        <v>249</v>
      </c>
      <c r="D4" s="562" t="s">
        <v>281</v>
      </c>
      <c r="E4" s="563"/>
      <c r="F4" s="160"/>
      <c r="G4" s="161" t="s">
        <v>113</v>
      </c>
      <c r="H4" s="162" t="s">
        <v>16</v>
      </c>
      <c r="I4" s="163"/>
      <c r="J4"/>
      <c r="K4" s="132"/>
    </row>
    <row r="5" spans="2:11" ht="18.75" customHeight="1" x14ac:dyDescent="0.2">
      <c r="B5" s="640"/>
      <c r="C5" s="560"/>
      <c r="D5" s="564"/>
      <c r="E5" s="565"/>
      <c r="F5" s="165" t="s">
        <v>134</v>
      </c>
      <c r="G5" s="165" t="s">
        <v>109</v>
      </c>
      <c r="H5" s="166" t="s">
        <v>125</v>
      </c>
      <c r="I5" s="164" t="s">
        <v>47</v>
      </c>
      <c r="J5"/>
    </row>
    <row r="6" spans="2:11" ht="18.75" customHeight="1" x14ac:dyDescent="0.2">
      <c r="B6" s="640"/>
      <c r="C6" s="560"/>
      <c r="D6" s="564"/>
      <c r="E6" s="565"/>
      <c r="F6" s="165"/>
      <c r="G6" s="165"/>
      <c r="H6" s="166" t="s">
        <v>196</v>
      </c>
      <c r="I6" s="167"/>
      <c r="J6"/>
    </row>
    <row r="7" spans="2:11" ht="21" customHeight="1" thickBot="1" x14ac:dyDescent="0.25">
      <c r="B7" s="641"/>
      <c r="C7" s="561"/>
      <c r="D7" s="633"/>
      <c r="E7" s="635"/>
      <c r="F7" s="345" t="s">
        <v>276</v>
      </c>
      <c r="G7" s="346" t="s">
        <v>261</v>
      </c>
      <c r="H7" s="347" t="s">
        <v>119</v>
      </c>
      <c r="I7" s="168" t="s">
        <v>174</v>
      </c>
      <c r="J7"/>
    </row>
    <row r="8" spans="2:11" s="70" customFormat="1" ht="21.75" customHeight="1" x14ac:dyDescent="0.2">
      <c r="B8" s="637" t="s">
        <v>285</v>
      </c>
      <c r="C8" s="666" t="s">
        <v>152</v>
      </c>
      <c r="D8" s="598" t="s">
        <v>8</v>
      </c>
      <c r="E8" s="610"/>
      <c r="F8" s="574">
        <v>1.6</v>
      </c>
      <c r="G8" s="652" t="s">
        <v>177</v>
      </c>
      <c r="H8" s="574" t="s">
        <v>77</v>
      </c>
      <c r="I8" s="576">
        <f>SUM(F8-G8)</f>
        <v>0.30000000000000004</v>
      </c>
      <c r="J8"/>
    </row>
    <row r="9" spans="2:11" s="70" customFormat="1" ht="21.75" customHeight="1" x14ac:dyDescent="0.2">
      <c r="B9" s="638"/>
      <c r="C9" s="667"/>
      <c r="D9" s="643"/>
      <c r="E9" s="644"/>
      <c r="F9" s="651"/>
      <c r="G9" s="653"/>
      <c r="H9" s="651"/>
      <c r="I9" s="663"/>
      <c r="J9"/>
    </row>
    <row r="10" spans="2:11" s="70" customFormat="1" ht="34.5" customHeight="1" x14ac:dyDescent="0.2">
      <c r="B10" s="638"/>
      <c r="C10" s="664" t="s">
        <v>284</v>
      </c>
      <c r="D10" s="329"/>
      <c r="E10" s="330">
        <v>13</v>
      </c>
      <c r="F10" s="313">
        <v>1.6</v>
      </c>
      <c r="G10" s="313">
        <v>1.3</v>
      </c>
      <c r="H10" s="313">
        <v>0.14000000000000001</v>
      </c>
      <c r="I10" s="343">
        <f>F10-G10-H10</f>
        <v>0.16000000000000003</v>
      </c>
      <c r="J10"/>
    </row>
    <row r="11" spans="2:11" s="70" customFormat="1" ht="34.5" customHeight="1" x14ac:dyDescent="0.2">
      <c r="B11" s="638"/>
      <c r="C11" s="668"/>
      <c r="D11" s="341">
        <v>13</v>
      </c>
      <c r="E11" s="333">
        <v>14</v>
      </c>
      <c r="F11" s="180">
        <v>1.6</v>
      </c>
      <c r="G11" s="180">
        <v>1.3</v>
      </c>
      <c r="H11" s="180">
        <v>0.12</v>
      </c>
      <c r="I11" s="351">
        <f>F11-G11-H11</f>
        <v>0.18000000000000005</v>
      </c>
      <c r="J11"/>
    </row>
    <row r="12" spans="2:11" s="70" customFormat="1" ht="34.5" customHeight="1" thickBot="1" x14ac:dyDescent="0.25">
      <c r="B12" s="639"/>
      <c r="C12" s="665"/>
      <c r="D12" s="338">
        <v>14</v>
      </c>
      <c r="E12" s="339">
        <v>15</v>
      </c>
      <c r="F12" s="328">
        <v>1.6</v>
      </c>
      <c r="G12" s="328">
        <v>1.3</v>
      </c>
      <c r="H12" s="328">
        <v>0.09</v>
      </c>
      <c r="I12" s="317">
        <f>F12-G12-H12</f>
        <v>0.21000000000000005</v>
      </c>
      <c r="J12"/>
    </row>
    <row r="13" spans="2:11" s="70" customFormat="1" ht="21.75" customHeight="1" x14ac:dyDescent="0.2">
      <c r="B13" s="638" t="s">
        <v>286</v>
      </c>
      <c r="C13" s="666" t="s">
        <v>152</v>
      </c>
      <c r="D13" s="598" t="s">
        <v>8</v>
      </c>
      <c r="E13" s="610"/>
      <c r="F13" s="574">
        <v>1.5</v>
      </c>
      <c r="G13" s="652" t="s">
        <v>177</v>
      </c>
      <c r="H13" s="574" t="s">
        <v>77</v>
      </c>
      <c r="I13" s="576">
        <f>SUM(F13-G13)</f>
        <v>0.19999999999999996</v>
      </c>
      <c r="J13"/>
    </row>
    <row r="14" spans="2:11" s="70" customFormat="1" ht="21.75" customHeight="1" x14ac:dyDescent="0.2">
      <c r="B14" s="640"/>
      <c r="C14" s="667"/>
      <c r="D14" s="643"/>
      <c r="E14" s="644"/>
      <c r="F14" s="651"/>
      <c r="G14" s="653"/>
      <c r="H14" s="651"/>
      <c r="I14" s="663"/>
      <c r="J14"/>
    </row>
    <row r="15" spans="2:11" s="70" customFormat="1" ht="34.5" customHeight="1" x14ac:dyDescent="0.2">
      <c r="B15" s="640"/>
      <c r="C15" s="664" t="s">
        <v>287</v>
      </c>
      <c r="D15" s="329"/>
      <c r="E15" s="330">
        <v>14</v>
      </c>
      <c r="F15" s="313">
        <v>1.5</v>
      </c>
      <c r="G15" s="313">
        <v>1.3</v>
      </c>
      <c r="H15" s="313">
        <v>0.04</v>
      </c>
      <c r="I15" s="352">
        <f>F15-G15-H15</f>
        <v>0.15999999999999995</v>
      </c>
      <c r="J15"/>
    </row>
    <row r="16" spans="2:11" s="70" customFormat="1" ht="34.5" customHeight="1" thickBot="1" x14ac:dyDescent="0.25">
      <c r="B16" s="641"/>
      <c r="C16" s="665"/>
      <c r="D16" s="341">
        <v>14</v>
      </c>
      <c r="E16" s="333">
        <v>15</v>
      </c>
      <c r="F16" s="180">
        <v>1.5</v>
      </c>
      <c r="G16" s="180">
        <v>1.3</v>
      </c>
      <c r="H16" s="180">
        <v>0.03</v>
      </c>
      <c r="I16" s="317">
        <f>F16-G16-H16</f>
        <v>0.16999999999999996</v>
      </c>
      <c r="J16"/>
    </row>
    <row r="17" spans="2:10" s="70" customFormat="1" ht="21.75" customHeight="1" x14ac:dyDescent="0.2">
      <c r="B17" s="638" t="s">
        <v>288</v>
      </c>
      <c r="C17" s="666" t="s">
        <v>152</v>
      </c>
      <c r="D17" s="598" t="s">
        <v>283</v>
      </c>
      <c r="E17" s="610"/>
      <c r="F17" s="574">
        <v>1.5</v>
      </c>
      <c r="G17" s="652" t="s">
        <v>177</v>
      </c>
      <c r="H17" s="574" t="s">
        <v>95</v>
      </c>
      <c r="I17" s="576">
        <f>SUM(F17-G17)</f>
        <v>0.19999999999999996</v>
      </c>
      <c r="J17"/>
    </row>
    <row r="18" spans="2:10" s="70" customFormat="1" ht="21.75" customHeight="1" x14ac:dyDescent="0.2">
      <c r="B18" s="640"/>
      <c r="C18" s="667"/>
      <c r="D18" s="643"/>
      <c r="E18" s="644"/>
      <c r="F18" s="651"/>
      <c r="G18" s="653"/>
      <c r="H18" s="651"/>
      <c r="I18" s="663"/>
      <c r="J18"/>
    </row>
    <row r="19" spans="2:10" s="70" customFormat="1" ht="34.5" customHeight="1" x14ac:dyDescent="0.2">
      <c r="B19" s="640"/>
      <c r="C19" s="664" t="s">
        <v>287</v>
      </c>
      <c r="D19" s="329"/>
      <c r="E19" s="330">
        <v>14</v>
      </c>
      <c r="F19" s="313">
        <v>1.5</v>
      </c>
      <c r="G19" s="313">
        <v>1.3</v>
      </c>
      <c r="H19" s="313">
        <v>0.04</v>
      </c>
      <c r="I19" s="316">
        <f>F19-G19-H19</f>
        <v>0.15999999999999995</v>
      </c>
      <c r="J19"/>
    </row>
    <row r="20" spans="2:10" s="70" customFormat="1" ht="34.5" customHeight="1" thickBot="1" x14ac:dyDescent="0.25">
      <c r="B20" s="641"/>
      <c r="C20" s="665"/>
      <c r="D20" s="338">
        <v>14</v>
      </c>
      <c r="E20" s="339">
        <v>15</v>
      </c>
      <c r="F20" s="328">
        <v>1.5</v>
      </c>
      <c r="G20" s="328">
        <v>1.3</v>
      </c>
      <c r="H20" s="328">
        <v>0.02</v>
      </c>
      <c r="I20" s="340">
        <f>F20-G20-H20</f>
        <v>0.17999999999999997</v>
      </c>
      <c r="J20"/>
    </row>
    <row r="21" spans="2:10" s="70" customFormat="1" ht="21.75" customHeight="1" x14ac:dyDescent="0.2">
      <c r="B21" s="637" t="s">
        <v>289</v>
      </c>
      <c r="C21" s="666" t="s">
        <v>152</v>
      </c>
      <c r="D21" s="598" t="s">
        <v>283</v>
      </c>
      <c r="E21" s="610"/>
      <c r="F21" s="574">
        <v>1.5</v>
      </c>
      <c r="G21" s="652" t="s">
        <v>177</v>
      </c>
      <c r="H21" s="574" t="s">
        <v>95</v>
      </c>
      <c r="I21" s="576">
        <f>SUM(F21-G21)</f>
        <v>0.19999999999999996</v>
      </c>
      <c r="J21"/>
    </row>
    <row r="22" spans="2:10" s="70" customFormat="1" ht="21.75" customHeight="1" x14ac:dyDescent="0.2">
      <c r="B22" s="640"/>
      <c r="C22" s="667"/>
      <c r="D22" s="643"/>
      <c r="E22" s="644"/>
      <c r="F22" s="651"/>
      <c r="G22" s="653"/>
      <c r="H22" s="651"/>
      <c r="I22" s="663"/>
      <c r="J22"/>
    </row>
    <row r="23" spans="2:10" s="70" customFormat="1" ht="34.5" customHeight="1" x14ac:dyDescent="0.2">
      <c r="B23" s="640"/>
      <c r="C23" s="664" t="s">
        <v>287</v>
      </c>
      <c r="D23" s="329"/>
      <c r="E23" s="330">
        <v>13</v>
      </c>
      <c r="F23" s="313">
        <v>1.5</v>
      </c>
      <c r="G23" s="313">
        <v>1.3</v>
      </c>
      <c r="H23" s="313">
        <v>0.04</v>
      </c>
      <c r="I23" s="343">
        <f>F23-G23-H23</f>
        <v>0.15999999999999995</v>
      </c>
      <c r="J23"/>
    </row>
    <row r="24" spans="2:10" s="70" customFormat="1" ht="34.5" customHeight="1" x14ac:dyDescent="0.2">
      <c r="B24" s="640"/>
      <c r="C24" s="668"/>
      <c r="D24" s="341">
        <v>13</v>
      </c>
      <c r="E24" s="333">
        <v>14</v>
      </c>
      <c r="F24" s="180">
        <v>1.5</v>
      </c>
      <c r="G24" s="180">
        <v>1.3</v>
      </c>
      <c r="H24" s="180">
        <v>0.02</v>
      </c>
      <c r="I24" s="344">
        <f>F24-G24-H24</f>
        <v>0.17999999999999997</v>
      </c>
      <c r="J24"/>
    </row>
    <row r="25" spans="2:10" s="70" customFormat="1" ht="34.5" customHeight="1" thickBot="1" x14ac:dyDescent="0.25">
      <c r="B25" s="641"/>
      <c r="C25" s="665"/>
      <c r="D25" s="338">
        <v>14</v>
      </c>
      <c r="E25" s="339">
        <v>15</v>
      </c>
      <c r="F25" s="328">
        <v>1.5</v>
      </c>
      <c r="G25" s="328">
        <v>1.3</v>
      </c>
      <c r="H25" s="328">
        <v>0.01</v>
      </c>
      <c r="I25" s="317">
        <f>F25-G25-H25</f>
        <v>0.18999999999999995</v>
      </c>
      <c r="J25"/>
    </row>
    <row r="26" spans="2:10" s="70" customFormat="1" ht="21.75" customHeight="1" x14ac:dyDescent="0.2">
      <c r="B26" s="637" t="s">
        <v>308</v>
      </c>
      <c r="C26" s="666" t="s">
        <v>152</v>
      </c>
      <c r="D26" s="598" t="s">
        <v>283</v>
      </c>
      <c r="E26" s="610"/>
      <c r="F26" s="574">
        <v>1.5</v>
      </c>
      <c r="G26" s="652" t="s">
        <v>177</v>
      </c>
      <c r="H26" s="574" t="s">
        <v>95</v>
      </c>
      <c r="I26" s="576">
        <f>SUM(F26-G26)</f>
        <v>0.19999999999999996</v>
      </c>
      <c r="J26"/>
    </row>
    <row r="27" spans="2:10" s="70" customFormat="1" ht="21.75" customHeight="1" x14ac:dyDescent="0.2">
      <c r="B27" s="640"/>
      <c r="C27" s="667"/>
      <c r="D27" s="643"/>
      <c r="E27" s="644"/>
      <c r="F27" s="651"/>
      <c r="G27" s="653"/>
      <c r="H27" s="651"/>
      <c r="I27" s="663"/>
      <c r="J27"/>
    </row>
    <row r="28" spans="2:10" s="70" customFormat="1" ht="35.15" customHeight="1" x14ac:dyDescent="0.2">
      <c r="B28" s="640"/>
      <c r="C28" s="669" t="s">
        <v>287</v>
      </c>
      <c r="D28" s="329"/>
      <c r="E28" s="330">
        <v>11</v>
      </c>
      <c r="F28" s="313">
        <v>1.5</v>
      </c>
      <c r="G28" s="313">
        <v>1.3</v>
      </c>
      <c r="H28" s="313">
        <v>0.04</v>
      </c>
      <c r="I28" s="343">
        <f>F28-G28-H28</f>
        <v>0.15999999999999995</v>
      </c>
      <c r="J28"/>
    </row>
    <row r="29" spans="2:10" s="70" customFormat="1" ht="35.15" customHeight="1" x14ac:dyDescent="0.2">
      <c r="B29" s="640"/>
      <c r="C29" s="670"/>
      <c r="D29" s="356">
        <v>11</v>
      </c>
      <c r="E29" s="333">
        <v>12</v>
      </c>
      <c r="F29" s="180">
        <v>1.5</v>
      </c>
      <c r="G29" s="180">
        <v>1.3</v>
      </c>
      <c r="H29" s="180">
        <v>0.03</v>
      </c>
      <c r="I29" s="343">
        <f>F29-G29-H29</f>
        <v>0.16999999999999996</v>
      </c>
      <c r="J29"/>
    </row>
    <row r="30" spans="2:10" s="70" customFormat="1" ht="35.15" customHeight="1" x14ac:dyDescent="0.2">
      <c r="B30" s="640"/>
      <c r="C30" s="670"/>
      <c r="D30" s="356">
        <v>12</v>
      </c>
      <c r="E30" s="355">
        <v>13</v>
      </c>
      <c r="F30" s="180">
        <v>1.5</v>
      </c>
      <c r="G30" s="180">
        <v>1.3</v>
      </c>
      <c r="H30" s="180">
        <v>0.02</v>
      </c>
      <c r="I30" s="343">
        <f>F30-G30-H30</f>
        <v>0.17999999999999997</v>
      </c>
      <c r="J30"/>
    </row>
    <row r="31" spans="2:10" s="70" customFormat="1" ht="35.15" customHeight="1" x14ac:dyDescent="0.2">
      <c r="B31" s="640"/>
      <c r="C31" s="670"/>
      <c r="D31" s="356">
        <v>13</v>
      </c>
      <c r="E31" s="333">
        <v>14</v>
      </c>
      <c r="F31" s="180">
        <v>1.5</v>
      </c>
      <c r="G31" s="180">
        <v>1.3</v>
      </c>
      <c r="H31" s="180">
        <v>0.01</v>
      </c>
      <c r="I31" s="343">
        <f>F31-G31-H31</f>
        <v>0.18999999999999995</v>
      </c>
      <c r="J31"/>
    </row>
    <row r="32" spans="2:10" s="70" customFormat="1" ht="35.15" customHeight="1" thickBot="1" x14ac:dyDescent="0.25">
      <c r="B32" s="641"/>
      <c r="C32" s="671"/>
      <c r="D32" s="338">
        <v>14</v>
      </c>
      <c r="E32" s="339">
        <v>15</v>
      </c>
      <c r="F32" s="353">
        <v>1.5</v>
      </c>
      <c r="G32" s="195">
        <v>1.3</v>
      </c>
      <c r="H32" s="195">
        <v>0</v>
      </c>
      <c r="I32" s="354">
        <f>F32-G32-H32</f>
        <v>0.19999999999999996</v>
      </c>
      <c r="J32"/>
    </row>
    <row r="33" spans="2:10" s="70" customFormat="1" ht="18" customHeight="1" x14ac:dyDescent="0.2">
      <c r="B33" s="350"/>
      <c r="C33" s="321"/>
      <c r="D33" s="279"/>
      <c r="E33" s="299"/>
      <c r="F33" s="123"/>
      <c r="G33" s="123"/>
      <c r="H33" s="309"/>
      <c r="I33" s="310"/>
      <c r="J33"/>
    </row>
    <row r="34" spans="2:10" s="70" customFormat="1" ht="16.5" customHeight="1" x14ac:dyDescent="0.2">
      <c r="B34" s="350"/>
      <c r="C34" s="322"/>
      <c r="D34" s="71"/>
      <c r="E34" s="71"/>
      <c r="F34" s="323"/>
      <c r="G34" s="324"/>
      <c r="H34" s="323"/>
      <c r="I34" s="325"/>
      <c r="J34"/>
    </row>
    <row r="35" spans="2:10" s="70" customFormat="1" ht="16.5" customHeight="1" x14ac:dyDescent="0.2">
      <c r="B35" s="350"/>
      <c r="C35" s="322"/>
      <c r="D35" s="71"/>
      <c r="E35" s="71"/>
      <c r="F35" s="323"/>
      <c r="G35" s="324"/>
      <c r="H35" s="323"/>
      <c r="I35" s="325"/>
      <c r="J35"/>
    </row>
    <row r="36" spans="2:10" s="70" customFormat="1" ht="18" customHeight="1" x14ac:dyDescent="0.2">
      <c r="B36" s="350"/>
      <c r="C36" s="660"/>
      <c r="D36" s="279"/>
      <c r="E36" s="299"/>
      <c r="F36" s="123"/>
      <c r="G36" s="123"/>
      <c r="H36" s="123"/>
      <c r="I36" s="300"/>
      <c r="J36"/>
    </row>
    <row r="37" spans="2:10" s="70" customFormat="1" ht="18" customHeight="1" x14ac:dyDescent="0.2">
      <c r="B37" s="350"/>
      <c r="C37" s="660"/>
      <c r="D37" s="279"/>
      <c r="E37" s="299"/>
      <c r="F37" s="123"/>
      <c r="G37" s="123"/>
      <c r="H37" s="123"/>
      <c r="I37" s="300"/>
      <c r="J37"/>
    </row>
    <row r="38" spans="2:10" ht="18" customHeight="1" x14ac:dyDescent="0.2">
      <c r="B38" s="350"/>
      <c r="C38" s="660"/>
      <c r="D38" s="279"/>
      <c r="E38" s="299"/>
      <c r="F38" s="123"/>
      <c r="G38" s="123"/>
      <c r="H38" s="123"/>
      <c r="I38" s="300"/>
      <c r="J38"/>
    </row>
    <row r="39" spans="2:10" ht="18" customHeight="1" x14ac:dyDescent="0.2">
      <c r="B39" s="350"/>
      <c r="C39" s="660"/>
      <c r="D39" s="279"/>
      <c r="E39" s="299"/>
      <c r="F39" s="123"/>
      <c r="G39" s="123"/>
      <c r="H39" s="123"/>
      <c r="I39" s="300"/>
      <c r="J39"/>
    </row>
    <row r="40" spans="2:10" ht="15" customHeight="1" x14ac:dyDescent="0.2">
      <c r="B40" s="350"/>
      <c r="C40" s="662"/>
      <c r="D40" s="608"/>
      <c r="E40" s="608"/>
      <c r="F40" s="585"/>
      <c r="G40" s="602"/>
      <c r="H40" s="585"/>
      <c r="I40" s="661"/>
      <c r="J40"/>
    </row>
    <row r="41" spans="2:10" ht="15" customHeight="1" x14ac:dyDescent="0.2">
      <c r="B41" s="350"/>
      <c r="C41" s="662"/>
      <c r="D41" s="608"/>
      <c r="E41" s="608"/>
      <c r="F41" s="585"/>
      <c r="G41" s="602"/>
      <c r="H41" s="585"/>
      <c r="I41" s="661"/>
      <c r="J41"/>
    </row>
    <row r="42" spans="2:10" ht="18.75" customHeight="1" x14ac:dyDescent="0.2">
      <c r="B42" s="350"/>
      <c r="C42" s="660"/>
      <c r="D42" s="279"/>
      <c r="E42" s="299"/>
      <c r="F42" s="123"/>
      <c r="G42" s="123"/>
      <c r="H42" s="123"/>
      <c r="I42" s="300"/>
      <c r="J42"/>
    </row>
    <row r="43" spans="2:10" ht="18.75" customHeight="1" x14ac:dyDescent="0.2">
      <c r="B43" s="350"/>
      <c r="C43" s="660"/>
      <c r="D43" s="279"/>
      <c r="E43" s="299"/>
      <c r="F43" s="123"/>
      <c r="G43" s="123"/>
      <c r="H43" s="123"/>
      <c r="I43" s="300"/>
      <c r="J43"/>
    </row>
    <row r="44" spans="2:10" ht="16.5" customHeight="1" x14ac:dyDescent="0.2">
      <c r="B44" s="350"/>
      <c r="C44" s="660"/>
      <c r="D44" s="279"/>
      <c r="E44" s="299"/>
      <c r="F44" s="123"/>
      <c r="G44" s="123"/>
      <c r="H44" s="123"/>
      <c r="I44" s="300"/>
      <c r="J44"/>
    </row>
    <row r="45" spans="2:10" ht="16.5" customHeight="1" x14ac:dyDescent="0.2">
      <c r="B45" s="350"/>
      <c r="C45" s="660"/>
      <c r="D45" s="279"/>
      <c r="E45" s="299"/>
      <c r="F45" s="123"/>
      <c r="G45" s="123"/>
      <c r="H45" s="123"/>
      <c r="I45" s="300"/>
      <c r="J45"/>
    </row>
    <row r="46" spans="2:10" ht="19.5" customHeight="1" x14ac:dyDescent="0.2">
      <c r="B46" s="350"/>
      <c r="C46" s="662"/>
      <c r="D46" s="608"/>
      <c r="E46" s="608"/>
      <c r="F46" s="585"/>
      <c r="G46" s="602"/>
      <c r="H46" s="585"/>
      <c r="I46" s="661"/>
      <c r="J46"/>
    </row>
    <row r="47" spans="2:10" ht="19.5" customHeight="1" x14ac:dyDescent="0.2">
      <c r="B47" s="350"/>
      <c r="C47" s="662"/>
      <c r="D47" s="608"/>
      <c r="E47" s="608"/>
      <c r="F47" s="585"/>
      <c r="G47" s="602"/>
      <c r="H47" s="585"/>
      <c r="I47" s="661"/>
      <c r="J47"/>
    </row>
    <row r="48" spans="2:10" ht="19.5" customHeight="1" x14ac:dyDescent="0.2">
      <c r="B48" s="350"/>
      <c r="C48" s="660"/>
      <c r="D48" s="279"/>
      <c r="E48" s="299"/>
      <c r="F48" s="123"/>
      <c r="G48" s="123"/>
      <c r="H48" s="123"/>
      <c r="I48" s="300"/>
      <c r="J48"/>
    </row>
    <row r="49" spans="2:10" ht="19.5" customHeight="1" x14ac:dyDescent="0.2">
      <c r="B49" s="350"/>
      <c r="C49" s="660"/>
      <c r="D49" s="279"/>
      <c r="E49" s="299"/>
      <c r="F49" s="123"/>
      <c r="G49" s="123"/>
      <c r="H49" s="123"/>
      <c r="I49" s="300"/>
      <c r="J49"/>
    </row>
    <row r="50" spans="2:10" ht="19.5" customHeight="1" x14ac:dyDescent="0.2">
      <c r="B50" s="350"/>
      <c r="C50" s="660"/>
      <c r="D50" s="279"/>
      <c r="E50" s="299"/>
      <c r="F50" s="123"/>
      <c r="G50" s="123"/>
      <c r="H50" s="123"/>
      <c r="I50" s="300"/>
      <c r="J50"/>
    </row>
    <row r="51" spans="2:10" ht="19.5" customHeight="1" x14ac:dyDescent="0.2">
      <c r="B51" s="350"/>
      <c r="C51" s="660"/>
      <c r="D51" s="279"/>
      <c r="E51" s="299"/>
      <c r="F51" s="123"/>
      <c r="G51" s="123"/>
      <c r="H51" s="123"/>
      <c r="I51" s="300"/>
      <c r="J51"/>
    </row>
    <row r="61" spans="2:10" ht="12.75" customHeight="1" x14ac:dyDescent="0.2"/>
    <row r="62" spans="2:10" ht="12" customHeight="1" x14ac:dyDescent="0.2"/>
  </sheetData>
  <mergeCells count="60">
    <mergeCell ref="B26:B32"/>
    <mergeCell ref="B4:B7"/>
    <mergeCell ref="B8:B12"/>
    <mergeCell ref="B13:B16"/>
    <mergeCell ref="B17:B20"/>
    <mergeCell ref="B21:B25"/>
    <mergeCell ref="G40:G41"/>
    <mergeCell ref="H40:H41"/>
    <mergeCell ref="I40:I41"/>
    <mergeCell ref="I46:I47"/>
    <mergeCell ref="C48:C51"/>
    <mergeCell ref="C42:C45"/>
    <mergeCell ref="C46:C47"/>
    <mergeCell ref="D46:E47"/>
    <mergeCell ref="F46:F47"/>
    <mergeCell ref="G46:G47"/>
    <mergeCell ref="H46:H47"/>
    <mergeCell ref="C28:C32"/>
    <mergeCell ref="C36:C39"/>
    <mergeCell ref="C40:C41"/>
    <mergeCell ref="D40:E41"/>
    <mergeCell ref="F40:F41"/>
    <mergeCell ref="H21:H22"/>
    <mergeCell ref="I21:I22"/>
    <mergeCell ref="C23:C25"/>
    <mergeCell ref="C26:C27"/>
    <mergeCell ref="D26:E27"/>
    <mergeCell ref="F26:F27"/>
    <mergeCell ref="G26:G27"/>
    <mergeCell ref="H26:H27"/>
    <mergeCell ref="I26:I27"/>
    <mergeCell ref="C19:C20"/>
    <mergeCell ref="C21:C22"/>
    <mergeCell ref="D21:E22"/>
    <mergeCell ref="F21:F22"/>
    <mergeCell ref="G21:G22"/>
    <mergeCell ref="H13:H14"/>
    <mergeCell ref="I13:I14"/>
    <mergeCell ref="C15:C16"/>
    <mergeCell ref="C17:C18"/>
    <mergeCell ref="D17:E18"/>
    <mergeCell ref="F17:F18"/>
    <mergeCell ref="G17:G18"/>
    <mergeCell ref="H17:H18"/>
    <mergeCell ref="I17:I18"/>
    <mergeCell ref="C10:C12"/>
    <mergeCell ref="C13:C14"/>
    <mergeCell ref="D13:E14"/>
    <mergeCell ref="F13:F14"/>
    <mergeCell ref="G13:G14"/>
    <mergeCell ref="B1:J1"/>
    <mergeCell ref="C2:K2"/>
    <mergeCell ref="C4:C7"/>
    <mergeCell ref="D4:E7"/>
    <mergeCell ref="C8:C9"/>
    <mergeCell ref="D8:E9"/>
    <mergeCell ref="F8:F9"/>
    <mergeCell ref="G8:G9"/>
    <mergeCell ref="H8:H9"/>
    <mergeCell ref="I8:I9"/>
  </mergeCells>
  <phoneticPr fontId="39"/>
  <pageMargins left="0.78740157480314965" right="0.23622047244094491" top="0.47244094488188981" bottom="0" header="0.31496062992125984" footer="0.31496062992125984"/>
  <pageSetup paperSize="9" scale="81" orientation="portrait" r:id="rId1"/>
  <headerFooter alignWithMargins="0"/>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8"/>
  <dimension ref="B1:K57"/>
  <sheetViews>
    <sheetView view="pageBreakPreview" topLeftCell="A24" zoomScale="85" zoomScaleNormal="85" zoomScaleSheetLayoutView="85" workbookViewId="0">
      <selection activeCell="L32" sqref="L32"/>
    </sheetView>
  </sheetViews>
  <sheetFormatPr defaultColWidth="8" defaultRowHeight="12" x14ac:dyDescent="0.2"/>
  <cols>
    <col min="1" max="1" width="1.7265625" style="67" customWidth="1"/>
    <col min="2" max="2" width="11.36328125" style="348" customWidth="1"/>
    <col min="3" max="3" width="19" style="68" customWidth="1"/>
    <col min="4" max="4" width="11.453125" style="67" customWidth="1"/>
    <col min="5" max="5" width="11.453125" style="68" customWidth="1"/>
    <col min="6" max="6" width="15" style="68" customWidth="1"/>
    <col min="7" max="7" width="15" style="69" customWidth="1"/>
    <col min="8" max="9" width="15" style="70" customWidth="1"/>
    <col min="10" max="10" width="1.08984375" style="70" customWidth="1"/>
    <col min="11" max="11" width="10.36328125" style="70" customWidth="1"/>
    <col min="12" max="16384" width="8" style="67"/>
  </cols>
  <sheetData>
    <row r="1" spans="2:11" ht="24.75" customHeight="1" x14ac:dyDescent="0.2">
      <c r="B1" s="484" t="s">
        <v>56</v>
      </c>
      <c r="C1" s="484"/>
      <c r="D1" s="484"/>
      <c r="E1" s="484"/>
      <c r="F1" s="484"/>
      <c r="G1" s="484"/>
      <c r="H1" s="484"/>
      <c r="I1" s="484"/>
      <c r="J1" s="484"/>
      <c r="K1" s="157"/>
    </row>
    <row r="2" spans="2:11" ht="6.75" customHeight="1" x14ac:dyDescent="0.2">
      <c r="C2" s="485"/>
      <c r="D2" s="485"/>
      <c r="E2" s="485"/>
      <c r="F2" s="485"/>
      <c r="G2" s="485"/>
      <c r="H2" s="485"/>
      <c r="I2" s="485"/>
      <c r="J2" s="485"/>
      <c r="K2" s="485"/>
    </row>
    <row r="3" spans="2:11" ht="33" customHeight="1" thickBot="1" x14ac:dyDescent="0.25">
      <c r="B3" s="349" t="s">
        <v>209</v>
      </c>
      <c r="D3"/>
      <c r="E3"/>
      <c r="F3"/>
      <c r="G3"/>
      <c r="H3"/>
      <c r="I3" s="159" t="s">
        <v>272</v>
      </c>
      <c r="J3"/>
      <c r="K3" s="128"/>
    </row>
    <row r="4" spans="2:11" ht="18.75" customHeight="1" x14ac:dyDescent="0.2">
      <c r="B4" s="637" t="s">
        <v>307</v>
      </c>
      <c r="C4" s="559" t="s">
        <v>249</v>
      </c>
      <c r="D4" s="562" t="s">
        <v>281</v>
      </c>
      <c r="E4" s="563"/>
      <c r="F4" s="160"/>
      <c r="G4" s="161" t="s">
        <v>113</v>
      </c>
      <c r="H4" s="162" t="s">
        <v>16</v>
      </c>
      <c r="I4" s="163"/>
      <c r="J4"/>
      <c r="K4" s="132"/>
    </row>
    <row r="5" spans="2:11" ht="18.75" customHeight="1" x14ac:dyDescent="0.2">
      <c r="B5" s="640"/>
      <c r="C5" s="560"/>
      <c r="D5" s="564"/>
      <c r="E5" s="565"/>
      <c r="F5" s="165" t="s">
        <v>134</v>
      </c>
      <c r="G5" s="165" t="s">
        <v>109</v>
      </c>
      <c r="H5" s="166" t="s">
        <v>125</v>
      </c>
      <c r="I5" s="164" t="s">
        <v>47</v>
      </c>
      <c r="J5"/>
    </row>
    <row r="6" spans="2:11" ht="18.75" customHeight="1" x14ac:dyDescent="0.2">
      <c r="B6" s="640"/>
      <c r="C6" s="560"/>
      <c r="D6" s="564"/>
      <c r="E6" s="565"/>
      <c r="F6" s="165"/>
      <c r="G6" s="165"/>
      <c r="H6" s="166" t="s">
        <v>196</v>
      </c>
      <c r="I6" s="167"/>
      <c r="J6"/>
    </row>
    <row r="7" spans="2:11" ht="21" customHeight="1" thickBot="1" x14ac:dyDescent="0.25">
      <c r="B7" s="641"/>
      <c r="C7" s="561"/>
      <c r="D7" s="633"/>
      <c r="E7" s="635"/>
      <c r="F7" s="345" t="s">
        <v>276</v>
      </c>
      <c r="G7" s="346" t="s">
        <v>261</v>
      </c>
      <c r="H7" s="347" t="s">
        <v>119</v>
      </c>
      <c r="I7" s="168" t="s">
        <v>174</v>
      </c>
      <c r="J7"/>
    </row>
    <row r="8" spans="2:11" s="70" customFormat="1" ht="34.5" customHeight="1" x14ac:dyDescent="0.2">
      <c r="B8" s="637" t="s">
        <v>309</v>
      </c>
      <c r="C8" s="359" t="s">
        <v>152</v>
      </c>
      <c r="D8" s="598" t="s">
        <v>8</v>
      </c>
      <c r="E8" s="610"/>
      <c r="F8" s="334">
        <v>1.5</v>
      </c>
      <c r="G8" s="336" t="s">
        <v>177</v>
      </c>
      <c r="H8" s="334" t="s">
        <v>77</v>
      </c>
      <c r="I8" s="357">
        <f>SUM(F8-G8)</f>
        <v>0.19999999999999996</v>
      </c>
      <c r="J8"/>
    </row>
    <row r="9" spans="2:11" s="70" customFormat="1" ht="34.5" customHeight="1" x14ac:dyDescent="0.2">
      <c r="B9" s="638"/>
      <c r="C9" s="664" t="s">
        <v>284</v>
      </c>
      <c r="D9" s="329"/>
      <c r="E9" s="330">
        <v>12</v>
      </c>
      <c r="F9" s="364">
        <v>1.5</v>
      </c>
      <c r="G9" s="313">
        <v>1.3</v>
      </c>
      <c r="H9" s="313">
        <v>0.04</v>
      </c>
      <c r="I9" s="343">
        <f>F9-G9-H9</f>
        <v>0.15999999999999995</v>
      </c>
      <c r="J9"/>
    </row>
    <row r="10" spans="2:11" s="70" customFormat="1" ht="34.5" customHeight="1" x14ac:dyDescent="0.2">
      <c r="B10" s="638"/>
      <c r="C10" s="668"/>
      <c r="D10" s="341">
        <v>12</v>
      </c>
      <c r="E10" s="333">
        <v>13</v>
      </c>
      <c r="F10" s="365">
        <v>1.5</v>
      </c>
      <c r="G10" s="180">
        <v>1.3</v>
      </c>
      <c r="H10" s="180">
        <v>0.03</v>
      </c>
      <c r="I10" s="351">
        <f>F10-G10-H10</f>
        <v>0.16999999999999996</v>
      </c>
      <c r="J10"/>
    </row>
    <row r="11" spans="2:11" s="70" customFormat="1" ht="34.5" customHeight="1" x14ac:dyDescent="0.2">
      <c r="B11" s="638"/>
      <c r="C11" s="668"/>
      <c r="D11" s="341">
        <v>13</v>
      </c>
      <c r="E11" s="333">
        <v>14</v>
      </c>
      <c r="F11" s="176">
        <v>1.5</v>
      </c>
      <c r="G11" s="180">
        <v>1.3</v>
      </c>
      <c r="H11" s="180">
        <v>0.02</v>
      </c>
      <c r="I11" s="351">
        <f>F11-G11-H11</f>
        <v>0.17999999999999997</v>
      </c>
      <c r="J11"/>
    </row>
    <row r="12" spans="2:11" s="70" customFormat="1" ht="34.5" customHeight="1" thickBot="1" x14ac:dyDescent="0.25">
      <c r="B12" s="639"/>
      <c r="C12" s="665"/>
      <c r="D12" s="338">
        <v>14</v>
      </c>
      <c r="E12" s="339">
        <v>15</v>
      </c>
      <c r="F12" s="328">
        <v>1.5</v>
      </c>
      <c r="G12" s="328">
        <v>1.3</v>
      </c>
      <c r="H12" s="328">
        <v>0.01</v>
      </c>
      <c r="I12" s="317">
        <f>F12-G12-H12</f>
        <v>0.18999999999999995</v>
      </c>
      <c r="J12"/>
    </row>
    <row r="13" spans="2:11" s="70" customFormat="1" ht="36" customHeight="1" x14ac:dyDescent="0.2">
      <c r="B13" s="638" t="s">
        <v>310</v>
      </c>
      <c r="C13" s="360" t="s">
        <v>152</v>
      </c>
      <c r="D13" s="672" t="s">
        <v>8</v>
      </c>
      <c r="E13" s="673"/>
      <c r="F13" s="361">
        <v>1.35</v>
      </c>
      <c r="G13" s="362" t="s">
        <v>311</v>
      </c>
      <c r="H13" s="361" t="s">
        <v>312</v>
      </c>
      <c r="I13" s="363">
        <v>0.08</v>
      </c>
      <c r="J13"/>
    </row>
    <row r="14" spans="2:11" s="70" customFormat="1" ht="36" customHeight="1" thickBot="1" x14ac:dyDescent="0.25">
      <c r="B14" s="641"/>
      <c r="C14" s="358" t="s">
        <v>313</v>
      </c>
      <c r="D14" s="674" t="s">
        <v>8</v>
      </c>
      <c r="E14" s="675"/>
      <c r="F14" s="366">
        <v>1.35</v>
      </c>
      <c r="G14" s="367">
        <v>1.27</v>
      </c>
      <c r="H14" s="367">
        <v>0</v>
      </c>
      <c r="I14" s="368">
        <v>0.08</v>
      </c>
      <c r="J14"/>
    </row>
    <row r="15" spans="2:11" s="70" customFormat="1" ht="36" customHeight="1" x14ac:dyDescent="0.2">
      <c r="B15" s="638" t="s">
        <v>315</v>
      </c>
      <c r="C15" s="360" t="s">
        <v>152</v>
      </c>
      <c r="D15" s="672" t="s">
        <v>8</v>
      </c>
      <c r="E15" s="673"/>
      <c r="F15" s="361">
        <v>1.35</v>
      </c>
      <c r="G15" s="362" t="s">
        <v>314</v>
      </c>
      <c r="H15" s="361" t="s">
        <v>312</v>
      </c>
      <c r="I15" s="363">
        <v>7.0000000000000007E-2</v>
      </c>
      <c r="J15"/>
    </row>
    <row r="16" spans="2:11" s="70" customFormat="1" ht="36" customHeight="1" thickBot="1" x14ac:dyDescent="0.25">
      <c r="B16" s="641"/>
      <c r="C16" s="358" t="s">
        <v>287</v>
      </c>
      <c r="D16" s="674" t="s">
        <v>8</v>
      </c>
      <c r="E16" s="675"/>
      <c r="F16" s="366">
        <v>1.35</v>
      </c>
      <c r="G16" s="367">
        <v>1.28</v>
      </c>
      <c r="H16" s="367">
        <v>0</v>
      </c>
      <c r="I16" s="368">
        <v>7.0000000000000007E-2</v>
      </c>
      <c r="J16"/>
    </row>
    <row r="17" spans="2:10" s="70" customFormat="1" ht="36" customHeight="1" x14ac:dyDescent="0.2">
      <c r="B17" s="638" t="s">
        <v>318</v>
      </c>
      <c r="C17" s="360" t="s">
        <v>152</v>
      </c>
      <c r="D17" s="672" t="s">
        <v>8</v>
      </c>
      <c r="E17" s="673"/>
      <c r="F17" s="361">
        <v>1.3</v>
      </c>
      <c r="G17" s="362" t="s">
        <v>314</v>
      </c>
      <c r="H17" s="361" t="s">
        <v>312</v>
      </c>
      <c r="I17" s="363">
        <v>0.02</v>
      </c>
      <c r="J17"/>
    </row>
    <row r="18" spans="2:10" s="70" customFormat="1" ht="36" customHeight="1" thickBot="1" x14ac:dyDescent="0.25">
      <c r="B18" s="641"/>
      <c r="C18" s="358" t="s">
        <v>287</v>
      </c>
      <c r="D18" s="674" t="s">
        <v>8</v>
      </c>
      <c r="E18" s="675"/>
      <c r="F18" s="366">
        <v>1.3</v>
      </c>
      <c r="G18" s="367">
        <v>1.28</v>
      </c>
      <c r="H18" s="367">
        <v>0</v>
      </c>
      <c r="I18" s="368">
        <v>0.02</v>
      </c>
      <c r="J18"/>
    </row>
    <row r="19" spans="2:10" s="70" customFormat="1" ht="36" customHeight="1" x14ac:dyDescent="0.2">
      <c r="B19" s="637" t="s">
        <v>316</v>
      </c>
      <c r="C19" s="360" t="s">
        <v>152</v>
      </c>
      <c r="D19" s="672" t="s">
        <v>8</v>
      </c>
      <c r="E19" s="673"/>
      <c r="F19" s="361">
        <v>1.35</v>
      </c>
      <c r="G19" s="362" t="s">
        <v>317</v>
      </c>
      <c r="H19" s="361" t="s">
        <v>312</v>
      </c>
      <c r="I19" s="363">
        <v>0.06</v>
      </c>
      <c r="J19"/>
    </row>
    <row r="20" spans="2:10" s="70" customFormat="1" ht="36" customHeight="1" thickBot="1" x14ac:dyDescent="0.25">
      <c r="B20" s="641"/>
      <c r="C20" s="358" t="s">
        <v>287</v>
      </c>
      <c r="D20" s="674" t="s">
        <v>8</v>
      </c>
      <c r="E20" s="675"/>
      <c r="F20" s="366">
        <v>1.35</v>
      </c>
      <c r="G20" s="367">
        <v>1.29</v>
      </c>
      <c r="H20" s="367">
        <v>0</v>
      </c>
      <c r="I20" s="368">
        <v>0.06</v>
      </c>
      <c r="J20"/>
    </row>
    <row r="21" spans="2:10" s="70" customFormat="1" ht="36" customHeight="1" x14ac:dyDescent="0.2">
      <c r="B21" s="637" t="s">
        <v>320</v>
      </c>
      <c r="C21" s="360" t="s">
        <v>152</v>
      </c>
      <c r="D21" s="672" t="s">
        <v>8</v>
      </c>
      <c r="E21" s="673"/>
      <c r="F21" s="361">
        <v>1.35</v>
      </c>
      <c r="G21" s="362" t="s">
        <v>319</v>
      </c>
      <c r="H21" s="361" t="s">
        <v>312</v>
      </c>
      <c r="I21" s="363">
        <v>0.09</v>
      </c>
      <c r="J21"/>
    </row>
    <row r="22" spans="2:10" s="70" customFormat="1" ht="36" customHeight="1" thickBot="1" x14ac:dyDescent="0.25">
      <c r="B22" s="641"/>
      <c r="C22" s="358" t="s">
        <v>287</v>
      </c>
      <c r="D22" s="674" t="s">
        <v>8</v>
      </c>
      <c r="E22" s="675"/>
      <c r="F22" s="366">
        <v>1.35</v>
      </c>
      <c r="G22" s="367">
        <v>1.26</v>
      </c>
      <c r="H22" s="367">
        <v>0</v>
      </c>
      <c r="I22" s="368">
        <v>0.09</v>
      </c>
      <c r="J22"/>
    </row>
    <row r="23" spans="2:10" s="70" customFormat="1" ht="34.5" customHeight="1" x14ac:dyDescent="0.2">
      <c r="B23" s="637" t="s">
        <v>321</v>
      </c>
      <c r="C23" s="359" t="s">
        <v>152</v>
      </c>
      <c r="D23" s="598" t="s">
        <v>8</v>
      </c>
      <c r="E23" s="610"/>
      <c r="F23" s="334">
        <v>1.5</v>
      </c>
      <c r="G23" s="336" t="s">
        <v>177</v>
      </c>
      <c r="H23" s="334" t="s">
        <v>77</v>
      </c>
      <c r="I23" s="357">
        <f>SUM(F23-G23)</f>
        <v>0.19999999999999996</v>
      </c>
      <c r="J23"/>
    </row>
    <row r="24" spans="2:10" s="70" customFormat="1" ht="34.5" customHeight="1" x14ac:dyDescent="0.2">
      <c r="B24" s="638"/>
      <c r="C24" s="664" t="s">
        <v>284</v>
      </c>
      <c r="D24" s="329"/>
      <c r="E24" s="330">
        <v>13</v>
      </c>
      <c r="F24" s="364">
        <v>1.5</v>
      </c>
      <c r="G24" s="313">
        <v>1.3</v>
      </c>
      <c r="H24" s="313">
        <v>0.04</v>
      </c>
      <c r="I24" s="343">
        <f>F24-G24-H24</f>
        <v>0.15999999999999995</v>
      </c>
      <c r="J24"/>
    </row>
    <row r="25" spans="2:10" s="70" customFormat="1" ht="34.5" customHeight="1" x14ac:dyDescent="0.2">
      <c r="B25" s="638"/>
      <c r="C25" s="668"/>
      <c r="D25" s="341">
        <v>13</v>
      </c>
      <c r="E25" s="333">
        <v>14</v>
      </c>
      <c r="F25" s="365">
        <v>1.5</v>
      </c>
      <c r="G25" s="180">
        <v>1.3</v>
      </c>
      <c r="H25" s="180">
        <v>0.03</v>
      </c>
      <c r="I25" s="351">
        <f>F25-G25-H25</f>
        <v>0.16999999999999996</v>
      </c>
      <c r="J25"/>
    </row>
    <row r="26" spans="2:10" s="70" customFormat="1" ht="34.5" customHeight="1" thickBot="1" x14ac:dyDescent="0.25">
      <c r="B26" s="639"/>
      <c r="C26" s="665"/>
      <c r="D26" s="369">
        <v>14</v>
      </c>
      <c r="E26" s="370">
        <v>15</v>
      </c>
      <c r="F26" s="328">
        <v>1.5</v>
      </c>
      <c r="G26" s="195">
        <v>1.3</v>
      </c>
      <c r="H26" s="195">
        <v>0.02</v>
      </c>
      <c r="I26" s="371">
        <f>F26-G26-H26</f>
        <v>0.17999999999999997</v>
      </c>
      <c r="J26"/>
    </row>
    <row r="27" spans="2:10" s="70" customFormat="1" ht="34.5" customHeight="1" x14ac:dyDescent="0.2">
      <c r="B27" s="637" t="s">
        <v>322</v>
      </c>
      <c r="C27" s="359" t="s">
        <v>152</v>
      </c>
      <c r="D27" s="598" t="s">
        <v>8</v>
      </c>
      <c r="E27" s="610"/>
      <c r="F27" s="334">
        <v>1.5</v>
      </c>
      <c r="G27" s="336" t="s">
        <v>177</v>
      </c>
      <c r="H27" s="334" t="s">
        <v>77</v>
      </c>
      <c r="I27" s="357">
        <f>SUM(F27-G27)</f>
        <v>0.19999999999999996</v>
      </c>
      <c r="J27"/>
    </row>
    <row r="28" spans="2:10" s="70" customFormat="1" ht="34.5" customHeight="1" x14ac:dyDescent="0.2">
      <c r="B28" s="638"/>
      <c r="C28" s="664" t="s">
        <v>284</v>
      </c>
      <c r="D28" s="329"/>
      <c r="E28" s="330">
        <v>10</v>
      </c>
      <c r="F28" s="364">
        <v>1.5</v>
      </c>
      <c r="G28" s="313">
        <v>1.3</v>
      </c>
      <c r="H28" s="313">
        <v>0.04</v>
      </c>
      <c r="I28" s="352">
        <f>F28-G28-H28</f>
        <v>0.15999999999999995</v>
      </c>
      <c r="J28"/>
    </row>
    <row r="29" spans="2:10" s="70" customFormat="1" ht="34.5" customHeight="1" x14ac:dyDescent="0.2">
      <c r="B29" s="638"/>
      <c r="C29" s="668"/>
      <c r="D29" s="341">
        <v>10</v>
      </c>
      <c r="E29" s="333">
        <v>11</v>
      </c>
      <c r="F29" s="372">
        <v>1.5</v>
      </c>
      <c r="G29" s="176">
        <v>1.3</v>
      </c>
      <c r="H29" s="176">
        <v>0.03</v>
      </c>
      <c r="I29" s="344">
        <f>F29-G29-H29</f>
        <v>0.16999999999999996</v>
      </c>
      <c r="J29"/>
    </row>
    <row r="30" spans="2:10" s="70" customFormat="1" ht="34.5" customHeight="1" x14ac:dyDescent="0.2">
      <c r="B30" s="638"/>
      <c r="C30" s="668"/>
      <c r="D30" s="341">
        <v>11</v>
      </c>
      <c r="E30" s="333">
        <v>12</v>
      </c>
      <c r="F30" s="372">
        <v>1.5</v>
      </c>
      <c r="G30" s="176">
        <v>1.3</v>
      </c>
      <c r="H30" s="176">
        <v>0.02</v>
      </c>
      <c r="I30" s="373">
        <f>F30-G30-H30</f>
        <v>0.17999999999999997</v>
      </c>
      <c r="J30"/>
    </row>
    <row r="31" spans="2:10" s="70" customFormat="1" ht="34.5" customHeight="1" x14ac:dyDescent="0.2">
      <c r="B31" s="638"/>
      <c r="C31" s="668"/>
      <c r="D31" s="341">
        <v>12</v>
      </c>
      <c r="E31" s="333">
        <v>13</v>
      </c>
      <c r="F31" s="365">
        <v>1.5</v>
      </c>
      <c r="G31" s="180">
        <v>1.3</v>
      </c>
      <c r="H31" s="180">
        <v>0.01</v>
      </c>
      <c r="I31" s="351">
        <f>F31-G31-H31</f>
        <v>0.18999999999999995</v>
      </c>
      <c r="J31"/>
    </row>
    <row r="32" spans="2:10" s="70" customFormat="1" ht="34.5" customHeight="1" thickBot="1" x14ac:dyDescent="0.25">
      <c r="B32" s="639"/>
      <c r="C32" s="665"/>
      <c r="D32" s="369">
        <v>13</v>
      </c>
      <c r="E32" s="370">
        <v>15</v>
      </c>
      <c r="F32" s="328">
        <v>1.5</v>
      </c>
      <c r="G32" s="195">
        <v>1.3</v>
      </c>
      <c r="H32" s="195">
        <v>0</v>
      </c>
      <c r="I32" s="371">
        <f>F32-G32-H32</f>
        <v>0.19999999999999996</v>
      </c>
      <c r="J32"/>
    </row>
    <row r="33" spans="2:10" ht="18" customHeight="1" x14ac:dyDescent="0.2">
      <c r="B33" s="350"/>
      <c r="C33" s="321"/>
      <c r="D33" s="279"/>
      <c r="E33" s="299"/>
      <c r="F33" s="123"/>
      <c r="G33" s="123"/>
      <c r="H33" s="123"/>
      <c r="I33" s="300"/>
      <c r="J33"/>
    </row>
    <row r="34" spans="2:10" ht="18" customHeight="1" x14ac:dyDescent="0.2">
      <c r="B34" s="350"/>
      <c r="C34" s="321"/>
      <c r="D34" s="279"/>
      <c r="E34" s="299"/>
      <c r="F34" s="123"/>
      <c r="G34" s="123"/>
      <c r="H34" s="123"/>
      <c r="I34" s="300"/>
      <c r="J34"/>
    </row>
    <row r="35" spans="2:10" ht="15" customHeight="1" x14ac:dyDescent="0.2">
      <c r="B35" s="350"/>
      <c r="C35" s="662"/>
      <c r="D35" s="608"/>
      <c r="E35" s="608"/>
      <c r="F35" s="585"/>
      <c r="G35" s="602"/>
      <c r="H35" s="585"/>
      <c r="I35" s="661"/>
      <c r="J35"/>
    </row>
    <row r="36" spans="2:10" ht="15" customHeight="1" x14ac:dyDescent="0.2">
      <c r="B36" s="350"/>
      <c r="C36" s="662"/>
      <c r="D36" s="608"/>
      <c r="E36" s="608"/>
      <c r="F36" s="585"/>
      <c r="G36" s="602"/>
      <c r="H36" s="585"/>
      <c r="I36" s="661"/>
      <c r="J36"/>
    </row>
    <row r="37" spans="2:10" ht="18.75" customHeight="1" x14ac:dyDescent="0.2">
      <c r="B37" s="350"/>
      <c r="C37" s="660"/>
      <c r="D37" s="279"/>
      <c r="E37" s="299"/>
      <c r="F37" s="123"/>
      <c r="G37" s="123"/>
      <c r="H37" s="123"/>
      <c r="I37" s="300"/>
      <c r="J37"/>
    </row>
    <row r="38" spans="2:10" ht="18.75" customHeight="1" x14ac:dyDescent="0.2">
      <c r="B38" s="350"/>
      <c r="C38" s="660"/>
      <c r="D38" s="279"/>
      <c r="E38" s="299"/>
      <c r="F38" s="123"/>
      <c r="G38" s="123"/>
      <c r="H38" s="123"/>
      <c r="I38" s="300"/>
      <c r="J38"/>
    </row>
    <row r="39" spans="2:10" ht="16.5" customHeight="1" x14ac:dyDescent="0.2">
      <c r="B39" s="350"/>
      <c r="C39" s="660"/>
      <c r="D39" s="279"/>
      <c r="E39" s="299"/>
      <c r="F39" s="123"/>
      <c r="G39" s="123"/>
      <c r="H39" s="123"/>
      <c r="I39" s="300"/>
      <c r="J39"/>
    </row>
    <row r="40" spans="2:10" ht="16.5" customHeight="1" x14ac:dyDescent="0.2">
      <c r="B40" s="350"/>
      <c r="C40" s="660"/>
      <c r="D40" s="279"/>
      <c r="E40" s="299"/>
      <c r="F40" s="123"/>
      <c r="G40" s="123"/>
      <c r="H40" s="123"/>
      <c r="I40" s="300"/>
      <c r="J40"/>
    </row>
    <row r="41" spans="2:10" ht="19.5" customHeight="1" x14ac:dyDescent="0.2">
      <c r="B41" s="350"/>
      <c r="C41" s="662"/>
      <c r="D41" s="608"/>
      <c r="E41" s="608"/>
      <c r="F41" s="585"/>
      <c r="G41" s="602"/>
      <c r="H41" s="585"/>
      <c r="I41" s="661"/>
      <c r="J41"/>
    </row>
    <row r="42" spans="2:10" ht="19.5" customHeight="1" x14ac:dyDescent="0.2">
      <c r="B42" s="350"/>
      <c r="C42" s="662"/>
      <c r="D42" s="608"/>
      <c r="E42" s="608"/>
      <c r="F42" s="585"/>
      <c r="G42" s="602"/>
      <c r="H42" s="585"/>
      <c r="I42" s="661"/>
      <c r="J42"/>
    </row>
    <row r="43" spans="2:10" ht="19.5" customHeight="1" x14ac:dyDescent="0.2">
      <c r="B43" s="350"/>
      <c r="C43" s="660"/>
      <c r="D43" s="279"/>
      <c r="E43" s="299"/>
      <c r="F43" s="123"/>
      <c r="G43" s="123"/>
      <c r="H43" s="123"/>
      <c r="I43" s="300"/>
      <c r="J43"/>
    </row>
    <row r="44" spans="2:10" ht="19.5" customHeight="1" x14ac:dyDescent="0.2">
      <c r="B44" s="350"/>
      <c r="C44" s="660"/>
      <c r="D44" s="279"/>
      <c r="E44" s="299"/>
      <c r="F44" s="123"/>
      <c r="G44" s="123"/>
      <c r="H44" s="123"/>
      <c r="I44" s="300"/>
      <c r="J44"/>
    </row>
    <row r="45" spans="2:10" ht="19.5" customHeight="1" x14ac:dyDescent="0.2">
      <c r="B45" s="350"/>
      <c r="C45" s="660"/>
      <c r="D45" s="279"/>
      <c r="E45" s="299"/>
      <c r="F45" s="123"/>
      <c r="G45" s="123"/>
      <c r="H45" s="123"/>
      <c r="I45" s="300"/>
      <c r="J45"/>
    </row>
    <row r="46" spans="2:10" ht="19.5" customHeight="1" x14ac:dyDescent="0.2">
      <c r="B46" s="350"/>
      <c r="C46" s="660"/>
      <c r="D46" s="279"/>
      <c r="E46" s="299"/>
      <c r="F46" s="123"/>
      <c r="G46" s="123"/>
      <c r="H46" s="123"/>
      <c r="I46" s="300"/>
      <c r="J46"/>
    </row>
    <row r="56" ht="12.75" customHeight="1" x14ac:dyDescent="0.2"/>
    <row r="57" ht="12" customHeight="1" x14ac:dyDescent="0.2"/>
  </sheetData>
  <mergeCells count="43">
    <mergeCell ref="B8:B12"/>
    <mergeCell ref="D8:E8"/>
    <mergeCell ref="C9:C12"/>
    <mergeCell ref="B1:J1"/>
    <mergeCell ref="C2:K2"/>
    <mergeCell ref="B4:B7"/>
    <mergeCell ref="C4:C7"/>
    <mergeCell ref="D4:E7"/>
    <mergeCell ref="D27:E27"/>
    <mergeCell ref="C28:C32"/>
    <mergeCell ref="C35:C36"/>
    <mergeCell ref="D35:E36"/>
    <mergeCell ref="B13:B14"/>
    <mergeCell ref="D13:E13"/>
    <mergeCell ref="D14:E14"/>
    <mergeCell ref="D16:E16"/>
    <mergeCell ref="B19:B20"/>
    <mergeCell ref="D19:E19"/>
    <mergeCell ref="D20:E20"/>
    <mergeCell ref="B15:B16"/>
    <mergeCell ref="D15:E15"/>
    <mergeCell ref="F35:F36"/>
    <mergeCell ref="B23:B26"/>
    <mergeCell ref="I35:I36"/>
    <mergeCell ref="C43:C46"/>
    <mergeCell ref="C37:C40"/>
    <mergeCell ref="C41:C42"/>
    <mergeCell ref="D41:E42"/>
    <mergeCell ref="F41:F42"/>
    <mergeCell ref="I41:I42"/>
    <mergeCell ref="G41:G42"/>
    <mergeCell ref="H41:H42"/>
    <mergeCell ref="G35:G36"/>
    <mergeCell ref="H35:H36"/>
    <mergeCell ref="D23:E23"/>
    <mergeCell ref="C24:C26"/>
    <mergeCell ref="B27:B32"/>
    <mergeCell ref="D21:E21"/>
    <mergeCell ref="D22:E22"/>
    <mergeCell ref="B17:B18"/>
    <mergeCell ref="D17:E17"/>
    <mergeCell ref="D18:E18"/>
    <mergeCell ref="B21:B22"/>
  </mergeCells>
  <phoneticPr fontId="39"/>
  <pageMargins left="0.78740157480314965" right="0.23622047244094491" top="0.47244094488188981" bottom="0" header="0.31496062992125984" footer="0.31496062992125984"/>
  <pageSetup paperSize="9" scale="81" orientation="portrait" r:id="rId1"/>
  <headerFooter alignWithMargins="0"/>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B1:K32"/>
  <sheetViews>
    <sheetView view="pageBreakPreview" topLeftCell="A18" zoomScale="85" zoomScaleNormal="85" zoomScaleSheetLayoutView="85" workbookViewId="0">
      <selection activeCell="C2" sqref="C2:K2"/>
    </sheetView>
  </sheetViews>
  <sheetFormatPr defaultColWidth="8" defaultRowHeight="12" x14ac:dyDescent="0.2"/>
  <cols>
    <col min="1" max="1" width="1.7265625" style="67" customWidth="1"/>
    <col min="2" max="2" width="11.36328125" style="348" customWidth="1"/>
    <col min="3" max="3" width="19" style="68" customWidth="1"/>
    <col min="4" max="4" width="11.453125" style="67" customWidth="1"/>
    <col min="5" max="5" width="11.453125" style="68" customWidth="1"/>
    <col min="6" max="6" width="15" style="68" customWidth="1"/>
    <col min="7" max="7" width="15" style="69" customWidth="1"/>
    <col min="8" max="9" width="15" style="70" customWidth="1"/>
    <col min="10" max="10" width="1.08984375" style="70" customWidth="1"/>
    <col min="11" max="11" width="10.36328125" style="70" customWidth="1"/>
    <col min="12" max="16384" width="8" style="67"/>
  </cols>
  <sheetData>
    <row r="1" spans="2:11" ht="24.75" customHeight="1" x14ac:dyDescent="0.2">
      <c r="B1" s="484" t="s">
        <v>56</v>
      </c>
      <c r="C1" s="484"/>
      <c r="D1" s="484"/>
      <c r="E1" s="484"/>
      <c r="F1" s="484"/>
      <c r="G1" s="484"/>
      <c r="H1" s="484"/>
      <c r="I1" s="484"/>
      <c r="J1" s="484"/>
      <c r="K1" s="157"/>
    </row>
    <row r="2" spans="2:11" ht="6.75" customHeight="1" x14ac:dyDescent="0.2">
      <c r="C2" s="485"/>
      <c r="D2" s="485"/>
      <c r="E2" s="485"/>
      <c r="F2" s="485"/>
      <c r="G2" s="485"/>
      <c r="H2" s="485"/>
      <c r="I2" s="485"/>
      <c r="J2" s="485"/>
      <c r="K2" s="485"/>
    </row>
    <row r="3" spans="2:11" ht="33" customHeight="1" thickBot="1" x14ac:dyDescent="0.25">
      <c r="B3" s="349" t="s">
        <v>209</v>
      </c>
      <c r="D3"/>
      <c r="E3"/>
      <c r="F3"/>
      <c r="G3"/>
      <c r="H3"/>
      <c r="I3" s="159" t="s">
        <v>272</v>
      </c>
      <c r="J3"/>
      <c r="K3" s="128"/>
    </row>
    <row r="4" spans="2:11" ht="18.75" customHeight="1" x14ac:dyDescent="0.2">
      <c r="B4" s="637" t="s">
        <v>307</v>
      </c>
      <c r="C4" s="559" t="s">
        <v>249</v>
      </c>
      <c r="D4" s="562" t="s">
        <v>281</v>
      </c>
      <c r="E4" s="563"/>
      <c r="F4" s="160"/>
      <c r="G4" s="161" t="s">
        <v>113</v>
      </c>
      <c r="H4" s="162" t="s">
        <v>16</v>
      </c>
      <c r="I4" s="163"/>
      <c r="J4"/>
      <c r="K4" s="132"/>
    </row>
    <row r="5" spans="2:11" ht="18.75" customHeight="1" x14ac:dyDescent="0.2">
      <c r="B5" s="640"/>
      <c r="C5" s="560"/>
      <c r="D5" s="564"/>
      <c r="E5" s="565"/>
      <c r="F5" s="165" t="s">
        <v>134</v>
      </c>
      <c r="G5" s="165" t="s">
        <v>109</v>
      </c>
      <c r="H5" s="166" t="s">
        <v>125</v>
      </c>
      <c r="I5" s="164" t="s">
        <v>47</v>
      </c>
      <c r="J5"/>
    </row>
    <row r="6" spans="2:11" ht="18.75" customHeight="1" x14ac:dyDescent="0.2">
      <c r="B6" s="640"/>
      <c r="C6" s="560"/>
      <c r="D6" s="564"/>
      <c r="E6" s="565"/>
      <c r="F6" s="165"/>
      <c r="G6" s="165"/>
      <c r="H6" s="166" t="s">
        <v>196</v>
      </c>
      <c r="I6" s="167"/>
      <c r="J6"/>
    </row>
    <row r="7" spans="2:11" ht="21" customHeight="1" thickBot="1" x14ac:dyDescent="0.25">
      <c r="B7" s="641"/>
      <c r="C7" s="561"/>
      <c r="D7" s="633"/>
      <c r="E7" s="635"/>
      <c r="F7" s="345" t="s">
        <v>276</v>
      </c>
      <c r="G7" s="346" t="s">
        <v>261</v>
      </c>
      <c r="H7" s="347" t="s">
        <v>119</v>
      </c>
      <c r="I7" s="168" t="s">
        <v>174</v>
      </c>
      <c r="J7"/>
    </row>
    <row r="8" spans="2:11" s="70" customFormat="1" ht="34.5" customHeight="1" x14ac:dyDescent="0.2">
      <c r="B8" s="637" t="s">
        <v>323</v>
      </c>
      <c r="C8" s="359" t="s">
        <v>152</v>
      </c>
      <c r="D8" s="598" t="s">
        <v>8</v>
      </c>
      <c r="E8" s="610"/>
      <c r="F8" s="334">
        <v>1.4</v>
      </c>
      <c r="G8" s="336" t="s">
        <v>177</v>
      </c>
      <c r="H8" s="334" t="s">
        <v>77</v>
      </c>
      <c r="I8" s="357">
        <f>SUM(F8-G8)</f>
        <v>9.9999999999999867E-2</v>
      </c>
      <c r="J8"/>
    </row>
    <row r="9" spans="2:11" s="70" customFormat="1" ht="44.25" customHeight="1" thickBot="1" x14ac:dyDescent="0.25">
      <c r="B9" s="639"/>
      <c r="C9" s="374" t="s">
        <v>284</v>
      </c>
      <c r="D9" s="676" t="s">
        <v>324</v>
      </c>
      <c r="E9" s="677"/>
      <c r="F9" s="366">
        <v>1.4</v>
      </c>
      <c r="G9" s="367">
        <v>1.3</v>
      </c>
      <c r="H9" s="367">
        <v>0</v>
      </c>
      <c r="I9" s="368">
        <f>F9-G9-H9</f>
        <v>9.9999999999999867E-2</v>
      </c>
      <c r="J9"/>
    </row>
    <row r="10" spans="2:11" s="70" customFormat="1" ht="44.25" customHeight="1" x14ac:dyDescent="0.2">
      <c r="B10" s="637" t="s">
        <v>325</v>
      </c>
      <c r="C10" s="359" t="s">
        <v>152</v>
      </c>
      <c r="D10" s="598" t="s">
        <v>8</v>
      </c>
      <c r="E10" s="610"/>
      <c r="F10" s="334">
        <v>1.4</v>
      </c>
      <c r="G10" s="336" t="s">
        <v>177</v>
      </c>
      <c r="H10" s="334" t="s">
        <v>77</v>
      </c>
      <c r="I10" s="357">
        <f>SUM(F10-G10)</f>
        <v>9.9999999999999867E-2</v>
      </c>
      <c r="J10"/>
    </row>
    <row r="11" spans="2:11" s="70" customFormat="1" ht="44.25" customHeight="1" thickBot="1" x14ac:dyDescent="0.25">
      <c r="B11" s="639"/>
      <c r="C11" s="374" t="s">
        <v>284</v>
      </c>
      <c r="D11" s="676" t="s">
        <v>324</v>
      </c>
      <c r="E11" s="677"/>
      <c r="F11" s="366">
        <v>1.4</v>
      </c>
      <c r="G11" s="367">
        <v>1.3</v>
      </c>
      <c r="H11" s="367">
        <v>0</v>
      </c>
      <c r="I11" s="368">
        <f>F11-G11-H11</f>
        <v>9.9999999999999867E-2</v>
      </c>
      <c r="J11"/>
    </row>
    <row r="12" spans="2:11" ht="44.25" customHeight="1" x14ac:dyDescent="0.2">
      <c r="B12" s="637" t="s">
        <v>325</v>
      </c>
      <c r="C12" s="359" t="s">
        <v>152</v>
      </c>
      <c r="D12" s="598" t="s">
        <v>8</v>
      </c>
      <c r="E12" s="610"/>
      <c r="F12" s="334">
        <v>1.4</v>
      </c>
      <c r="G12" s="336" t="s">
        <v>177</v>
      </c>
      <c r="H12" s="334" t="s">
        <v>77</v>
      </c>
      <c r="I12" s="357">
        <f>SUM(F12-G12)</f>
        <v>9.9999999999999867E-2</v>
      </c>
      <c r="J12"/>
    </row>
    <row r="13" spans="2:11" ht="44.25" customHeight="1" thickBot="1" x14ac:dyDescent="0.25">
      <c r="B13" s="639"/>
      <c r="C13" s="374" t="s">
        <v>284</v>
      </c>
      <c r="D13" s="676" t="s">
        <v>324</v>
      </c>
      <c r="E13" s="677"/>
      <c r="F13" s="366">
        <v>1.4</v>
      </c>
      <c r="G13" s="367">
        <v>1.3</v>
      </c>
      <c r="H13" s="367">
        <v>0</v>
      </c>
      <c r="I13" s="368">
        <f>F13-G13-H13</f>
        <v>9.9999999999999867E-2</v>
      </c>
      <c r="J13"/>
    </row>
    <row r="14" spans="2:11" ht="21.25" customHeight="1" x14ac:dyDescent="0.2">
      <c r="B14" s="637" t="s">
        <v>326</v>
      </c>
      <c r="C14" s="666" t="s">
        <v>152</v>
      </c>
      <c r="D14" s="598" t="s">
        <v>283</v>
      </c>
      <c r="E14" s="610"/>
      <c r="F14" s="574">
        <v>1.5</v>
      </c>
      <c r="G14" s="652" t="s">
        <v>177</v>
      </c>
      <c r="H14" s="574" t="s">
        <v>95</v>
      </c>
      <c r="I14" s="576">
        <f>SUM(F14-G14)</f>
        <v>0.19999999999999996</v>
      </c>
      <c r="J14"/>
    </row>
    <row r="15" spans="2:11" ht="21.25" customHeight="1" x14ac:dyDescent="0.2">
      <c r="B15" s="640"/>
      <c r="C15" s="667"/>
      <c r="D15" s="643"/>
      <c r="E15" s="644"/>
      <c r="F15" s="651"/>
      <c r="G15" s="653"/>
      <c r="H15" s="651"/>
      <c r="I15" s="663"/>
      <c r="J15"/>
    </row>
    <row r="16" spans="2:11" ht="34.5" customHeight="1" x14ac:dyDescent="0.2">
      <c r="B16" s="640"/>
      <c r="C16" s="669" t="s">
        <v>287</v>
      </c>
      <c r="D16" s="329"/>
      <c r="E16" s="330">
        <v>9</v>
      </c>
      <c r="F16" s="313">
        <v>1.5</v>
      </c>
      <c r="G16" s="313">
        <v>1.3</v>
      </c>
      <c r="H16" s="313">
        <v>0.04</v>
      </c>
      <c r="I16" s="343">
        <f>F16-G16-H16</f>
        <v>0.15999999999999995</v>
      </c>
      <c r="J16"/>
    </row>
    <row r="17" spans="2:10" ht="34.5" customHeight="1" x14ac:dyDescent="0.2">
      <c r="B17" s="640"/>
      <c r="C17" s="670"/>
      <c r="D17" s="356">
        <v>9</v>
      </c>
      <c r="E17" s="333">
        <v>10</v>
      </c>
      <c r="F17" s="180">
        <v>1.5</v>
      </c>
      <c r="G17" s="180">
        <v>1.3</v>
      </c>
      <c r="H17" s="180">
        <v>0.03</v>
      </c>
      <c r="I17" s="343">
        <f>F17-G17-H17</f>
        <v>0.16999999999999996</v>
      </c>
      <c r="J17"/>
    </row>
    <row r="18" spans="2:10" ht="34.5" customHeight="1" x14ac:dyDescent="0.2">
      <c r="B18" s="640"/>
      <c r="C18" s="670"/>
      <c r="D18" s="356">
        <v>10</v>
      </c>
      <c r="E18" s="355">
        <v>11</v>
      </c>
      <c r="F18" s="180">
        <v>1.5</v>
      </c>
      <c r="G18" s="180">
        <v>1.3</v>
      </c>
      <c r="H18" s="180">
        <v>0.02</v>
      </c>
      <c r="I18" s="343">
        <f>F18-G18-H18</f>
        <v>0.17999999999999997</v>
      </c>
      <c r="J18"/>
    </row>
    <row r="19" spans="2:10" ht="34.5" customHeight="1" thickBot="1" x14ac:dyDescent="0.25">
      <c r="B19" s="641"/>
      <c r="C19" s="671"/>
      <c r="D19" s="375">
        <v>11</v>
      </c>
      <c r="E19" s="370">
        <v>15</v>
      </c>
      <c r="F19" s="195">
        <v>1.5</v>
      </c>
      <c r="G19" s="195">
        <v>1.3</v>
      </c>
      <c r="H19" s="195">
        <v>0</v>
      </c>
      <c r="I19" s="368">
        <f>F19-G19-H19</f>
        <v>0.19999999999999996</v>
      </c>
      <c r="J19"/>
    </row>
    <row r="20" spans="2:10" ht="19.5" customHeight="1" x14ac:dyDescent="0.2">
      <c r="B20" s="637" t="s">
        <v>327</v>
      </c>
      <c r="C20" s="666" t="s">
        <v>152</v>
      </c>
      <c r="D20" s="598" t="s">
        <v>283</v>
      </c>
      <c r="E20" s="610"/>
      <c r="F20" s="574">
        <v>1.5</v>
      </c>
      <c r="G20" s="652" t="s">
        <v>177</v>
      </c>
      <c r="H20" s="574" t="s">
        <v>95</v>
      </c>
      <c r="I20" s="678">
        <f>SUM(F20-G20)</f>
        <v>0.19999999999999996</v>
      </c>
      <c r="J20"/>
    </row>
    <row r="21" spans="2:10" ht="19.5" customHeight="1" x14ac:dyDescent="0.2">
      <c r="B21" s="640"/>
      <c r="C21" s="667"/>
      <c r="D21" s="643"/>
      <c r="E21" s="644"/>
      <c r="F21" s="651"/>
      <c r="G21" s="653"/>
      <c r="H21" s="651"/>
      <c r="I21" s="679"/>
      <c r="J21"/>
    </row>
    <row r="22" spans="2:10" ht="34.5" customHeight="1" x14ac:dyDescent="0.2">
      <c r="B22" s="640"/>
      <c r="C22" s="669" t="s">
        <v>287</v>
      </c>
      <c r="D22" s="329"/>
      <c r="E22" s="330">
        <v>11</v>
      </c>
      <c r="F22" s="313">
        <v>1.5</v>
      </c>
      <c r="G22" s="313">
        <v>1.3</v>
      </c>
      <c r="H22" s="313">
        <v>0.04</v>
      </c>
      <c r="I22" s="344">
        <f>F22-G22-H22</f>
        <v>0.15999999999999995</v>
      </c>
      <c r="J22"/>
    </row>
    <row r="23" spans="2:10" ht="34.5" customHeight="1" x14ac:dyDescent="0.2">
      <c r="B23" s="640"/>
      <c r="C23" s="670"/>
      <c r="D23" s="356">
        <v>11</v>
      </c>
      <c r="E23" s="333">
        <v>12</v>
      </c>
      <c r="F23" s="180">
        <v>1.5</v>
      </c>
      <c r="G23" s="180">
        <v>1.3</v>
      </c>
      <c r="H23" s="180">
        <v>0.03</v>
      </c>
      <c r="I23" s="344">
        <f>F23-G23-H23</f>
        <v>0.16999999999999996</v>
      </c>
      <c r="J23"/>
    </row>
    <row r="24" spans="2:10" ht="34.5" customHeight="1" x14ac:dyDescent="0.2">
      <c r="B24" s="640"/>
      <c r="C24" s="670"/>
      <c r="D24" s="356">
        <v>12</v>
      </c>
      <c r="E24" s="355">
        <v>13</v>
      </c>
      <c r="F24" s="180">
        <v>1.5</v>
      </c>
      <c r="G24" s="180">
        <v>1.3</v>
      </c>
      <c r="H24" s="180">
        <v>0.01</v>
      </c>
      <c r="I24" s="344">
        <f>F24-G24-H24</f>
        <v>0.18999999999999995</v>
      </c>
      <c r="J24"/>
    </row>
    <row r="25" spans="2:10" ht="34.5" customHeight="1" thickBot="1" x14ac:dyDescent="0.25">
      <c r="B25" s="641"/>
      <c r="C25" s="671"/>
      <c r="D25" s="375">
        <v>13</v>
      </c>
      <c r="E25" s="370">
        <v>15</v>
      </c>
      <c r="F25" s="195">
        <v>1.5</v>
      </c>
      <c r="G25" s="195">
        <v>1.3</v>
      </c>
      <c r="H25" s="195">
        <v>0</v>
      </c>
      <c r="I25" s="354">
        <f>F25-G25-H25</f>
        <v>0.19999999999999996</v>
      </c>
      <c r="J25"/>
    </row>
    <row r="26" spans="2:10" ht="34.5" customHeight="1" x14ac:dyDescent="0.2">
      <c r="B26" s="637" t="s">
        <v>328</v>
      </c>
      <c r="C26" s="666" t="s">
        <v>152</v>
      </c>
      <c r="D26" s="598" t="s">
        <v>283</v>
      </c>
      <c r="E26" s="610"/>
      <c r="F26" s="574">
        <v>1.5</v>
      </c>
      <c r="G26" s="652" t="s">
        <v>177</v>
      </c>
      <c r="H26" s="574" t="s">
        <v>95</v>
      </c>
      <c r="I26" s="678">
        <f>SUM(F26-G26)</f>
        <v>0.19999999999999996</v>
      </c>
    </row>
    <row r="27" spans="2:10" ht="34.5" customHeight="1" x14ac:dyDescent="0.2">
      <c r="B27" s="640"/>
      <c r="C27" s="667"/>
      <c r="D27" s="643"/>
      <c r="E27" s="644"/>
      <c r="F27" s="651"/>
      <c r="G27" s="653"/>
      <c r="H27" s="651"/>
      <c r="I27" s="679"/>
    </row>
    <row r="28" spans="2:10" ht="34.5" customHeight="1" x14ac:dyDescent="0.2">
      <c r="B28" s="640"/>
      <c r="C28" s="669" t="s">
        <v>287</v>
      </c>
      <c r="D28" s="329"/>
      <c r="E28" s="330">
        <v>10</v>
      </c>
      <c r="F28" s="313">
        <v>1.5</v>
      </c>
      <c r="G28" s="313">
        <v>1.3</v>
      </c>
      <c r="H28" s="313">
        <v>0.04</v>
      </c>
      <c r="I28" s="344">
        <f>F28-G28-H28</f>
        <v>0.15999999999999995</v>
      </c>
    </row>
    <row r="29" spans="2:10" ht="34.5" customHeight="1" x14ac:dyDescent="0.2">
      <c r="B29" s="640"/>
      <c r="C29" s="670"/>
      <c r="D29" s="356">
        <v>10</v>
      </c>
      <c r="E29" s="333">
        <v>11</v>
      </c>
      <c r="F29" s="180">
        <v>1.5</v>
      </c>
      <c r="G29" s="180">
        <v>1.3</v>
      </c>
      <c r="H29" s="180">
        <v>0.03</v>
      </c>
      <c r="I29" s="344">
        <f>F29-G29-H29</f>
        <v>0.16999999999999996</v>
      </c>
    </row>
    <row r="30" spans="2:10" ht="34.5" customHeight="1" x14ac:dyDescent="0.2">
      <c r="B30" s="640"/>
      <c r="C30" s="670"/>
      <c r="D30" s="356">
        <v>11</v>
      </c>
      <c r="E30" s="355">
        <v>12</v>
      </c>
      <c r="F30" s="180">
        <v>1.5</v>
      </c>
      <c r="G30" s="180">
        <v>1.3</v>
      </c>
      <c r="H30" s="180">
        <v>0.02</v>
      </c>
      <c r="I30" s="344">
        <f>F30-G30-H30</f>
        <v>0.17999999999999997</v>
      </c>
    </row>
    <row r="31" spans="2:10" ht="34.5" customHeight="1" x14ac:dyDescent="0.2">
      <c r="B31" s="640"/>
      <c r="C31" s="670"/>
      <c r="D31" s="356">
        <v>12</v>
      </c>
      <c r="E31" s="355">
        <v>13</v>
      </c>
      <c r="F31" s="180">
        <v>1.5</v>
      </c>
      <c r="G31" s="180">
        <v>1.3</v>
      </c>
      <c r="H31" s="180">
        <v>0.01</v>
      </c>
      <c r="I31" s="344">
        <f>F31-G31-H31</f>
        <v>0.18999999999999995</v>
      </c>
    </row>
    <row r="32" spans="2:10" ht="34.5" customHeight="1" thickBot="1" x14ac:dyDescent="0.25">
      <c r="B32" s="641"/>
      <c r="C32" s="671"/>
      <c r="D32" s="375">
        <v>13</v>
      </c>
      <c r="E32" s="370">
        <v>15</v>
      </c>
      <c r="F32" s="195">
        <v>1.5</v>
      </c>
      <c r="G32" s="195">
        <v>1.3</v>
      </c>
      <c r="H32" s="195">
        <v>0</v>
      </c>
      <c r="I32" s="354">
        <f>F32-G32-H32</f>
        <v>0.19999999999999996</v>
      </c>
    </row>
  </sheetData>
  <mergeCells count="38">
    <mergeCell ref="H26:H27"/>
    <mergeCell ref="I26:I27"/>
    <mergeCell ref="C28:C32"/>
    <mergeCell ref="B26:B32"/>
    <mergeCell ref="C26:C27"/>
    <mergeCell ref="D26:E27"/>
    <mergeCell ref="F26:F27"/>
    <mergeCell ref="G26:G27"/>
    <mergeCell ref="D11:E11"/>
    <mergeCell ref="D14:E15"/>
    <mergeCell ref="F14:F15"/>
    <mergeCell ref="G14:G15"/>
    <mergeCell ref="I14:I15"/>
    <mergeCell ref="I20:I21"/>
    <mergeCell ref="B1:J1"/>
    <mergeCell ref="C2:K2"/>
    <mergeCell ref="B4:B7"/>
    <mergeCell ref="C4:C7"/>
    <mergeCell ref="D4:E7"/>
    <mergeCell ref="B12:B13"/>
    <mergeCell ref="B8:B9"/>
    <mergeCell ref="D8:E8"/>
    <mergeCell ref="B10:B11"/>
    <mergeCell ref="D9:E9"/>
    <mergeCell ref="C20:C21"/>
    <mergeCell ref="D20:E21"/>
    <mergeCell ref="F20:F21"/>
    <mergeCell ref="G20:G21"/>
    <mergeCell ref="D10:E10"/>
    <mergeCell ref="H20:H21"/>
    <mergeCell ref="D12:E12"/>
    <mergeCell ref="D13:E13"/>
    <mergeCell ref="B14:B19"/>
    <mergeCell ref="C14:C15"/>
    <mergeCell ref="B20:B25"/>
    <mergeCell ref="C22:C25"/>
    <mergeCell ref="H14:H15"/>
    <mergeCell ref="C16:C19"/>
  </mergeCells>
  <phoneticPr fontId="39"/>
  <pageMargins left="0.78740157480314965" right="0.23622047244094491" top="0.47244094488188981" bottom="0" header="0.31496062992125984" footer="0.31496062992125984"/>
  <pageSetup paperSize="9" scale="81"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B1:U72"/>
  <sheetViews>
    <sheetView showOutlineSymbols="0" view="pageBreakPreview" zoomScale="85" zoomScaleNormal="87" zoomScaleSheetLayoutView="85" workbookViewId="0">
      <pane ySplit="2" topLeftCell="A60" activePane="bottomLeft" state="frozen"/>
      <selection pane="bottomLeft" activeCell="X73" sqref="X73"/>
    </sheetView>
  </sheetViews>
  <sheetFormatPr defaultColWidth="13.90625" defaultRowHeight="16.5" x14ac:dyDescent="0.25"/>
  <cols>
    <col min="1" max="1" width="2.26953125" style="1" customWidth="1"/>
    <col min="2" max="2" width="18.08984375" style="1" customWidth="1"/>
    <col min="3" max="3" width="19" style="1" customWidth="1"/>
    <col min="4" max="5" width="8.36328125" style="2" customWidth="1"/>
    <col min="6" max="6" width="9.26953125" style="2" customWidth="1"/>
    <col min="7" max="9" width="8.36328125" style="1" hidden="1" customWidth="1"/>
    <col min="10" max="10" width="10.36328125" style="1" customWidth="1"/>
    <col min="11" max="11" width="11.453125" style="3" customWidth="1"/>
    <col min="12" max="12" width="9.6328125" style="1" customWidth="1"/>
    <col min="13" max="15" width="8.36328125" style="1" hidden="1" customWidth="1"/>
    <col min="16" max="16" width="8.36328125" style="1" customWidth="1"/>
    <col min="17" max="17" width="8.36328125" style="3" customWidth="1"/>
    <col min="18" max="18" width="8.36328125" style="1" customWidth="1"/>
    <col min="19" max="19" width="8.36328125" style="1" hidden="1" customWidth="1"/>
    <col min="20" max="20" width="8.08984375" style="1" hidden="1" customWidth="1"/>
    <col min="21" max="21" width="8.36328125" style="1" hidden="1" customWidth="1"/>
    <col min="22" max="22" width="2.08984375" style="1" customWidth="1"/>
    <col min="23" max="23" width="13.90625" style="1" bestFit="1"/>
    <col min="24" max="16384" width="13.90625" style="1"/>
  </cols>
  <sheetData>
    <row r="1" spans="2:21" ht="50.25" customHeight="1" thickTop="1" thickBot="1" x14ac:dyDescent="0.3">
      <c r="B1" s="436" t="s">
        <v>233</v>
      </c>
      <c r="C1" s="437"/>
      <c r="D1" s="437"/>
      <c r="E1" s="437"/>
      <c r="F1" s="437"/>
      <c r="G1" s="437"/>
      <c r="H1" s="437"/>
      <c r="I1" s="437"/>
      <c r="J1" s="437"/>
      <c r="K1" s="437"/>
      <c r="L1" s="437"/>
      <c r="M1" s="437"/>
      <c r="N1" s="437"/>
      <c r="O1" s="437"/>
      <c r="P1" s="437"/>
      <c r="Q1" s="437"/>
      <c r="R1" s="438"/>
      <c r="S1" s="4"/>
      <c r="T1" s="5"/>
      <c r="U1" s="6"/>
    </row>
    <row r="2" spans="2:21" ht="72" customHeight="1" thickTop="1" thickBot="1" x14ac:dyDescent="0.3">
      <c r="B2" s="7" t="s">
        <v>188</v>
      </c>
      <c r="C2" s="8" t="s">
        <v>250</v>
      </c>
      <c r="D2" s="439" t="s">
        <v>251</v>
      </c>
      <c r="E2" s="440"/>
      <c r="F2" s="441"/>
      <c r="G2" s="9"/>
      <c r="H2" s="9"/>
      <c r="I2" s="9"/>
      <c r="J2" s="442" t="s">
        <v>148</v>
      </c>
      <c r="K2" s="443"/>
      <c r="L2" s="444"/>
      <c r="M2" s="10"/>
      <c r="N2" s="10"/>
      <c r="O2" s="10"/>
      <c r="P2" s="445" t="s">
        <v>222</v>
      </c>
      <c r="Q2" s="445"/>
      <c r="R2" s="446"/>
      <c r="S2" s="4"/>
      <c r="T2" s="5"/>
      <c r="U2" s="6"/>
    </row>
    <row r="3" spans="2:21" ht="17.5" thickTop="1" thickBot="1" x14ac:dyDescent="0.3">
      <c r="B3" s="51" t="s">
        <v>214</v>
      </c>
      <c r="C3" s="60" t="s">
        <v>24</v>
      </c>
      <c r="D3" s="479">
        <v>1.7</v>
      </c>
      <c r="E3" s="480"/>
      <c r="F3" s="483"/>
      <c r="G3" s="61"/>
      <c r="H3" s="53"/>
      <c r="I3" s="53"/>
      <c r="J3" s="481">
        <v>1.35</v>
      </c>
      <c r="K3" s="482"/>
      <c r="L3" s="482"/>
      <c r="M3" s="53"/>
      <c r="N3" s="53"/>
      <c r="O3" s="53"/>
      <c r="P3" s="453">
        <f t="shared" ref="P3:P12" si="0">SUM(D3-J3)</f>
        <v>0.34999999999999987</v>
      </c>
      <c r="Q3" s="454"/>
      <c r="R3" s="455"/>
    </row>
    <row r="4" spans="2:21" ht="17.5" thickTop="1" thickBot="1" x14ac:dyDescent="0.3">
      <c r="B4" s="51" t="s">
        <v>31</v>
      </c>
      <c r="C4" s="56" t="s">
        <v>236</v>
      </c>
      <c r="D4" s="479">
        <v>1.7</v>
      </c>
      <c r="E4" s="480"/>
      <c r="F4" s="483"/>
      <c r="G4" s="61"/>
      <c r="H4" s="53"/>
      <c r="I4" s="53"/>
      <c r="J4" s="481">
        <v>1.45</v>
      </c>
      <c r="K4" s="482"/>
      <c r="L4" s="482"/>
      <c r="M4" s="53"/>
      <c r="N4" s="53"/>
      <c r="O4" s="53"/>
      <c r="P4" s="453">
        <f t="shared" si="0"/>
        <v>0.25</v>
      </c>
      <c r="Q4" s="454"/>
      <c r="R4" s="455"/>
    </row>
    <row r="5" spans="2:21" ht="17.5" thickTop="1" thickBot="1" x14ac:dyDescent="0.3">
      <c r="B5" s="51" t="s">
        <v>31</v>
      </c>
      <c r="C5" s="56" t="s">
        <v>46</v>
      </c>
      <c r="D5" s="479">
        <v>1.7</v>
      </c>
      <c r="E5" s="480"/>
      <c r="F5" s="483"/>
      <c r="G5" s="61"/>
      <c r="H5" s="53"/>
      <c r="I5" s="53"/>
      <c r="J5" s="481">
        <v>1.55</v>
      </c>
      <c r="K5" s="482"/>
      <c r="L5" s="482"/>
      <c r="M5" s="53"/>
      <c r="N5" s="53"/>
      <c r="O5" s="53"/>
      <c r="P5" s="453">
        <f t="shared" si="0"/>
        <v>0.14999999999999991</v>
      </c>
      <c r="Q5" s="454"/>
      <c r="R5" s="455"/>
    </row>
    <row r="6" spans="2:21" ht="17.5" thickTop="1" thickBot="1" x14ac:dyDescent="0.3">
      <c r="B6" s="51" t="s">
        <v>279</v>
      </c>
      <c r="C6" s="60" t="s">
        <v>28</v>
      </c>
      <c r="D6" s="479">
        <v>1.6</v>
      </c>
      <c r="E6" s="480"/>
      <c r="F6" s="483"/>
      <c r="G6" s="61"/>
      <c r="H6" s="53"/>
      <c r="I6" s="53"/>
      <c r="J6" s="481">
        <v>1.1499999999999999</v>
      </c>
      <c r="K6" s="482"/>
      <c r="L6" s="482"/>
      <c r="M6" s="53"/>
      <c r="N6" s="53"/>
      <c r="O6" s="53"/>
      <c r="P6" s="453">
        <f t="shared" si="0"/>
        <v>0.45000000000000018</v>
      </c>
      <c r="Q6" s="454"/>
      <c r="R6" s="455"/>
    </row>
    <row r="7" spans="2:21" ht="17.5" thickTop="1" thickBot="1" x14ac:dyDescent="0.3">
      <c r="B7" s="51" t="s">
        <v>31</v>
      </c>
      <c r="C7" s="56" t="s">
        <v>133</v>
      </c>
      <c r="D7" s="479">
        <v>1.6</v>
      </c>
      <c r="E7" s="480"/>
      <c r="F7" s="483"/>
      <c r="G7" s="61"/>
      <c r="H7" s="53"/>
      <c r="I7" s="53"/>
      <c r="J7" s="481">
        <v>1.25</v>
      </c>
      <c r="K7" s="482"/>
      <c r="L7" s="482"/>
      <c r="M7" s="53"/>
      <c r="N7" s="53"/>
      <c r="O7" s="53"/>
      <c r="P7" s="453">
        <f t="shared" si="0"/>
        <v>0.35000000000000009</v>
      </c>
      <c r="Q7" s="454"/>
      <c r="R7" s="455"/>
    </row>
    <row r="8" spans="2:21" ht="17.5" thickTop="1" thickBot="1" x14ac:dyDescent="0.3">
      <c r="B8" s="51" t="s">
        <v>31</v>
      </c>
      <c r="C8" s="56" t="s">
        <v>236</v>
      </c>
      <c r="D8" s="479">
        <v>1.6</v>
      </c>
      <c r="E8" s="480"/>
      <c r="F8" s="483"/>
      <c r="G8" s="61"/>
      <c r="H8" s="53"/>
      <c r="I8" s="53"/>
      <c r="J8" s="481">
        <v>1.35</v>
      </c>
      <c r="K8" s="482"/>
      <c r="L8" s="482"/>
      <c r="M8" s="53"/>
      <c r="N8" s="53"/>
      <c r="O8" s="53"/>
      <c r="P8" s="453">
        <f t="shared" si="0"/>
        <v>0.25</v>
      </c>
      <c r="Q8" s="454"/>
      <c r="R8" s="455"/>
    </row>
    <row r="9" spans="2:21" ht="17.5" thickTop="1" thickBot="1" x14ac:dyDescent="0.3">
      <c r="B9" s="51" t="s">
        <v>31</v>
      </c>
      <c r="C9" s="56" t="s">
        <v>46</v>
      </c>
      <c r="D9" s="479">
        <v>1.6</v>
      </c>
      <c r="E9" s="480"/>
      <c r="F9" s="483"/>
      <c r="G9" s="61"/>
      <c r="H9" s="53"/>
      <c r="I9" s="53"/>
      <c r="J9" s="481">
        <v>1.45</v>
      </c>
      <c r="K9" s="482"/>
      <c r="L9" s="482"/>
      <c r="M9" s="53"/>
      <c r="N9" s="53"/>
      <c r="O9" s="53"/>
      <c r="P9" s="453">
        <f t="shared" si="0"/>
        <v>0.15000000000000013</v>
      </c>
      <c r="Q9" s="454"/>
      <c r="R9" s="455"/>
    </row>
    <row r="10" spans="2:21" ht="17.5" thickTop="1" thickBot="1" x14ac:dyDescent="0.3">
      <c r="B10" s="51" t="s">
        <v>68</v>
      </c>
      <c r="C10" s="60" t="s">
        <v>28</v>
      </c>
      <c r="D10" s="479">
        <v>1.6</v>
      </c>
      <c r="E10" s="480"/>
      <c r="F10" s="483"/>
      <c r="G10" s="61"/>
      <c r="H10" s="53"/>
      <c r="I10" s="53"/>
      <c r="J10" s="481">
        <v>1.25</v>
      </c>
      <c r="K10" s="482"/>
      <c r="L10" s="482"/>
      <c r="M10" s="53"/>
      <c r="N10" s="53"/>
      <c r="O10" s="53"/>
      <c r="P10" s="453">
        <f t="shared" si="0"/>
        <v>0.35000000000000009</v>
      </c>
      <c r="Q10" s="454"/>
      <c r="R10" s="455"/>
    </row>
    <row r="11" spans="2:21" ht="17.5" thickTop="1" thickBot="1" x14ac:dyDescent="0.3">
      <c r="B11" s="51" t="s">
        <v>31</v>
      </c>
      <c r="C11" s="56" t="s">
        <v>240</v>
      </c>
      <c r="D11" s="479">
        <v>1.6</v>
      </c>
      <c r="E11" s="480"/>
      <c r="F11" s="483"/>
      <c r="G11" s="61"/>
      <c r="H11" s="53"/>
      <c r="I11" s="53"/>
      <c r="J11" s="481">
        <v>1.35</v>
      </c>
      <c r="K11" s="482"/>
      <c r="L11" s="482"/>
      <c r="M11" s="53"/>
      <c r="N11" s="53"/>
      <c r="O11" s="53"/>
      <c r="P11" s="453">
        <f t="shared" si="0"/>
        <v>0.25</v>
      </c>
      <c r="Q11" s="454"/>
      <c r="R11" s="455"/>
    </row>
    <row r="12" spans="2:21" ht="17.5" thickTop="1" thickBot="1" x14ac:dyDescent="0.3">
      <c r="B12" s="51" t="s">
        <v>31</v>
      </c>
      <c r="C12" s="56" t="s">
        <v>71</v>
      </c>
      <c r="D12" s="479">
        <v>1.6</v>
      </c>
      <c r="E12" s="480"/>
      <c r="F12" s="483"/>
      <c r="G12" s="61"/>
      <c r="H12" s="53"/>
      <c r="I12" s="53"/>
      <c r="J12" s="481">
        <v>1.45</v>
      </c>
      <c r="K12" s="482"/>
      <c r="L12" s="482"/>
      <c r="M12" s="53"/>
      <c r="N12" s="53"/>
      <c r="O12" s="53"/>
      <c r="P12" s="453">
        <f t="shared" si="0"/>
        <v>0.15000000000000013</v>
      </c>
      <c r="Q12" s="454"/>
      <c r="R12" s="455"/>
    </row>
    <row r="13" spans="2:21" ht="17.5" thickTop="1" thickBot="1" x14ac:dyDescent="0.3">
      <c r="B13" s="51" t="s">
        <v>31</v>
      </c>
      <c r="C13" s="56" t="s">
        <v>46</v>
      </c>
      <c r="D13" s="479">
        <v>1.6</v>
      </c>
      <c r="E13" s="480"/>
      <c r="F13" s="483"/>
      <c r="G13" s="61"/>
      <c r="H13" s="53"/>
      <c r="I13" s="53"/>
      <c r="J13" s="481">
        <v>1.55</v>
      </c>
      <c r="K13" s="482"/>
      <c r="L13" s="482"/>
      <c r="M13" s="53"/>
      <c r="N13" s="53"/>
      <c r="O13" s="53"/>
      <c r="P13" s="453">
        <f t="shared" ref="P13:P22" si="1">SUM(D13-J13)</f>
        <v>5.0000000000000044E-2</v>
      </c>
      <c r="Q13" s="454"/>
      <c r="R13" s="455"/>
    </row>
    <row r="14" spans="2:21" ht="17.5" thickTop="1" thickBot="1" x14ac:dyDescent="0.3">
      <c r="B14" s="51" t="s">
        <v>26</v>
      </c>
      <c r="C14" s="60" t="s">
        <v>28</v>
      </c>
      <c r="D14" s="479">
        <v>1.6</v>
      </c>
      <c r="E14" s="480"/>
      <c r="F14" s="483"/>
      <c r="G14" s="61"/>
      <c r="H14" s="53"/>
      <c r="I14" s="53"/>
      <c r="J14" s="481">
        <v>1.1499999999999999</v>
      </c>
      <c r="K14" s="482"/>
      <c r="L14" s="482"/>
      <c r="M14" s="53"/>
      <c r="N14" s="53"/>
      <c r="O14" s="53"/>
      <c r="P14" s="453">
        <f t="shared" si="1"/>
        <v>0.45000000000000018</v>
      </c>
      <c r="Q14" s="454"/>
      <c r="R14" s="455"/>
    </row>
    <row r="15" spans="2:21" ht="17.5" thickTop="1" thickBot="1" x14ac:dyDescent="0.3">
      <c r="B15" s="51" t="s">
        <v>31</v>
      </c>
      <c r="C15" s="56" t="s">
        <v>133</v>
      </c>
      <c r="D15" s="479">
        <v>1.6</v>
      </c>
      <c r="E15" s="480"/>
      <c r="F15" s="483"/>
      <c r="G15" s="61"/>
      <c r="H15" s="53"/>
      <c r="I15" s="53"/>
      <c r="J15" s="481">
        <v>1.25</v>
      </c>
      <c r="K15" s="482"/>
      <c r="L15" s="482"/>
      <c r="M15" s="53"/>
      <c r="N15" s="53"/>
      <c r="O15" s="53"/>
      <c r="P15" s="453">
        <f t="shared" si="1"/>
        <v>0.35000000000000009</v>
      </c>
      <c r="Q15" s="454"/>
      <c r="R15" s="455"/>
    </row>
    <row r="16" spans="2:21" ht="17.5" thickTop="1" thickBot="1" x14ac:dyDescent="0.3">
      <c r="B16" s="51" t="s">
        <v>31</v>
      </c>
      <c r="C16" s="56" t="s">
        <v>1</v>
      </c>
      <c r="D16" s="479">
        <v>1.6</v>
      </c>
      <c r="E16" s="480"/>
      <c r="F16" s="483"/>
      <c r="G16" s="61"/>
      <c r="H16" s="53"/>
      <c r="I16" s="53"/>
      <c r="J16" s="481">
        <v>1.35</v>
      </c>
      <c r="K16" s="482"/>
      <c r="L16" s="482"/>
      <c r="M16" s="53"/>
      <c r="N16" s="53"/>
      <c r="O16" s="53"/>
      <c r="P16" s="453">
        <f t="shared" si="1"/>
        <v>0.25</v>
      </c>
      <c r="Q16" s="454"/>
      <c r="R16" s="455"/>
    </row>
    <row r="17" spans="2:18" ht="17.5" thickTop="1" thickBot="1" x14ac:dyDescent="0.3">
      <c r="B17" s="51" t="s">
        <v>31</v>
      </c>
      <c r="C17" s="56" t="s">
        <v>12</v>
      </c>
      <c r="D17" s="479">
        <v>1.6</v>
      </c>
      <c r="E17" s="480"/>
      <c r="F17" s="483"/>
      <c r="G17" s="61"/>
      <c r="H17" s="53"/>
      <c r="I17" s="53"/>
      <c r="J17" s="481">
        <v>1.45</v>
      </c>
      <c r="K17" s="482"/>
      <c r="L17" s="482"/>
      <c r="M17" s="53"/>
      <c r="N17" s="53"/>
      <c r="O17" s="53"/>
      <c r="P17" s="453">
        <f t="shared" si="1"/>
        <v>0.15000000000000013</v>
      </c>
      <c r="Q17" s="454"/>
      <c r="R17" s="455"/>
    </row>
    <row r="18" spans="2:18" ht="17.5" thickTop="1" thickBot="1" x14ac:dyDescent="0.3">
      <c r="B18" s="51" t="s">
        <v>2</v>
      </c>
      <c r="C18" s="60" t="s">
        <v>23</v>
      </c>
      <c r="D18" s="479">
        <v>1.7</v>
      </c>
      <c r="E18" s="480"/>
      <c r="F18" s="483"/>
      <c r="G18" s="61"/>
      <c r="H18" s="53"/>
      <c r="I18" s="53"/>
      <c r="J18" s="481">
        <v>1.1000000000000001</v>
      </c>
      <c r="K18" s="482"/>
      <c r="L18" s="482"/>
      <c r="M18" s="53"/>
      <c r="N18" s="53"/>
      <c r="O18" s="53"/>
      <c r="P18" s="453">
        <f t="shared" si="1"/>
        <v>0.59999999999999987</v>
      </c>
      <c r="Q18" s="454"/>
      <c r="R18" s="455"/>
    </row>
    <row r="19" spans="2:18" ht="17.5" thickTop="1" thickBot="1" x14ac:dyDescent="0.3">
      <c r="B19" s="51" t="s">
        <v>31</v>
      </c>
      <c r="C19" s="56" t="s">
        <v>45</v>
      </c>
      <c r="D19" s="479">
        <v>1.7</v>
      </c>
      <c r="E19" s="480"/>
      <c r="F19" s="483"/>
      <c r="G19" s="61"/>
      <c r="H19" s="53"/>
      <c r="I19" s="53"/>
      <c r="J19" s="481">
        <v>1.1499999999999999</v>
      </c>
      <c r="K19" s="482"/>
      <c r="L19" s="482"/>
      <c r="M19" s="53"/>
      <c r="N19" s="53"/>
      <c r="O19" s="53"/>
      <c r="P19" s="453">
        <f t="shared" si="1"/>
        <v>0.55000000000000004</v>
      </c>
      <c r="Q19" s="454"/>
      <c r="R19" s="455"/>
    </row>
    <row r="20" spans="2:18" ht="17.5" thickTop="1" thickBot="1" x14ac:dyDescent="0.3">
      <c r="B20" s="51" t="s">
        <v>31</v>
      </c>
      <c r="C20" s="56" t="s">
        <v>167</v>
      </c>
      <c r="D20" s="479">
        <v>1.7</v>
      </c>
      <c r="E20" s="480"/>
      <c r="F20" s="483"/>
      <c r="G20" s="61"/>
      <c r="H20" s="53"/>
      <c r="I20" s="53"/>
      <c r="J20" s="481">
        <v>1.25</v>
      </c>
      <c r="K20" s="482"/>
      <c r="L20" s="482"/>
      <c r="M20" s="53"/>
      <c r="N20" s="53"/>
      <c r="O20" s="53"/>
      <c r="P20" s="453">
        <f t="shared" si="1"/>
        <v>0.44999999999999996</v>
      </c>
      <c r="Q20" s="454"/>
      <c r="R20" s="455"/>
    </row>
    <row r="21" spans="2:18" ht="17.5" thickTop="1" thickBot="1" x14ac:dyDescent="0.3">
      <c r="B21" s="51" t="s">
        <v>31</v>
      </c>
      <c r="C21" s="56" t="s">
        <v>248</v>
      </c>
      <c r="D21" s="479">
        <v>1.7</v>
      </c>
      <c r="E21" s="480"/>
      <c r="F21" s="483"/>
      <c r="G21" s="61"/>
      <c r="H21" s="53"/>
      <c r="I21" s="53"/>
      <c r="J21" s="481">
        <v>1.35</v>
      </c>
      <c r="K21" s="482"/>
      <c r="L21" s="482"/>
      <c r="M21" s="53"/>
      <c r="N21" s="53"/>
      <c r="O21" s="53"/>
      <c r="P21" s="453">
        <f t="shared" si="1"/>
        <v>0.34999999999999987</v>
      </c>
      <c r="Q21" s="454"/>
      <c r="R21" s="455"/>
    </row>
    <row r="22" spans="2:18" ht="17.5" thickTop="1" thickBot="1" x14ac:dyDescent="0.3">
      <c r="B22" s="51" t="s">
        <v>31</v>
      </c>
      <c r="C22" s="56" t="s">
        <v>1</v>
      </c>
      <c r="D22" s="479">
        <v>1.7</v>
      </c>
      <c r="E22" s="480"/>
      <c r="F22" s="483"/>
      <c r="G22" s="61"/>
      <c r="H22" s="53"/>
      <c r="I22" s="53"/>
      <c r="J22" s="481">
        <v>1.45</v>
      </c>
      <c r="K22" s="482"/>
      <c r="L22" s="482"/>
      <c r="M22" s="53"/>
      <c r="N22" s="53"/>
      <c r="O22" s="53"/>
      <c r="P22" s="453">
        <f t="shared" si="1"/>
        <v>0.25</v>
      </c>
      <c r="Q22" s="454"/>
      <c r="R22" s="455"/>
    </row>
    <row r="23" spans="2:18" ht="17.5" thickTop="1" thickBot="1" x14ac:dyDescent="0.3">
      <c r="B23" s="51" t="s">
        <v>31</v>
      </c>
      <c r="C23" s="56" t="s">
        <v>12</v>
      </c>
      <c r="D23" s="479">
        <v>1.7</v>
      </c>
      <c r="E23" s="480"/>
      <c r="F23" s="483"/>
      <c r="G23" s="61"/>
      <c r="H23" s="53"/>
      <c r="I23" s="53"/>
      <c r="J23" s="481">
        <v>1.55</v>
      </c>
      <c r="K23" s="482"/>
      <c r="L23" s="482"/>
      <c r="M23" s="53"/>
      <c r="N23" s="53"/>
      <c r="O23" s="53"/>
      <c r="P23" s="453">
        <f t="shared" ref="P23:P32" si="2">SUM(D23-J23)</f>
        <v>0.14999999999999991</v>
      </c>
      <c r="Q23" s="454"/>
      <c r="R23" s="455"/>
    </row>
    <row r="24" spans="2:18" ht="17.5" thickTop="1" thickBot="1" x14ac:dyDescent="0.3">
      <c r="B24" s="51" t="s">
        <v>171</v>
      </c>
      <c r="C24" s="60" t="s">
        <v>266</v>
      </c>
      <c r="D24" s="479">
        <v>1.8</v>
      </c>
      <c r="E24" s="480"/>
      <c r="F24" s="483"/>
      <c r="G24" s="61"/>
      <c r="H24" s="53"/>
      <c r="I24" s="53"/>
      <c r="J24" s="481">
        <v>1.1000000000000001</v>
      </c>
      <c r="K24" s="482"/>
      <c r="L24" s="482"/>
      <c r="M24" s="53"/>
      <c r="N24" s="53"/>
      <c r="O24" s="53"/>
      <c r="P24" s="453">
        <f t="shared" si="2"/>
        <v>0.7</v>
      </c>
      <c r="Q24" s="454"/>
      <c r="R24" s="455"/>
    </row>
    <row r="25" spans="2:18" ht="17.5" thickTop="1" thickBot="1" x14ac:dyDescent="0.3">
      <c r="B25" s="51" t="s">
        <v>31</v>
      </c>
      <c r="C25" s="56" t="s">
        <v>170</v>
      </c>
      <c r="D25" s="479">
        <v>1.8</v>
      </c>
      <c r="E25" s="480"/>
      <c r="F25" s="483"/>
      <c r="G25" s="61"/>
      <c r="H25" s="53"/>
      <c r="I25" s="53"/>
      <c r="J25" s="481">
        <v>1.1499999999999999</v>
      </c>
      <c r="K25" s="482"/>
      <c r="L25" s="482"/>
      <c r="M25" s="53"/>
      <c r="N25" s="53"/>
      <c r="O25" s="53"/>
      <c r="P25" s="453">
        <f t="shared" si="2"/>
        <v>0.65000000000000013</v>
      </c>
      <c r="Q25" s="454"/>
      <c r="R25" s="455"/>
    </row>
    <row r="26" spans="2:18" ht="17.5" thickTop="1" thickBot="1" x14ac:dyDescent="0.3">
      <c r="B26" s="51" t="s">
        <v>31</v>
      </c>
      <c r="C26" s="56" t="s">
        <v>167</v>
      </c>
      <c r="D26" s="479">
        <v>1.8</v>
      </c>
      <c r="E26" s="480"/>
      <c r="F26" s="483"/>
      <c r="G26" s="61"/>
      <c r="H26" s="53"/>
      <c r="I26" s="53"/>
      <c r="J26" s="481">
        <v>1.25</v>
      </c>
      <c r="K26" s="482"/>
      <c r="L26" s="482"/>
      <c r="M26" s="53"/>
      <c r="N26" s="53"/>
      <c r="O26" s="53"/>
      <c r="P26" s="453">
        <f t="shared" si="2"/>
        <v>0.55000000000000004</v>
      </c>
      <c r="Q26" s="454"/>
      <c r="R26" s="455"/>
    </row>
    <row r="27" spans="2:18" ht="17.5" thickTop="1" thickBot="1" x14ac:dyDescent="0.3">
      <c r="B27" s="51" t="s">
        <v>31</v>
      </c>
      <c r="C27" s="56" t="s">
        <v>145</v>
      </c>
      <c r="D27" s="479">
        <v>1.8</v>
      </c>
      <c r="E27" s="480"/>
      <c r="F27" s="483"/>
      <c r="G27" s="61"/>
      <c r="H27" s="53"/>
      <c r="I27" s="53"/>
      <c r="J27" s="481">
        <v>1.35</v>
      </c>
      <c r="K27" s="482"/>
      <c r="L27" s="482"/>
      <c r="M27" s="53"/>
      <c r="N27" s="53"/>
      <c r="O27" s="53"/>
      <c r="P27" s="453">
        <f t="shared" si="2"/>
        <v>0.44999999999999996</v>
      </c>
      <c r="Q27" s="454"/>
      <c r="R27" s="455"/>
    </row>
    <row r="28" spans="2:18" ht="17.5" thickTop="1" thickBot="1" x14ac:dyDescent="0.3">
      <c r="B28" s="51" t="s">
        <v>31</v>
      </c>
      <c r="C28" s="56" t="s">
        <v>240</v>
      </c>
      <c r="D28" s="479">
        <v>1.8</v>
      </c>
      <c r="E28" s="480"/>
      <c r="F28" s="483"/>
      <c r="G28" s="61"/>
      <c r="H28" s="53"/>
      <c r="I28" s="53"/>
      <c r="J28" s="481">
        <v>1.45</v>
      </c>
      <c r="K28" s="482"/>
      <c r="L28" s="482"/>
      <c r="M28" s="53"/>
      <c r="N28" s="53"/>
      <c r="O28" s="53"/>
      <c r="P28" s="453">
        <f t="shared" si="2"/>
        <v>0.35000000000000009</v>
      </c>
      <c r="Q28" s="454"/>
      <c r="R28" s="455"/>
    </row>
    <row r="29" spans="2:18" ht="17.5" thickTop="1" thickBot="1" x14ac:dyDescent="0.3">
      <c r="B29" s="51" t="s">
        <v>31</v>
      </c>
      <c r="C29" s="56" t="s">
        <v>71</v>
      </c>
      <c r="D29" s="479">
        <v>1.8</v>
      </c>
      <c r="E29" s="480"/>
      <c r="F29" s="483"/>
      <c r="G29" s="61"/>
      <c r="H29" s="53"/>
      <c r="I29" s="53"/>
      <c r="J29" s="481">
        <v>1.55</v>
      </c>
      <c r="K29" s="482"/>
      <c r="L29" s="482"/>
      <c r="M29" s="53"/>
      <c r="N29" s="53"/>
      <c r="O29" s="53"/>
      <c r="P29" s="453">
        <f t="shared" si="2"/>
        <v>0.25</v>
      </c>
      <c r="Q29" s="454"/>
      <c r="R29" s="455"/>
    </row>
    <row r="30" spans="2:18" ht="17.5" thickTop="1" thickBot="1" x14ac:dyDescent="0.3">
      <c r="B30" s="51" t="s">
        <v>31</v>
      </c>
      <c r="C30" s="56" t="s">
        <v>46</v>
      </c>
      <c r="D30" s="479">
        <v>1.8</v>
      </c>
      <c r="E30" s="480"/>
      <c r="F30" s="483"/>
      <c r="G30" s="61"/>
      <c r="H30" s="53"/>
      <c r="I30" s="53"/>
      <c r="J30" s="481">
        <v>1.65</v>
      </c>
      <c r="K30" s="482"/>
      <c r="L30" s="482"/>
      <c r="M30" s="53"/>
      <c r="N30" s="53"/>
      <c r="O30" s="53"/>
      <c r="P30" s="453">
        <f t="shared" si="2"/>
        <v>0.15000000000000013</v>
      </c>
      <c r="Q30" s="454"/>
      <c r="R30" s="455"/>
    </row>
    <row r="31" spans="2:18" ht="17.5" thickTop="1" thickBot="1" x14ac:dyDescent="0.3">
      <c r="B31" s="51" t="s">
        <v>230</v>
      </c>
      <c r="C31" s="60" t="s">
        <v>189</v>
      </c>
      <c r="D31" s="479">
        <v>1.8</v>
      </c>
      <c r="E31" s="480"/>
      <c r="F31" s="483"/>
      <c r="G31" s="61"/>
      <c r="H31" s="53"/>
      <c r="I31" s="53"/>
      <c r="J31" s="481">
        <v>1</v>
      </c>
      <c r="K31" s="482"/>
      <c r="L31" s="482"/>
      <c r="M31" s="53"/>
      <c r="N31" s="53"/>
      <c r="O31" s="53"/>
      <c r="P31" s="453">
        <f t="shared" si="2"/>
        <v>0.8</v>
      </c>
      <c r="Q31" s="454"/>
      <c r="R31" s="455"/>
    </row>
    <row r="32" spans="2:18" ht="17.5" thickTop="1" thickBot="1" x14ac:dyDescent="0.3">
      <c r="B32" s="51" t="s">
        <v>31</v>
      </c>
      <c r="C32" s="56" t="s">
        <v>255</v>
      </c>
      <c r="D32" s="479">
        <v>1.8</v>
      </c>
      <c r="E32" s="480"/>
      <c r="F32" s="483"/>
      <c r="G32" s="61"/>
      <c r="H32" s="53"/>
      <c r="I32" s="53"/>
      <c r="J32" s="481">
        <v>1.05</v>
      </c>
      <c r="K32" s="482"/>
      <c r="L32" s="482"/>
      <c r="M32" s="53"/>
      <c r="N32" s="53"/>
      <c r="O32" s="53"/>
      <c r="P32" s="453">
        <f t="shared" si="2"/>
        <v>0.75</v>
      </c>
      <c r="Q32" s="454"/>
      <c r="R32" s="455"/>
    </row>
    <row r="33" spans="2:18" ht="17.5" thickTop="1" thickBot="1" x14ac:dyDescent="0.3">
      <c r="B33" s="51" t="s">
        <v>31</v>
      </c>
      <c r="C33" s="56" t="s">
        <v>19</v>
      </c>
      <c r="D33" s="479">
        <v>1.8</v>
      </c>
      <c r="E33" s="480"/>
      <c r="F33" s="483"/>
      <c r="G33" s="61"/>
      <c r="H33" s="53"/>
      <c r="I33" s="53"/>
      <c r="J33" s="481">
        <v>1.1499999999999999</v>
      </c>
      <c r="K33" s="482"/>
      <c r="L33" s="482"/>
      <c r="M33" s="53"/>
      <c r="N33" s="53"/>
      <c r="O33" s="53"/>
      <c r="P33" s="453">
        <f t="shared" ref="P33:P42" si="3">SUM(D33-J33)</f>
        <v>0.65000000000000013</v>
      </c>
      <c r="Q33" s="454"/>
      <c r="R33" s="455"/>
    </row>
    <row r="34" spans="2:18" ht="17.5" thickTop="1" thickBot="1" x14ac:dyDescent="0.3">
      <c r="B34" s="51" t="s">
        <v>31</v>
      </c>
      <c r="C34" s="56" t="s">
        <v>45</v>
      </c>
      <c r="D34" s="479">
        <v>1.8</v>
      </c>
      <c r="E34" s="480"/>
      <c r="F34" s="483"/>
      <c r="G34" s="61"/>
      <c r="H34" s="53"/>
      <c r="I34" s="53"/>
      <c r="J34" s="481">
        <v>1.25</v>
      </c>
      <c r="K34" s="482"/>
      <c r="L34" s="482"/>
      <c r="M34" s="53"/>
      <c r="N34" s="53"/>
      <c r="O34" s="53"/>
      <c r="P34" s="453">
        <f t="shared" si="3"/>
        <v>0.55000000000000004</v>
      </c>
      <c r="Q34" s="454"/>
      <c r="R34" s="455"/>
    </row>
    <row r="35" spans="2:18" ht="17.5" thickTop="1" thickBot="1" x14ac:dyDescent="0.3">
      <c r="B35" s="51" t="s">
        <v>31</v>
      </c>
      <c r="C35" s="56" t="s">
        <v>54</v>
      </c>
      <c r="D35" s="479">
        <v>1.8</v>
      </c>
      <c r="E35" s="480"/>
      <c r="F35" s="483"/>
      <c r="G35" s="61"/>
      <c r="H35" s="53"/>
      <c r="I35" s="53"/>
      <c r="J35" s="481">
        <v>1.35</v>
      </c>
      <c r="K35" s="482"/>
      <c r="L35" s="482"/>
      <c r="M35" s="53"/>
      <c r="N35" s="53"/>
      <c r="O35" s="53"/>
      <c r="P35" s="453">
        <f t="shared" si="3"/>
        <v>0.44999999999999996</v>
      </c>
      <c r="Q35" s="454"/>
      <c r="R35" s="455"/>
    </row>
    <row r="36" spans="2:18" ht="17.5" thickTop="1" thickBot="1" x14ac:dyDescent="0.3">
      <c r="B36" s="51" t="s">
        <v>31</v>
      </c>
      <c r="C36" s="56" t="s">
        <v>133</v>
      </c>
      <c r="D36" s="479">
        <v>1.8</v>
      </c>
      <c r="E36" s="480"/>
      <c r="F36" s="483"/>
      <c r="G36" s="61"/>
      <c r="H36" s="53"/>
      <c r="I36" s="53"/>
      <c r="J36" s="481">
        <v>1.45</v>
      </c>
      <c r="K36" s="482"/>
      <c r="L36" s="482"/>
      <c r="M36" s="53"/>
      <c r="N36" s="53"/>
      <c r="O36" s="53"/>
      <c r="P36" s="453">
        <f t="shared" si="3"/>
        <v>0.35000000000000009</v>
      </c>
      <c r="Q36" s="454"/>
      <c r="R36" s="455"/>
    </row>
    <row r="37" spans="2:18" ht="17.5" thickTop="1" thickBot="1" x14ac:dyDescent="0.3">
      <c r="B37" s="51" t="s">
        <v>31</v>
      </c>
      <c r="C37" s="56" t="s">
        <v>1</v>
      </c>
      <c r="D37" s="479">
        <v>1.8</v>
      </c>
      <c r="E37" s="480"/>
      <c r="F37" s="483"/>
      <c r="G37" s="61"/>
      <c r="H37" s="53"/>
      <c r="I37" s="53"/>
      <c r="J37" s="481">
        <v>1.55</v>
      </c>
      <c r="K37" s="482"/>
      <c r="L37" s="482"/>
      <c r="M37" s="53"/>
      <c r="N37" s="53"/>
      <c r="O37" s="53"/>
      <c r="P37" s="453">
        <f t="shared" si="3"/>
        <v>0.25</v>
      </c>
      <c r="Q37" s="454"/>
      <c r="R37" s="455"/>
    </row>
    <row r="38" spans="2:18" ht="17.5" thickTop="1" thickBot="1" x14ac:dyDescent="0.3">
      <c r="B38" s="51" t="s">
        <v>31</v>
      </c>
      <c r="C38" s="56" t="s">
        <v>12</v>
      </c>
      <c r="D38" s="479">
        <v>1.8</v>
      </c>
      <c r="E38" s="480"/>
      <c r="F38" s="483"/>
      <c r="G38" s="61"/>
      <c r="H38" s="53"/>
      <c r="I38" s="53"/>
      <c r="J38" s="481">
        <v>1.65</v>
      </c>
      <c r="K38" s="482"/>
      <c r="L38" s="482"/>
      <c r="M38" s="53"/>
      <c r="N38" s="53"/>
      <c r="O38" s="53"/>
      <c r="P38" s="453">
        <f t="shared" si="3"/>
        <v>0.15000000000000013</v>
      </c>
      <c r="Q38" s="454"/>
      <c r="R38" s="455"/>
    </row>
    <row r="39" spans="2:18" ht="17.5" thickTop="1" thickBot="1" x14ac:dyDescent="0.3">
      <c r="B39" s="51" t="s">
        <v>9</v>
      </c>
      <c r="C39" s="60" t="s">
        <v>266</v>
      </c>
      <c r="D39" s="479">
        <v>1.7</v>
      </c>
      <c r="E39" s="480"/>
      <c r="F39" s="483"/>
      <c r="G39" s="61"/>
      <c r="H39" s="53"/>
      <c r="I39" s="53"/>
      <c r="J39" s="481">
        <v>0.9</v>
      </c>
      <c r="K39" s="482"/>
      <c r="L39" s="482"/>
      <c r="M39" s="53"/>
      <c r="N39" s="53"/>
      <c r="O39" s="53"/>
      <c r="P39" s="453">
        <f t="shared" si="3"/>
        <v>0.79999999999999993</v>
      </c>
      <c r="Q39" s="454"/>
      <c r="R39" s="455"/>
    </row>
    <row r="40" spans="2:18" ht="17.5" thickTop="1" thickBot="1" x14ac:dyDescent="0.3">
      <c r="B40" s="51" t="s">
        <v>31</v>
      </c>
      <c r="C40" s="56" t="s">
        <v>19</v>
      </c>
      <c r="D40" s="479">
        <v>1.7</v>
      </c>
      <c r="E40" s="480"/>
      <c r="F40" s="483"/>
      <c r="G40" s="61"/>
      <c r="H40" s="53"/>
      <c r="I40" s="53"/>
      <c r="J40" s="481">
        <v>0.95</v>
      </c>
      <c r="K40" s="482"/>
      <c r="L40" s="482"/>
      <c r="M40" s="53"/>
      <c r="N40" s="53"/>
      <c r="O40" s="53"/>
      <c r="P40" s="453">
        <f t="shared" si="3"/>
        <v>0.75</v>
      </c>
      <c r="Q40" s="454"/>
      <c r="R40" s="455"/>
    </row>
    <row r="41" spans="2:18" ht="17.5" thickTop="1" thickBot="1" x14ac:dyDescent="0.3">
      <c r="B41" s="51" t="s">
        <v>31</v>
      </c>
      <c r="C41" s="56" t="s">
        <v>45</v>
      </c>
      <c r="D41" s="479">
        <v>1.7</v>
      </c>
      <c r="E41" s="480"/>
      <c r="F41" s="483"/>
      <c r="G41" s="61"/>
      <c r="H41" s="53"/>
      <c r="I41" s="53"/>
      <c r="J41" s="481">
        <v>1.05</v>
      </c>
      <c r="K41" s="482"/>
      <c r="L41" s="482"/>
      <c r="M41" s="53"/>
      <c r="N41" s="53"/>
      <c r="O41" s="53"/>
      <c r="P41" s="453">
        <f t="shared" si="3"/>
        <v>0.64999999999999991</v>
      </c>
      <c r="Q41" s="454"/>
      <c r="R41" s="455"/>
    </row>
    <row r="42" spans="2:18" ht="17.5" thickTop="1" thickBot="1" x14ac:dyDescent="0.3">
      <c r="B42" s="51" t="s">
        <v>31</v>
      </c>
      <c r="C42" s="56" t="s">
        <v>54</v>
      </c>
      <c r="D42" s="479">
        <v>1.7</v>
      </c>
      <c r="E42" s="480"/>
      <c r="F42" s="483"/>
      <c r="G42" s="61"/>
      <c r="H42" s="53"/>
      <c r="I42" s="53"/>
      <c r="J42" s="481">
        <v>1.1499999999999999</v>
      </c>
      <c r="K42" s="482"/>
      <c r="L42" s="482"/>
      <c r="M42" s="53"/>
      <c r="N42" s="53"/>
      <c r="O42" s="53"/>
      <c r="P42" s="453">
        <f t="shared" si="3"/>
        <v>0.55000000000000004</v>
      </c>
      <c r="Q42" s="454"/>
      <c r="R42" s="455"/>
    </row>
    <row r="43" spans="2:18" ht="17.5" thickTop="1" thickBot="1" x14ac:dyDescent="0.3">
      <c r="B43" s="51" t="s">
        <v>31</v>
      </c>
      <c r="C43" s="56" t="s">
        <v>133</v>
      </c>
      <c r="D43" s="479">
        <v>1.7</v>
      </c>
      <c r="E43" s="480"/>
      <c r="F43" s="483"/>
      <c r="G43" s="61"/>
      <c r="H43" s="53"/>
      <c r="I43" s="53"/>
      <c r="J43" s="481">
        <v>1.25</v>
      </c>
      <c r="K43" s="482"/>
      <c r="L43" s="482"/>
      <c r="M43" s="53"/>
      <c r="N43" s="53"/>
      <c r="O43" s="53"/>
      <c r="P43" s="453">
        <f t="shared" ref="P43:P52" si="4">SUM(D43-J43)</f>
        <v>0.44999999999999996</v>
      </c>
      <c r="Q43" s="454"/>
      <c r="R43" s="455"/>
    </row>
    <row r="44" spans="2:18" ht="17.5" thickTop="1" thickBot="1" x14ac:dyDescent="0.3">
      <c r="B44" s="51" t="s">
        <v>31</v>
      </c>
      <c r="C44" s="56" t="s">
        <v>1</v>
      </c>
      <c r="D44" s="479">
        <v>1.7</v>
      </c>
      <c r="E44" s="480"/>
      <c r="F44" s="483"/>
      <c r="G44" s="61"/>
      <c r="H44" s="53"/>
      <c r="I44" s="53"/>
      <c r="J44" s="481">
        <v>1.35</v>
      </c>
      <c r="K44" s="482"/>
      <c r="L44" s="482"/>
      <c r="M44" s="53"/>
      <c r="N44" s="53"/>
      <c r="O44" s="53"/>
      <c r="P44" s="453">
        <f t="shared" si="4"/>
        <v>0.34999999999999987</v>
      </c>
      <c r="Q44" s="454"/>
      <c r="R44" s="455"/>
    </row>
    <row r="45" spans="2:18" ht="17.5" thickTop="1" thickBot="1" x14ac:dyDescent="0.3">
      <c r="B45" s="51" t="s">
        <v>31</v>
      </c>
      <c r="C45" s="56" t="s">
        <v>12</v>
      </c>
      <c r="D45" s="479">
        <v>1.7</v>
      </c>
      <c r="E45" s="480"/>
      <c r="F45" s="483"/>
      <c r="G45" s="61"/>
      <c r="H45" s="53"/>
      <c r="I45" s="53"/>
      <c r="J45" s="481">
        <v>1.45</v>
      </c>
      <c r="K45" s="482"/>
      <c r="L45" s="482"/>
      <c r="M45" s="53"/>
      <c r="N45" s="53"/>
      <c r="O45" s="53"/>
      <c r="P45" s="453">
        <f t="shared" si="4"/>
        <v>0.25</v>
      </c>
      <c r="Q45" s="454"/>
      <c r="R45" s="455"/>
    </row>
    <row r="46" spans="2:18" ht="17.5" thickTop="1" thickBot="1" x14ac:dyDescent="0.3">
      <c r="B46" s="51" t="s">
        <v>206</v>
      </c>
      <c r="C46" s="60" t="s">
        <v>23</v>
      </c>
      <c r="D46" s="479">
        <v>1.7</v>
      </c>
      <c r="E46" s="480"/>
      <c r="F46" s="483"/>
      <c r="G46" s="61"/>
      <c r="H46" s="53"/>
      <c r="I46" s="53"/>
      <c r="J46" s="481">
        <v>1</v>
      </c>
      <c r="K46" s="482"/>
      <c r="L46" s="482"/>
      <c r="M46" s="53"/>
      <c r="N46" s="53"/>
      <c r="O46" s="53"/>
      <c r="P46" s="453">
        <f t="shared" si="4"/>
        <v>0.7</v>
      </c>
      <c r="Q46" s="454"/>
      <c r="R46" s="455"/>
    </row>
    <row r="47" spans="2:18" ht="17.5" thickTop="1" thickBot="1" x14ac:dyDescent="0.3">
      <c r="B47" s="51" t="s">
        <v>31</v>
      </c>
      <c r="C47" s="56" t="s">
        <v>45</v>
      </c>
      <c r="D47" s="479">
        <v>1.7</v>
      </c>
      <c r="E47" s="480"/>
      <c r="F47" s="483"/>
      <c r="G47" s="61"/>
      <c r="H47" s="53"/>
      <c r="I47" s="53"/>
      <c r="J47" s="481">
        <v>1.05</v>
      </c>
      <c r="K47" s="482"/>
      <c r="L47" s="482"/>
      <c r="M47" s="53"/>
      <c r="N47" s="53"/>
      <c r="O47" s="53"/>
      <c r="P47" s="453">
        <f t="shared" si="4"/>
        <v>0.64999999999999991</v>
      </c>
      <c r="Q47" s="454"/>
      <c r="R47" s="455"/>
    </row>
    <row r="48" spans="2:18" ht="17.5" thickTop="1" thickBot="1" x14ac:dyDescent="0.3">
      <c r="B48" s="51" t="s">
        <v>31</v>
      </c>
      <c r="C48" s="56" t="s">
        <v>167</v>
      </c>
      <c r="D48" s="479">
        <v>1.7</v>
      </c>
      <c r="E48" s="480"/>
      <c r="F48" s="483"/>
      <c r="G48" s="61"/>
      <c r="H48" s="53"/>
      <c r="I48" s="53"/>
      <c r="J48" s="481">
        <v>1.1499999999999999</v>
      </c>
      <c r="K48" s="482"/>
      <c r="L48" s="482"/>
      <c r="M48" s="53"/>
      <c r="N48" s="53"/>
      <c r="O48" s="53"/>
      <c r="P48" s="453">
        <f t="shared" si="4"/>
        <v>0.55000000000000004</v>
      </c>
      <c r="Q48" s="454"/>
      <c r="R48" s="455"/>
    </row>
    <row r="49" spans="2:18" ht="17.5" thickTop="1" thickBot="1" x14ac:dyDescent="0.3">
      <c r="B49" s="51" t="s">
        <v>31</v>
      </c>
      <c r="C49" s="56" t="s">
        <v>145</v>
      </c>
      <c r="D49" s="479">
        <v>1.7</v>
      </c>
      <c r="E49" s="480"/>
      <c r="F49" s="483"/>
      <c r="G49" s="61"/>
      <c r="H49" s="53"/>
      <c r="I49" s="53"/>
      <c r="J49" s="481">
        <v>1.25</v>
      </c>
      <c r="K49" s="482"/>
      <c r="L49" s="482"/>
      <c r="M49" s="53"/>
      <c r="N49" s="53"/>
      <c r="O49" s="53"/>
      <c r="P49" s="453">
        <f t="shared" si="4"/>
        <v>0.44999999999999996</v>
      </c>
      <c r="Q49" s="454"/>
      <c r="R49" s="455"/>
    </row>
    <row r="50" spans="2:18" ht="17.5" thickTop="1" thickBot="1" x14ac:dyDescent="0.3">
      <c r="B50" s="51" t="s">
        <v>31</v>
      </c>
      <c r="C50" s="56" t="s">
        <v>133</v>
      </c>
      <c r="D50" s="479">
        <v>1.7</v>
      </c>
      <c r="E50" s="480"/>
      <c r="F50" s="483"/>
      <c r="G50" s="61"/>
      <c r="H50" s="53"/>
      <c r="I50" s="53"/>
      <c r="J50" s="481">
        <v>1.35</v>
      </c>
      <c r="K50" s="482"/>
      <c r="L50" s="482"/>
      <c r="M50" s="53"/>
      <c r="N50" s="53"/>
      <c r="O50" s="53"/>
      <c r="P50" s="453">
        <f t="shared" si="4"/>
        <v>0.34999999999999987</v>
      </c>
      <c r="Q50" s="454"/>
      <c r="R50" s="455"/>
    </row>
    <row r="51" spans="2:18" ht="17.5" thickTop="1" thickBot="1" x14ac:dyDescent="0.3">
      <c r="B51" s="51" t="s">
        <v>31</v>
      </c>
      <c r="C51" s="56" t="s">
        <v>1</v>
      </c>
      <c r="D51" s="479">
        <v>1.7</v>
      </c>
      <c r="E51" s="480"/>
      <c r="F51" s="483"/>
      <c r="G51" s="61"/>
      <c r="H51" s="53"/>
      <c r="I51" s="53"/>
      <c r="J51" s="481">
        <v>1.45</v>
      </c>
      <c r="K51" s="482"/>
      <c r="L51" s="482"/>
      <c r="M51" s="53"/>
      <c r="N51" s="53"/>
      <c r="O51" s="53"/>
      <c r="P51" s="453">
        <f t="shared" si="4"/>
        <v>0.25</v>
      </c>
      <c r="Q51" s="454"/>
      <c r="R51" s="455"/>
    </row>
    <row r="52" spans="2:18" ht="17.5" thickTop="1" thickBot="1" x14ac:dyDescent="0.3">
      <c r="B52" s="51" t="s">
        <v>31</v>
      </c>
      <c r="C52" s="56" t="s">
        <v>12</v>
      </c>
      <c r="D52" s="479">
        <v>1.7</v>
      </c>
      <c r="E52" s="480"/>
      <c r="F52" s="483"/>
      <c r="G52" s="61"/>
      <c r="H52" s="53"/>
      <c r="I52" s="53"/>
      <c r="J52" s="481">
        <v>1.55</v>
      </c>
      <c r="K52" s="482"/>
      <c r="L52" s="482"/>
      <c r="M52" s="53"/>
      <c r="N52" s="53"/>
      <c r="O52" s="53"/>
      <c r="P52" s="453">
        <f t="shared" si="4"/>
        <v>0.14999999999999991</v>
      </c>
      <c r="Q52" s="454"/>
      <c r="R52" s="455"/>
    </row>
    <row r="53" spans="2:18" ht="17.5" thickTop="1" thickBot="1" x14ac:dyDescent="0.3">
      <c r="B53" s="51" t="s">
        <v>69</v>
      </c>
      <c r="C53" s="60" t="s">
        <v>23</v>
      </c>
      <c r="D53" s="479">
        <v>1.6</v>
      </c>
      <c r="E53" s="480"/>
      <c r="F53" s="483"/>
      <c r="G53" s="61"/>
      <c r="H53" s="53"/>
      <c r="I53" s="53"/>
      <c r="J53" s="481">
        <v>0.9</v>
      </c>
      <c r="K53" s="482"/>
      <c r="L53" s="482"/>
      <c r="M53" s="53"/>
      <c r="N53" s="53"/>
      <c r="O53" s="53"/>
      <c r="P53" s="453">
        <f t="shared" ref="P53:P64" si="5">SUM(D53-J53)</f>
        <v>0.70000000000000007</v>
      </c>
      <c r="Q53" s="454"/>
      <c r="R53" s="455"/>
    </row>
    <row r="54" spans="2:18" ht="17.5" thickTop="1" thickBot="1" x14ac:dyDescent="0.3">
      <c r="B54" s="51" t="s">
        <v>31</v>
      </c>
      <c r="C54" s="56" t="s">
        <v>45</v>
      </c>
      <c r="D54" s="479">
        <v>1.6</v>
      </c>
      <c r="E54" s="480"/>
      <c r="F54" s="483"/>
      <c r="G54" s="61"/>
      <c r="H54" s="53"/>
      <c r="I54" s="53"/>
      <c r="J54" s="481">
        <v>0.95</v>
      </c>
      <c r="K54" s="482"/>
      <c r="L54" s="482"/>
      <c r="M54" s="53"/>
      <c r="N54" s="53"/>
      <c r="O54" s="53"/>
      <c r="P54" s="453">
        <f t="shared" si="5"/>
        <v>0.65000000000000013</v>
      </c>
      <c r="Q54" s="454"/>
      <c r="R54" s="455"/>
    </row>
    <row r="55" spans="2:18" ht="17.5" thickTop="1" thickBot="1" x14ac:dyDescent="0.3">
      <c r="B55" s="51" t="s">
        <v>31</v>
      </c>
      <c r="C55" s="56" t="s">
        <v>167</v>
      </c>
      <c r="D55" s="479">
        <v>1.6</v>
      </c>
      <c r="E55" s="480"/>
      <c r="F55" s="483"/>
      <c r="G55" s="61"/>
      <c r="H55" s="53"/>
      <c r="I55" s="53"/>
      <c r="J55" s="481">
        <v>1.05</v>
      </c>
      <c r="K55" s="482"/>
      <c r="L55" s="482"/>
      <c r="M55" s="53"/>
      <c r="N55" s="53"/>
      <c r="O55" s="53"/>
      <c r="P55" s="453">
        <f t="shared" si="5"/>
        <v>0.55000000000000004</v>
      </c>
      <c r="Q55" s="454"/>
      <c r="R55" s="455"/>
    </row>
    <row r="56" spans="2:18" ht="17.5" thickTop="1" thickBot="1" x14ac:dyDescent="0.3">
      <c r="B56" s="51" t="s">
        <v>31</v>
      </c>
      <c r="C56" s="56" t="s">
        <v>145</v>
      </c>
      <c r="D56" s="479">
        <v>1.6</v>
      </c>
      <c r="E56" s="480"/>
      <c r="F56" s="483"/>
      <c r="G56" s="61"/>
      <c r="H56" s="53"/>
      <c r="I56" s="53"/>
      <c r="J56" s="481">
        <v>1.1499999999999999</v>
      </c>
      <c r="K56" s="482"/>
      <c r="L56" s="482"/>
      <c r="M56" s="53"/>
      <c r="N56" s="53"/>
      <c r="O56" s="53"/>
      <c r="P56" s="453">
        <f t="shared" si="5"/>
        <v>0.45000000000000018</v>
      </c>
      <c r="Q56" s="454"/>
      <c r="R56" s="455"/>
    </row>
    <row r="57" spans="2:18" ht="17.5" thickTop="1" thickBot="1" x14ac:dyDescent="0.3">
      <c r="B57" s="51" t="s">
        <v>31</v>
      </c>
      <c r="C57" s="56" t="s">
        <v>240</v>
      </c>
      <c r="D57" s="479">
        <v>1.6</v>
      </c>
      <c r="E57" s="480"/>
      <c r="F57" s="483"/>
      <c r="G57" s="61"/>
      <c r="H57" s="53"/>
      <c r="I57" s="53"/>
      <c r="J57" s="481">
        <v>1.25</v>
      </c>
      <c r="K57" s="482"/>
      <c r="L57" s="482"/>
      <c r="M57" s="53"/>
      <c r="N57" s="53"/>
      <c r="O57" s="53"/>
      <c r="P57" s="453">
        <f t="shared" si="5"/>
        <v>0.35000000000000009</v>
      </c>
      <c r="Q57" s="454"/>
      <c r="R57" s="455"/>
    </row>
    <row r="58" spans="2:18" ht="17.5" thickTop="1" thickBot="1" x14ac:dyDescent="0.3">
      <c r="B58" s="51" t="s">
        <v>31</v>
      </c>
      <c r="C58" s="56" t="s">
        <v>71</v>
      </c>
      <c r="D58" s="479">
        <v>1.6</v>
      </c>
      <c r="E58" s="480"/>
      <c r="F58" s="483"/>
      <c r="G58" s="61"/>
      <c r="H58" s="53"/>
      <c r="I58" s="53"/>
      <c r="J58" s="481">
        <v>1.35</v>
      </c>
      <c r="K58" s="482"/>
      <c r="L58" s="482"/>
      <c r="M58" s="53"/>
      <c r="N58" s="53"/>
      <c r="O58" s="53"/>
      <c r="P58" s="453">
        <f t="shared" si="5"/>
        <v>0.25</v>
      </c>
      <c r="Q58" s="454"/>
      <c r="R58" s="455"/>
    </row>
    <row r="59" spans="2:18" ht="17.5" thickTop="1" thickBot="1" x14ac:dyDescent="0.3">
      <c r="B59" s="51" t="s">
        <v>31</v>
      </c>
      <c r="C59" s="56" t="s">
        <v>46</v>
      </c>
      <c r="D59" s="479">
        <v>1.6</v>
      </c>
      <c r="E59" s="480"/>
      <c r="F59" s="483"/>
      <c r="G59" s="61"/>
      <c r="H59" s="53"/>
      <c r="I59" s="53"/>
      <c r="J59" s="481">
        <v>1.45</v>
      </c>
      <c r="K59" s="482"/>
      <c r="L59" s="482"/>
      <c r="M59" s="53"/>
      <c r="N59" s="53"/>
      <c r="O59" s="53"/>
      <c r="P59" s="453">
        <f t="shared" si="5"/>
        <v>0.15000000000000013</v>
      </c>
      <c r="Q59" s="454"/>
      <c r="R59" s="455"/>
    </row>
    <row r="60" spans="2:18" ht="17.5" thickTop="1" thickBot="1" x14ac:dyDescent="0.3">
      <c r="B60" s="51" t="s">
        <v>149</v>
      </c>
      <c r="C60" s="60" t="s">
        <v>23</v>
      </c>
      <c r="D60" s="479">
        <v>1.6</v>
      </c>
      <c r="E60" s="480"/>
      <c r="F60" s="483"/>
      <c r="G60" s="61"/>
      <c r="H60" s="53"/>
      <c r="I60" s="53"/>
      <c r="J60" s="481">
        <v>0.9</v>
      </c>
      <c r="K60" s="482"/>
      <c r="L60" s="482"/>
      <c r="M60" s="53"/>
      <c r="N60" s="53"/>
      <c r="O60" s="53"/>
      <c r="P60" s="453">
        <f t="shared" si="5"/>
        <v>0.70000000000000007</v>
      </c>
      <c r="Q60" s="454"/>
      <c r="R60" s="455"/>
    </row>
    <row r="61" spans="2:18" ht="17.5" thickTop="1" thickBot="1" x14ac:dyDescent="0.3">
      <c r="B61" s="51" t="s">
        <v>31</v>
      </c>
      <c r="C61" s="56" t="s">
        <v>45</v>
      </c>
      <c r="D61" s="479">
        <v>1.6</v>
      </c>
      <c r="E61" s="480"/>
      <c r="F61" s="483"/>
      <c r="G61" s="61"/>
      <c r="H61" s="53"/>
      <c r="I61" s="53"/>
      <c r="J61" s="481">
        <v>0.95</v>
      </c>
      <c r="K61" s="482"/>
      <c r="L61" s="482"/>
      <c r="M61" s="53"/>
      <c r="N61" s="53"/>
      <c r="O61" s="53"/>
      <c r="P61" s="453">
        <f t="shared" si="5"/>
        <v>0.65000000000000013</v>
      </c>
      <c r="Q61" s="454"/>
      <c r="R61" s="455"/>
    </row>
    <row r="62" spans="2:18" ht="17.5" thickTop="1" thickBot="1" x14ac:dyDescent="0.3">
      <c r="B62" s="51" t="s">
        <v>31</v>
      </c>
      <c r="C62" s="56" t="s">
        <v>167</v>
      </c>
      <c r="D62" s="479">
        <v>1.6</v>
      </c>
      <c r="E62" s="480"/>
      <c r="F62" s="483"/>
      <c r="G62" s="61"/>
      <c r="H62" s="53"/>
      <c r="I62" s="53"/>
      <c r="J62" s="481">
        <v>1.05</v>
      </c>
      <c r="K62" s="482"/>
      <c r="L62" s="482"/>
      <c r="M62" s="53"/>
      <c r="N62" s="53"/>
      <c r="O62" s="53"/>
      <c r="P62" s="453">
        <f t="shared" si="5"/>
        <v>0.55000000000000004</v>
      </c>
      <c r="Q62" s="454"/>
      <c r="R62" s="455"/>
    </row>
    <row r="63" spans="2:18" ht="17.5" thickTop="1" thickBot="1" x14ac:dyDescent="0.3">
      <c r="B63" s="51" t="s">
        <v>31</v>
      </c>
      <c r="C63" s="56" t="s">
        <v>248</v>
      </c>
      <c r="D63" s="479">
        <v>1.6</v>
      </c>
      <c r="E63" s="480"/>
      <c r="F63" s="483"/>
      <c r="G63" s="61"/>
      <c r="H63" s="53"/>
      <c r="I63" s="53"/>
      <c r="J63" s="481">
        <v>1.1499999999999999</v>
      </c>
      <c r="K63" s="482"/>
      <c r="L63" s="482"/>
      <c r="M63" s="53"/>
      <c r="N63" s="53"/>
      <c r="O63" s="53"/>
      <c r="P63" s="453">
        <f t="shared" si="5"/>
        <v>0.45000000000000018</v>
      </c>
      <c r="Q63" s="454"/>
      <c r="R63" s="455"/>
    </row>
    <row r="64" spans="2:18" ht="17.5" thickTop="1" thickBot="1" x14ac:dyDescent="0.3">
      <c r="B64" s="51" t="s">
        <v>31</v>
      </c>
      <c r="C64" s="56" t="s">
        <v>1</v>
      </c>
      <c r="D64" s="479">
        <v>1.6</v>
      </c>
      <c r="E64" s="480"/>
      <c r="F64" s="483"/>
      <c r="G64" s="61"/>
      <c r="H64" s="53"/>
      <c r="I64" s="53"/>
      <c r="J64" s="481">
        <v>1.25</v>
      </c>
      <c r="K64" s="482"/>
      <c r="L64" s="482"/>
      <c r="M64" s="53"/>
      <c r="N64" s="53"/>
      <c r="O64" s="53"/>
      <c r="P64" s="453">
        <f t="shared" si="5"/>
        <v>0.35000000000000009</v>
      </c>
      <c r="Q64" s="454"/>
      <c r="R64" s="455"/>
    </row>
    <row r="65" spans="2:18" ht="17.5" thickTop="1" thickBot="1" x14ac:dyDescent="0.3">
      <c r="B65" s="51" t="s">
        <v>31</v>
      </c>
      <c r="C65" s="56" t="s">
        <v>71</v>
      </c>
      <c r="D65" s="479">
        <v>1.6</v>
      </c>
      <c r="E65" s="480"/>
      <c r="F65" s="483"/>
      <c r="G65" s="61"/>
      <c r="H65" s="53"/>
      <c r="I65" s="53"/>
      <c r="J65" s="481">
        <v>1.35</v>
      </c>
      <c r="K65" s="482"/>
      <c r="L65" s="482"/>
      <c r="M65" s="53"/>
      <c r="N65" s="53"/>
      <c r="O65" s="53"/>
      <c r="P65" s="453">
        <f t="shared" ref="P65:P72" si="6">SUM(D65-J65)</f>
        <v>0.25</v>
      </c>
      <c r="Q65" s="454"/>
      <c r="R65" s="455"/>
    </row>
    <row r="66" spans="2:18" ht="17.5" thickTop="1" thickBot="1" x14ac:dyDescent="0.3">
      <c r="B66" s="51" t="s">
        <v>31</v>
      </c>
      <c r="C66" s="56" t="s">
        <v>46</v>
      </c>
      <c r="D66" s="479">
        <v>1.6</v>
      </c>
      <c r="E66" s="480"/>
      <c r="F66" s="483"/>
      <c r="G66" s="61"/>
      <c r="H66" s="53"/>
      <c r="I66" s="53"/>
      <c r="J66" s="481">
        <v>1.45</v>
      </c>
      <c r="K66" s="482"/>
      <c r="L66" s="482"/>
      <c r="M66" s="53"/>
      <c r="N66" s="53"/>
      <c r="O66" s="53"/>
      <c r="P66" s="453">
        <f t="shared" si="6"/>
        <v>0.15000000000000013</v>
      </c>
      <c r="Q66" s="454"/>
      <c r="R66" s="455"/>
    </row>
    <row r="67" spans="2:18" ht="17.5" thickTop="1" thickBot="1" x14ac:dyDescent="0.3">
      <c r="B67" s="51" t="s">
        <v>124</v>
      </c>
      <c r="C67" s="60" t="s">
        <v>23</v>
      </c>
      <c r="D67" s="479">
        <v>1.7</v>
      </c>
      <c r="E67" s="480"/>
      <c r="F67" s="483"/>
      <c r="G67" s="61"/>
      <c r="H67" s="53"/>
      <c r="I67" s="53"/>
      <c r="J67" s="481">
        <v>0.95</v>
      </c>
      <c r="K67" s="482"/>
      <c r="L67" s="482"/>
      <c r="M67" s="53"/>
      <c r="N67" s="53"/>
      <c r="O67" s="53"/>
      <c r="P67" s="453">
        <f t="shared" si="6"/>
        <v>0.75</v>
      </c>
      <c r="Q67" s="454"/>
      <c r="R67" s="455"/>
    </row>
    <row r="68" spans="2:18" ht="17.5" thickTop="1" thickBot="1" x14ac:dyDescent="0.3">
      <c r="B68" s="51" t="s">
        <v>31</v>
      </c>
      <c r="C68" s="56" t="s">
        <v>76</v>
      </c>
      <c r="D68" s="479">
        <v>1.7</v>
      </c>
      <c r="E68" s="480"/>
      <c r="F68" s="483"/>
      <c r="G68" s="61"/>
      <c r="H68" s="53"/>
      <c r="I68" s="53"/>
      <c r="J68" s="481">
        <v>1.1499999999999999</v>
      </c>
      <c r="K68" s="482"/>
      <c r="L68" s="482"/>
      <c r="M68" s="53"/>
      <c r="N68" s="53"/>
      <c r="O68" s="53"/>
      <c r="P68" s="453">
        <f t="shared" si="6"/>
        <v>0.55000000000000004</v>
      </c>
      <c r="Q68" s="454"/>
      <c r="R68" s="455"/>
    </row>
    <row r="69" spans="2:18" ht="17.5" thickTop="1" thickBot="1" x14ac:dyDescent="0.3">
      <c r="B69" s="51" t="s">
        <v>31</v>
      </c>
      <c r="C69" s="56" t="s">
        <v>145</v>
      </c>
      <c r="D69" s="479">
        <v>1.7</v>
      </c>
      <c r="E69" s="480"/>
      <c r="F69" s="483"/>
      <c r="G69" s="61"/>
      <c r="H69" s="53"/>
      <c r="I69" s="53"/>
      <c r="J69" s="481">
        <v>1.25</v>
      </c>
      <c r="K69" s="482"/>
      <c r="L69" s="482"/>
      <c r="M69" s="53"/>
      <c r="N69" s="53"/>
      <c r="O69" s="53"/>
      <c r="P69" s="453">
        <f t="shared" si="6"/>
        <v>0.44999999999999996</v>
      </c>
      <c r="Q69" s="454"/>
      <c r="R69" s="455"/>
    </row>
    <row r="70" spans="2:18" ht="17.5" thickTop="1" thickBot="1" x14ac:dyDescent="0.3">
      <c r="B70" s="51" t="s">
        <v>31</v>
      </c>
      <c r="C70" s="56" t="s">
        <v>133</v>
      </c>
      <c r="D70" s="479">
        <v>1.7</v>
      </c>
      <c r="E70" s="480"/>
      <c r="F70" s="483"/>
      <c r="G70" s="61"/>
      <c r="H70" s="53"/>
      <c r="I70" s="53"/>
      <c r="J70" s="481">
        <v>1.35</v>
      </c>
      <c r="K70" s="482"/>
      <c r="L70" s="482"/>
      <c r="M70" s="53"/>
      <c r="N70" s="53"/>
      <c r="O70" s="53"/>
      <c r="P70" s="453">
        <f t="shared" si="6"/>
        <v>0.34999999999999987</v>
      </c>
      <c r="Q70" s="454"/>
      <c r="R70" s="455"/>
    </row>
    <row r="71" spans="2:18" ht="17.5" thickTop="1" thickBot="1" x14ac:dyDescent="0.3">
      <c r="B71" s="51" t="s">
        <v>31</v>
      </c>
      <c r="C71" s="56" t="s">
        <v>1</v>
      </c>
      <c r="D71" s="479">
        <v>1.7</v>
      </c>
      <c r="E71" s="480"/>
      <c r="F71" s="483"/>
      <c r="G71" s="61"/>
      <c r="H71" s="53"/>
      <c r="I71" s="53"/>
      <c r="J71" s="481">
        <v>1.45</v>
      </c>
      <c r="K71" s="482"/>
      <c r="L71" s="482"/>
      <c r="M71" s="53"/>
      <c r="N71" s="53"/>
      <c r="O71" s="53"/>
      <c r="P71" s="453">
        <f t="shared" si="6"/>
        <v>0.25</v>
      </c>
      <c r="Q71" s="454"/>
      <c r="R71" s="455"/>
    </row>
    <row r="72" spans="2:18" ht="17.5" thickTop="1" thickBot="1" x14ac:dyDescent="0.3">
      <c r="B72" s="51" t="s">
        <v>31</v>
      </c>
      <c r="C72" s="56" t="s">
        <v>12</v>
      </c>
      <c r="D72" s="479">
        <v>1.7</v>
      </c>
      <c r="E72" s="480"/>
      <c r="F72" s="483"/>
      <c r="G72" s="61"/>
      <c r="H72" s="53"/>
      <c r="I72" s="53"/>
      <c r="J72" s="481">
        <v>1.55</v>
      </c>
      <c r="K72" s="482"/>
      <c r="L72" s="482"/>
      <c r="M72" s="53"/>
      <c r="N72" s="53"/>
      <c r="O72" s="53"/>
      <c r="P72" s="453">
        <f t="shared" si="6"/>
        <v>0.14999999999999991</v>
      </c>
      <c r="Q72" s="454"/>
      <c r="R72" s="455"/>
    </row>
  </sheetData>
  <mergeCells count="214">
    <mergeCell ref="D68:F68"/>
    <mergeCell ref="J68:L68"/>
    <mergeCell ref="P68:R68"/>
    <mergeCell ref="D69:F69"/>
    <mergeCell ref="J69:L69"/>
    <mergeCell ref="P69:R69"/>
    <mergeCell ref="D72:F72"/>
    <mergeCell ref="J72:L72"/>
    <mergeCell ref="P72:R72"/>
    <mergeCell ref="D70:F70"/>
    <mergeCell ref="J70:L70"/>
    <mergeCell ref="P70:R70"/>
    <mergeCell ref="D71:F71"/>
    <mergeCell ref="J71:L71"/>
    <mergeCell ref="P71:R71"/>
    <mergeCell ref="D65:F65"/>
    <mergeCell ref="J65:L65"/>
    <mergeCell ref="P65:R65"/>
    <mergeCell ref="D66:F66"/>
    <mergeCell ref="J66:L66"/>
    <mergeCell ref="P66:R66"/>
    <mergeCell ref="D67:F67"/>
    <mergeCell ref="J67:L67"/>
    <mergeCell ref="P67:R67"/>
    <mergeCell ref="D62:F62"/>
    <mergeCell ref="J62:L62"/>
    <mergeCell ref="P62:R62"/>
    <mergeCell ref="D63:F63"/>
    <mergeCell ref="J63:L63"/>
    <mergeCell ref="P63:R63"/>
    <mergeCell ref="D64:F64"/>
    <mergeCell ref="J64:L64"/>
    <mergeCell ref="P64:R64"/>
    <mergeCell ref="D59:F59"/>
    <mergeCell ref="J59:L59"/>
    <mergeCell ref="P59:R59"/>
    <mergeCell ref="D60:F60"/>
    <mergeCell ref="J60:L60"/>
    <mergeCell ref="P60:R60"/>
    <mergeCell ref="D61:F61"/>
    <mergeCell ref="J61:L61"/>
    <mergeCell ref="P61:R61"/>
    <mergeCell ref="D56:F56"/>
    <mergeCell ref="J56:L56"/>
    <mergeCell ref="P56:R56"/>
    <mergeCell ref="D57:F57"/>
    <mergeCell ref="J57:L57"/>
    <mergeCell ref="P57:R57"/>
    <mergeCell ref="D58:F58"/>
    <mergeCell ref="J58:L58"/>
    <mergeCell ref="P58:R58"/>
    <mergeCell ref="D53:F53"/>
    <mergeCell ref="J53:L53"/>
    <mergeCell ref="P53:R53"/>
    <mergeCell ref="D54:F54"/>
    <mergeCell ref="J54:L54"/>
    <mergeCell ref="P54:R54"/>
    <mergeCell ref="D55:F55"/>
    <mergeCell ref="J55:L55"/>
    <mergeCell ref="P55:R55"/>
    <mergeCell ref="D50:F50"/>
    <mergeCell ref="J50:L50"/>
    <mergeCell ref="P50:R50"/>
    <mergeCell ref="D51:F51"/>
    <mergeCell ref="J51:L51"/>
    <mergeCell ref="P51:R51"/>
    <mergeCell ref="D52:F52"/>
    <mergeCell ref="J52:L52"/>
    <mergeCell ref="P52:R52"/>
    <mergeCell ref="D47:F47"/>
    <mergeCell ref="J47:L47"/>
    <mergeCell ref="P47:R47"/>
    <mergeCell ref="D48:F48"/>
    <mergeCell ref="J48:L48"/>
    <mergeCell ref="P48:R48"/>
    <mergeCell ref="D49:F49"/>
    <mergeCell ref="J49:L49"/>
    <mergeCell ref="P49:R49"/>
    <mergeCell ref="D44:F44"/>
    <mergeCell ref="J44:L44"/>
    <mergeCell ref="P44:R44"/>
    <mergeCell ref="D45:F45"/>
    <mergeCell ref="J45:L45"/>
    <mergeCell ref="P45:R45"/>
    <mergeCell ref="D46:F46"/>
    <mergeCell ref="J46:L46"/>
    <mergeCell ref="P46:R46"/>
    <mergeCell ref="D41:F41"/>
    <mergeCell ref="J41:L41"/>
    <mergeCell ref="P41:R41"/>
    <mergeCell ref="D42:F42"/>
    <mergeCell ref="J42:L42"/>
    <mergeCell ref="P42:R42"/>
    <mergeCell ref="D43:F43"/>
    <mergeCell ref="J43:L43"/>
    <mergeCell ref="P43:R43"/>
    <mergeCell ref="D38:F38"/>
    <mergeCell ref="J38:L38"/>
    <mergeCell ref="P38:R38"/>
    <mergeCell ref="D39:F39"/>
    <mergeCell ref="J39:L39"/>
    <mergeCell ref="P39:R39"/>
    <mergeCell ref="D40:F40"/>
    <mergeCell ref="J40:L40"/>
    <mergeCell ref="P40:R40"/>
    <mergeCell ref="D35:F35"/>
    <mergeCell ref="J35:L35"/>
    <mergeCell ref="P35:R35"/>
    <mergeCell ref="D36:F36"/>
    <mergeCell ref="J36:L36"/>
    <mergeCell ref="P36:R36"/>
    <mergeCell ref="D37:F37"/>
    <mergeCell ref="J37:L37"/>
    <mergeCell ref="P37:R37"/>
    <mergeCell ref="D32:F32"/>
    <mergeCell ref="J32:L32"/>
    <mergeCell ref="P32:R32"/>
    <mergeCell ref="D33:F33"/>
    <mergeCell ref="J33:L33"/>
    <mergeCell ref="P33:R33"/>
    <mergeCell ref="D34:F34"/>
    <mergeCell ref="J34:L34"/>
    <mergeCell ref="P34:R34"/>
    <mergeCell ref="D29:F29"/>
    <mergeCell ref="J29:L29"/>
    <mergeCell ref="P29:R29"/>
    <mergeCell ref="D30:F30"/>
    <mergeCell ref="J30:L30"/>
    <mergeCell ref="P30:R30"/>
    <mergeCell ref="D31:F31"/>
    <mergeCell ref="J31:L31"/>
    <mergeCell ref="P31:R31"/>
    <mergeCell ref="D26:F26"/>
    <mergeCell ref="J26:L26"/>
    <mergeCell ref="P26:R26"/>
    <mergeCell ref="D27:F27"/>
    <mergeCell ref="J27:L27"/>
    <mergeCell ref="P27:R27"/>
    <mergeCell ref="D28:F28"/>
    <mergeCell ref="J28:L28"/>
    <mergeCell ref="P28:R28"/>
    <mergeCell ref="D23:F23"/>
    <mergeCell ref="J23:L23"/>
    <mergeCell ref="P23:R23"/>
    <mergeCell ref="D24:F24"/>
    <mergeCell ref="J24:L24"/>
    <mergeCell ref="P24:R24"/>
    <mergeCell ref="D25:F25"/>
    <mergeCell ref="J25:L25"/>
    <mergeCell ref="P25:R25"/>
    <mergeCell ref="D20:F20"/>
    <mergeCell ref="J20:L20"/>
    <mergeCell ref="P20:R20"/>
    <mergeCell ref="D21:F21"/>
    <mergeCell ref="J21:L21"/>
    <mergeCell ref="P21:R21"/>
    <mergeCell ref="D22:F22"/>
    <mergeCell ref="J22:L22"/>
    <mergeCell ref="P22:R22"/>
    <mergeCell ref="D17:F17"/>
    <mergeCell ref="J17:L17"/>
    <mergeCell ref="P17:R17"/>
    <mergeCell ref="D18:F18"/>
    <mergeCell ref="J18:L18"/>
    <mergeCell ref="P18:R18"/>
    <mergeCell ref="D19:F19"/>
    <mergeCell ref="J19:L19"/>
    <mergeCell ref="P19:R19"/>
    <mergeCell ref="D14:F14"/>
    <mergeCell ref="J14:L14"/>
    <mergeCell ref="P14:R14"/>
    <mergeCell ref="D15:F15"/>
    <mergeCell ref="J15:L15"/>
    <mergeCell ref="P15:R15"/>
    <mergeCell ref="D16:F16"/>
    <mergeCell ref="J16:L16"/>
    <mergeCell ref="P16:R16"/>
    <mergeCell ref="D11:F11"/>
    <mergeCell ref="J11:L11"/>
    <mergeCell ref="P11:R11"/>
    <mergeCell ref="D12:F12"/>
    <mergeCell ref="J12:L12"/>
    <mergeCell ref="P12:R12"/>
    <mergeCell ref="D13:F13"/>
    <mergeCell ref="J13:L13"/>
    <mergeCell ref="P13:R13"/>
    <mergeCell ref="D8:F8"/>
    <mergeCell ref="J8:L8"/>
    <mergeCell ref="P8:R8"/>
    <mergeCell ref="D9:F9"/>
    <mergeCell ref="J9:L9"/>
    <mergeCell ref="P9:R9"/>
    <mergeCell ref="D10:F10"/>
    <mergeCell ref="J10:L10"/>
    <mergeCell ref="P10:R10"/>
    <mergeCell ref="D5:F5"/>
    <mergeCell ref="J5:L5"/>
    <mergeCell ref="P5:R5"/>
    <mergeCell ref="D6:F6"/>
    <mergeCell ref="J6:L6"/>
    <mergeCell ref="P6:R6"/>
    <mergeCell ref="D7:F7"/>
    <mergeCell ref="J7:L7"/>
    <mergeCell ref="P7:R7"/>
    <mergeCell ref="B1:R1"/>
    <mergeCell ref="D2:F2"/>
    <mergeCell ref="J2:L2"/>
    <mergeCell ref="P2:R2"/>
    <mergeCell ref="D3:F3"/>
    <mergeCell ref="J3:L3"/>
    <mergeCell ref="P3:R3"/>
    <mergeCell ref="D4:F4"/>
    <mergeCell ref="J4:L4"/>
    <mergeCell ref="P4:R4"/>
  </mergeCells>
  <phoneticPr fontId="39"/>
  <printOptions horizontalCentered="1"/>
  <pageMargins left="0.47244094488188981" right="0.19685039370078741" top="0.31496062992125984" bottom="0.19685039370078741" header="0.43307086614173229" footer="0.23622047244094491"/>
  <pageSetup paperSize="9" scale="79" orientation="portrait"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B1:K39"/>
  <sheetViews>
    <sheetView view="pageBreakPreview" topLeftCell="A24" zoomScale="85" zoomScaleNormal="85" zoomScaleSheetLayoutView="85" workbookViewId="0">
      <selection activeCell="L23" sqref="L23"/>
    </sheetView>
  </sheetViews>
  <sheetFormatPr defaultColWidth="8" defaultRowHeight="12" x14ac:dyDescent="0.2"/>
  <cols>
    <col min="1" max="1" width="1.7265625" style="67" customWidth="1"/>
    <col min="2" max="2" width="11.36328125" style="348" customWidth="1"/>
    <col min="3" max="3" width="19" style="68" customWidth="1"/>
    <col min="4" max="4" width="11.453125" style="67" customWidth="1"/>
    <col min="5" max="5" width="11.453125" style="68" customWidth="1"/>
    <col min="6" max="6" width="15" style="68" customWidth="1"/>
    <col min="7" max="7" width="15" style="69" customWidth="1"/>
    <col min="8" max="9" width="15" style="70" customWidth="1"/>
    <col min="10" max="10" width="1.08984375" style="70" customWidth="1"/>
    <col min="11" max="11" width="10.36328125" style="70" customWidth="1"/>
    <col min="12" max="16384" width="8" style="67"/>
  </cols>
  <sheetData>
    <row r="1" spans="2:11" ht="24.75" customHeight="1" x14ac:dyDescent="0.2">
      <c r="B1" s="484" t="s">
        <v>56</v>
      </c>
      <c r="C1" s="484"/>
      <c r="D1" s="484"/>
      <c r="E1" s="484"/>
      <c r="F1" s="484"/>
      <c r="G1" s="484"/>
      <c r="H1" s="484"/>
      <c r="I1" s="484"/>
      <c r="J1" s="484"/>
      <c r="K1" s="157"/>
    </row>
    <row r="2" spans="2:11" ht="6.75" customHeight="1" x14ac:dyDescent="0.2">
      <c r="C2" s="485"/>
      <c r="D2" s="485"/>
      <c r="E2" s="485"/>
      <c r="F2" s="485"/>
      <c r="G2" s="485"/>
      <c r="H2" s="485"/>
      <c r="I2" s="485"/>
      <c r="J2" s="485"/>
      <c r="K2" s="485"/>
    </row>
    <row r="3" spans="2:11" ht="33" customHeight="1" thickBot="1" x14ac:dyDescent="0.25">
      <c r="B3" s="349" t="s">
        <v>209</v>
      </c>
      <c r="D3"/>
      <c r="E3"/>
      <c r="F3"/>
      <c r="G3"/>
      <c r="H3"/>
      <c r="I3" s="159" t="s">
        <v>272</v>
      </c>
      <c r="J3"/>
      <c r="K3" s="128"/>
    </row>
    <row r="4" spans="2:11" ht="18.75" customHeight="1" x14ac:dyDescent="0.2">
      <c r="B4" s="637" t="s">
        <v>307</v>
      </c>
      <c r="C4" s="559" t="s">
        <v>249</v>
      </c>
      <c r="D4" s="562" t="s">
        <v>281</v>
      </c>
      <c r="E4" s="563"/>
      <c r="F4" s="160"/>
      <c r="G4" s="161" t="s">
        <v>113</v>
      </c>
      <c r="H4" s="162" t="s">
        <v>16</v>
      </c>
      <c r="I4" s="163"/>
      <c r="J4"/>
      <c r="K4" s="132"/>
    </row>
    <row r="5" spans="2:11" ht="18.75" customHeight="1" x14ac:dyDescent="0.2">
      <c r="B5" s="640"/>
      <c r="C5" s="560"/>
      <c r="D5" s="564"/>
      <c r="E5" s="565"/>
      <c r="F5" s="165" t="s">
        <v>134</v>
      </c>
      <c r="G5" s="165" t="s">
        <v>109</v>
      </c>
      <c r="H5" s="166" t="s">
        <v>125</v>
      </c>
      <c r="I5" s="164" t="s">
        <v>47</v>
      </c>
      <c r="J5"/>
    </row>
    <row r="6" spans="2:11" ht="18.75" customHeight="1" x14ac:dyDescent="0.2">
      <c r="B6" s="640"/>
      <c r="C6" s="560"/>
      <c r="D6" s="564"/>
      <c r="E6" s="565"/>
      <c r="F6" s="165"/>
      <c r="G6" s="165"/>
      <c r="H6" s="166" t="s">
        <v>196</v>
      </c>
      <c r="I6" s="167"/>
      <c r="J6"/>
    </row>
    <row r="7" spans="2:11" ht="21" customHeight="1" thickBot="1" x14ac:dyDescent="0.25">
      <c r="B7" s="641"/>
      <c r="C7" s="561"/>
      <c r="D7" s="633"/>
      <c r="E7" s="635"/>
      <c r="F7" s="345" t="s">
        <v>276</v>
      </c>
      <c r="G7" s="346" t="s">
        <v>261</v>
      </c>
      <c r="H7" s="347" t="s">
        <v>119</v>
      </c>
      <c r="I7" s="168" t="s">
        <v>174</v>
      </c>
      <c r="J7"/>
    </row>
    <row r="8" spans="2:11" ht="34.5" customHeight="1" x14ac:dyDescent="0.2">
      <c r="B8" s="637" t="s">
        <v>329</v>
      </c>
      <c r="C8" s="666" t="s">
        <v>152</v>
      </c>
      <c r="D8" s="598" t="s">
        <v>283</v>
      </c>
      <c r="E8" s="610"/>
      <c r="F8" s="574">
        <v>1.6</v>
      </c>
      <c r="G8" s="652" t="s">
        <v>177</v>
      </c>
      <c r="H8" s="574" t="s">
        <v>95</v>
      </c>
      <c r="I8" s="576">
        <f>SUM(F8-G8)</f>
        <v>0.30000000000000004</v>
      </c>
    </row>
    <row r="9" spans="2:11" ht="34.5" customHeight="1" x14ac:dyDescent="0.2">
      <c r="B9" s="640"/>
      <c r="C9" s="667"/>
      <c r="D9" s="643"/>
      <c r="E9" s="644"/>
      <c r="F9" s="651"/>
      <c r="G9" s="653"/>
      <c r="H9" s="651"/>
      <c r="I9" s="663"/>
    </row>
    <row r="10" spans="2:11" ht="34.5" customHeight="1" x14ac:dyDescent="0.2">
      <c r="B10" s="640"/>
      <c r="C10" s="669" t="s">
        <v>287</v>
      </c>
      <c r="D10" s="329"/>
      <c r="E10" s="330">
        <v>10</v>
      </c>
      <c r="F10" s="313">
        <v>1.6</v>
      </c>
      <c r="G10" s="313">
        <v>1.3</v>
      </c>
      <c r="H10" s="313">
        <v>0.14000000000000001</v>
      </c>
      <c r="I10" s="352">
        <f t="shared" ref="I10:I15" si="0">F10-G10-H10</f>
        <v>0.16000000000000003</v>
      </c>
    </row>
    <row r="11" spans="2:11" ht="34.5" customHeight="1" x14ac:dyDescent="0.2">
      <c r="B11" s="640"/>
      <c r="C11" s="670"/>
      <c r="D11" s="356">
        <v>10</v>
      </c>
      <c r="E11" s="333">
        <v>11</v>
      </c>
      <c r="F11" s="180">
        <v>1.6</v>
      </c>
      <c r="G11" s="180">
        <v>1.3</v>
      </c>
      <c r="H11" s="180">
        <v>0.13</v>
      </c>
      <c r="I11" s="344">
        <f t="shared" si="0"/>
        <v>0.17000000000000004</v>
      </c>
    </row>
    <row r="12" spans="2:11" ht="34.5" customHeight="1" x14ac:dyDescent="0.2">
      <c r="B12" s="640"/>
      <c r="C12" s="670"/>
      <c r="D12" s="356">
        <v>11</v>
      </c>
      <c r="E12" s="355">
        <v>12</v>
      </c>
      <c r="F12" s="180">
        <v>1.6</v>
      </c>
      <c r="G12" s="180">
        <v>1.3</v>
      </c>
      <c r="H12" s="180">
        <v>0.12</v>
      </c>
      <c r="I12" s="344">
        <f t="shared" si="0"/>
        <v>0.18000000000000005</v>
      </c>
    </row>
    <row r="13" spans="2:11" ht="34.5" customHeight="1" x14ac:dyDescent="0.2">
      <c r="B13" s="640"/>
      <c r="C13" s="670"/>
      <c r="D13" s="356">
        <v>12</v>
      </c>
      <c r="E13" s="355">
        <v>13</v>
      </c>
      <c r="F13" s="180">
        <v>1.6</v>
      </c>
      <c r="G13" s="180">
        <v>1.3</v>
      </c>
      <c r="H13" s="180">
        <v>0.1</v>
      </c>
      <c r="I13" s="344">
        <f t="shared" si="0"/>
        <v>0.20000000000000004</v>
      </c>
    </row>
    <row r="14" spans="2:11" ht="34.5" customHeight="1" x14ac:dyDescent="0.2">
      <c r="B14" s="640"/>
      <c r="C14" s="670"/>
      <c r="D14" s="376">
        <v>13</v>
      </c>
      <c r="E14" s="355">
        <v>14</v>
      </c>
      <c r="F14" s="180">
        <v>1.6</v>
      </c>
      <c r="G14" s="186">
        <v>1.3</v>
      </c>
      <c r="H14" s="186">
        <v>0.08</v>
      </c>
      <c r="I14" s="344">
        <f t="shared" si="0"/>
        <v>0.22000000000000003</v>
      </c>
    </row>
    <row r="15" spans="2:11" ht="34.5" customHeight="1" thickBot="1" x14ac:dyDescent="0.25">
      <c r="B15" s="641"/>
      <c r="C15" s="671"/>
      <c r="D15" s="375">
        <v>14</v>
      </c>
      <c r="E15" s="370">
        <v>15</v>
      </c>
      <c r="F15" s="195">
        <v>1.6</v>
      </c>
      <c r="G15" s="195">
        <v>1.3</v>
      </c>
      <c r="H15" s="195">
        <v>0.06</v>
      </c>
      <c r="I15" s="354">
        <f t="shared" si="0"/>
        <v>0.24000000000000005</v>
      </c>
    </row>
    <row r="16" spans="2:11" ht="34.5" customHeight="1" x14ac:dyDescent="0.2">
      <c r="B16" s="637" t="s">
        <v>330</v>
      </c>
      <c r="C16" s="666" t="s">
        <v>152</v>
      </c>
      <c r="D16" s="598" t="s">
        <v>283</v>
      </c>
      <c r="E16" s="610"/>
      <c r="F16" s="574">
        <v>1.6</v>
      </c>
      <c r="G16" s="652" t="s">
        <v>177</v>
      </c>
      <c r="H16" s="574" t="s">
        <v>95</v>
      </c>
      <c r="I16" s="576">
        <f>SUM(F16-G16)</f>
        <v>0.30000000000000004</v>
      </c>
    </row>
    <row r="17" spans="2:9" ht="34.5" customHeight="1" x14ac:dyDescent="0.2">
      <c r="B17" s="640"/>
      <c r="C17" s="667"/>
      <c r="D17" s="643"/>
      <c r="E17" s="644"/>
      <c r="F17" s="651"/>
      <c r="G17" s="653"/>
      <c r="H17" s="651"/>
      <c r="I17" s="663"/>
    </row>
    <row r="18" spans="2:9" ht="34.5" customHeight="1" x14ac:dyDescent="0.2">
      <c r="B18" s="640"/>
      <c r="C18" s="669" t="s">
        <v>287</v>
      </c>
      <c r="D18" s="329"/>
      <c r="E18" s="330">
        <v>10</v>
      </c>
      <c r="F18" s="313">
        <v>1.6</v>
      </c>
      <c r="G18" s="313">
        <v>1.3</v>
      </c>
      <c r="H18" s="313">
        <v>0.14000000000000001</v>
      </c>
      <c r="I18" s="352">
        <f t="shared" ref="I18:I23" si="1">F18-G18-H18</f>
        <v>0.16000000000000003</v>
      </c>
    </row>
    <row r="19" spans="2:9" ht="34.5" customHeight="1" x14ac:dyDescent="0.2">
      <c r="B19" s="640"/>
      <c r="C19" s="670"/>
      <c r="D19" s="356">
        <v>10</v>
      </c>
      <c r="E19" s="333">
        <v>11</v>
      </c>
      <c r="F19" s="180">
        <v>1.6</v>
      </c>
      <c r="G19" s="180">
        <v>1.3</v>
      </c>
      <c r="H19" s="180">
        <v>0.13</v>
      </c>
      <c r="I19" s="344">
        <f t="shared" si="1"/>
        <v>0.17000000000000004</v>
      </c>
    </row>
    <row r="20" spans="2:9" ht="34.5" customHeight="1" x14ac:dyDescent="0.2">
      <c r="B20" s="640"/>
      <c r="C20" s="670"/>
      <c r="D20" s="356">
        <v>11</v>
      </c>
      <c r="E20" s="355">
        <v>12</v>
      </c>
      <c r="F20" s="180">
        <v>1.6</v>
      </c>
      <c r="G20" s="180">
        <v>1.3</v>
      </c>
      <c r="H20" s="180">
        <v>0.11</v>
      </c>
      <c r="I20" s="344">
        <f t="shared" si="1"/>
        <v>0.19000000000000006</v>
      </c>
    </row>
    <row r="21" spans="2:9" ht="34.5" customHeight="1" x14ac:dyDescent="0.2">
      <c r="B21" s="640"/>
      <c r="C21" s="670"/>
      <c r="D21" s="356">
        <v>12</v>
      </c>
      <c r="E21" s="355">
        <v>13</v>
      </c>
      <c r="F21" s="180">
        <v>1.6</v>
      </c>
      <c r="G21" s="180">
        <v>1.3</v>
      </c>
      <c r="H21" s="180">
        <v>0.1</v>
      </c>
      <c r="I21" s="344">
        <f t="shared" si="1"/>
        <v>0.20000000000000004</v>
      </c>
    </row>
    <row r="22" spans="2:9" ht="34.5" customHeight="1" x14ac:dyDescent="0.2">
      <c r="B22" s="640"/>
      <c r="C22" s="670"/>
      <c r="D22" s="376">
        <v>13</v>
      </c>
      <c r="E22" s="355">
        <v>14</v>
      </c>
      <c r="F22" s="180">
        <v>1.6</v>
      </c>
      <c r="G22" s="186">
        <v>1.3</v>
      </c>
      <c r="H22" s="186">
        <v>0.08</v>
      </c>
      <c r="I22" s="344">
        <f t="shared" si="1"/>
        <v>0.22000000000000003</v>
      </c>
    </row>
    <row r="23" spans="2:9" ht="34.5" customHeight="1" thickBot="1" x14ac:dyDescent="0.25">
      <c r="B23" s="641"/>
      <c r="C23" s="671"/>
      <c r="D23" s="375">
        <v>14</v>
      </c>
      <c r="E23" s="370">
        <v>15</v>
      </c>
      <c r="F23" s="195">
        <v>1.6</v>
      </c>
      <c r="G23" s="195">
        <v>1.3</v>
      </c>
      <c r="H23" s="195">
        <v>0.05</v>
      </c>
      <c r="I23" s="354">
        <f t="shared" si="1"/>
        <v>0.25000000000000006</v>
      </c>
    </row>
    <row r="24" spans="2:9" ht="34.5" customHeight="1" x14ac:dyDescent="0.2">
      <c r="B24" s="637" t="s">
        <v>331</v>
      </c>
      <c r="C24" s="666" t="s">
        <v>152</v>
      </c>
      <c r="D24" s="609" t="s">
        <v>283</v>
      </c>
      <c r="E24" s="610"/>
      <c r="F24" s="657">
        <v>1.6</v>
      </c>
      <c r="G24" s="680" t="s">
        <v>177</v>
      </c>
      <c r="H24" s="657" t="s">
        <v>95</v>
      </c>
      <c r="I24" s="656">
        <f>SUM(F24-G24)</f>
        <v>0.30000000000000004</v>
      </c>
    </row>
    <row r="25" spans="2:9" ht="34.5" customHeight="1" x14ac:dyDescent="0.2">
      <c r="B25" s="638"/>
      <c r="C25" s="667"/>
      <c r="D25" s="659"/>
      <c r="E25" s="644"/>
      <c r="F25" s="658"/>
      <c r="G25" s="681"/>
      <c r="H25" s="658"/>
      <c r="I25" s="655"/>
    </row>
    <row r="26" spans="2:9" ht="34.5" customHeight="1" x14ac:dyDescent="0.2">
      <c r="B26" s="638"/>
      <c r="C26" s="669" t="s">
        <v>287</v>
      </c>
      <c r="D26" s="329"/>
      <c r="E26" s="330">
        <v>10</v>
      </c>
      <c r="F26" s="313">
        <v>1.6</v>
      </c>
      <c r="G26" s="313">
        <v>1.3</v>
      </c>
      <c r="H26" s="313">
        <v>0.14000000000000001</v>
      </c>
      <c r="I26" s="352">
        <f t="shared" ref="I26:I31" si="2">F26-G26-H26</f>
        <v>0.16000000000000003</v>
      </c>
    </row>
    <row r="27" spans="2:9" ht="34.5" customHeight="1" x14ac:dyDescent="0.2">
      <c r="B27" s="638"/>
      <c r="C27" s="670"/>
      <c r="D27" s="356">
        <v>10</v>
      </c>
      <c r="E27" s="333">
        <v>11</v>
      </c>
      <c r="F27" s="180">
        <v>1.6</v>
      </c>
      <c r="G27" s="180">
        <v>1.3</v>
      </c>
      <c r="H27" s="180">
        <v>0.13</v>
      </c>
      <c r="I27" s="344">
        <f t="shared" si="2"/>
        <v>0.17000000000000004</v>
      </c>
    </row>
    <row r="28" spans="2:9" ht="34.5" customHeight="1" x14ac:dyDescent="0.2">
      <c r="B28" s="638"/>
      <c r="C28" s="670"/>
      <c r="D28" s="356">
        <v>11</v>
      </c>
      <c r="E28" s="355">
        <v>12</v>
      </c>
      <c r="F28" s="180">
        <v>1.6</v>
      </c>
      <c r="G28" s="180">
        <v>1.3</v>
      </c>
      <c r="H28" s="180">
        <v>0.11</v>
      </c>
      <c r="I28" s="344">
        <f t="shared" si="2"/>
        <v>0.19000000000000006</v>
      </c>
    </row>
    <row r="29" spans="2:9" ht="34.5" customHeight="1" x14ac:dyDescent="0.2">
      <c r="B29" s="638"/>
      <c r="C29" s="670"/>
      <c r="D29" s="356">
        <v>12</v>
      </c>
      <c r="E29" s="355">
        <v>13</v>
      </c>
      <c r="F29" s="180">
        <v>1.6</v>
      </c>
      <c r="G29" s="180">
        <v>1.3</v>
      </c>
      <c r="H29" s="180">
        <v>0.09</v>
      </c>
      <c r="I29" s="344">
        <f t="shared" si="2"/>
        <v>0.21000000000000005</v>
      </c>
    </row>
    <row r="30" spans="2:9" ht="34.5" customHeight="1" x14ac:dyDescent="0.2">
      <c r="B30" s="638"/>
      <c r="C30" s="670"/>
      <c r="D30" s="376">
        <v>13</v>
      </c>
      <c r="E30" s="355">
        <v>14</v>
      </c>
      <c r="F30" s="180">
        <v>1.6</v>
      </c>
      <c r="G30" s="186">
        <v>1.3</v>
      </c>
      <c r="H30" s="186">
        <v>7.0000000000000007E-2</v>
      </c>
      <c r="I30" s="344">
        <f t="shared" si="2"/>
        <v>0.23000000000000004</v>
      </c>
    </row>
    <row r="31" spans="2:9" ht="34.5" customHeight="1" thickBot="1" x14ac:dyDescent="0.25">
      <c r="B31" s="639"/>
      <c r="C31" s="671"/>
      <c r="D31" s="375">
        <v>14</v>
      </c>
      <c r="E31" s="370">
        <v>15</v>
      </c>
      <c r="F31" s="195">
        <v>1.6</v>
      </c>
      <c r="G31" s="195">
        <v>1.3</v>
      </c>
      <c r="H31" s="195">
        <v>0.05</v>
      </c>
      <c r="I31" s="354">
        <f t="shared" si="2"/>
        <v>0.25000000000000006</v>
      </c>
    </row>
    <row r="32" spans="2:9" ht="34.5" customHeight="1" x14ac:dyDescent="0.2">
      <c r="B32" s="637" t="s">
        <v>332</v>
      </c>
      <c r="C32" s="666" t="s">
        <v>152</v>
      </c>
      <c r="D32" s="609" t="s">
        <v>283</v>
      </c>
      <c r="E32" s="610"/>
      <c r="F32" s="657">
        <v>1.6</v>
      </c>
      <c r="G32" s="680" t="s">
        <v>177</v>
      </c>
      <c r="H32" s="657" t="s">
        <v>95</v>
      </c>
      <c r="I32" s="656">
        <f>SUM(F32-G32)</f>
        <v>0.30000000000000004</v>
      </c>
    </row>
    <row r="33" spans="2:9" ht="34.5" customHeight="1" x14ac:dyDescent="0.2">
      <c r="B33" s="638"/>
      <c r="C33" s="667"/>
      <c r="D33" s="659"/>
      <c r="E33" s="644"/>
      <c r="F33" s="658"/>
      <c r="G33" s="681"/>
      <c r="H33" s="658"/>
      <c r="I33" s="655"/>
    </row>
    <row r="34" spans="2:9" ht="34.5" customHeight="1" x14ac:dyDescent="0.2">
      <c r="B34" s="638"/>
      <c r="C34" s="669" t="s">
        <v>287</v>
      </c>
      <c r="D34" s="329"/>
      <c r="E34" s="330">
        <v>10</v>
      </c>
      <c r="F34" s="313">
        <v>1.6</v>
      </c>
      <c r="G34" s="313">
        <v>1.3</v>
      </c>
      <c r="H34" s="313">
        <v>0.14000000000000001</v>
      </c>
      <c r="I34" s="352">
        <f t="shared" ref="I34:I39" si="3">F34-G34-H34</f>
        <v>0.16000000000000003</v>
      </c>
    </row>
    <row r="35" spans="2:9" ht="34.5" customHeight="1" x14ac:dyDescent="0.2">
      <c r="B35" s="638"/>
      <c r="C35" s="670"/>
      <c r="D35" s="356">
        <v>10</v>
      </c>
      <c r="E35" s="333">
        <v>11</v>
      </c>
      <c r="F35" s="180">
        <v>1.6</v>
      </c>
      <c r="G35" s="180">
        <v>1.3</v>
      </c>
      <c r="H35" s="180">
        <v>0.13</v>
      </c>
      <c r="I35" s="344">
        <f t="shared" si="3"/>
        <v>0.17000000000000004</v>
      </c>
    </row>
    <row r="36" spans="2:9" ht="34.5" customHeight="1" x14ac:dyDescent="0.2">
      <c r="B36" s="638"/>
      <c r="C36" s="670"/>
      <c r="D36" s="356">
        <v>11</v>
      </c>
      <c r="E36" s="355">
        <v>12</v>
      </c>
      <c r="F36" s="180">
        <v>1.6</v>
      </c>
      <c r="G36" s="180">
        <v>1.3</v>
      </c>
      <c r="H36" s="180">
        <v>0.12</v>
      </c>
      <c r="I36" s="344">
        <f t="shared" si="3"/>
        <v>0.18000000000000005</v>
      </c>
    </row>
    <row r="37" spans="2:9" ht="34.5" customHeight="1" x14ac:dyDescent="0.2">
      <c r="B37" s="638"/>
      <c r="C37" s="670"/>
      <c r="D37" s="356">
        <v>12</v>
      </c>
      <c r="E37" s="355">
        <v>13</v>
      </c>
      <c r="F37" s="180">
        <v>1.6</v>
      </c>
      <c r="G37" s="180">
        <v>1.3</v>
      </c>
      <c r="H37" s="180">
        <v>0.1</v>
      </c>
      <c r="I37" s="344">
        <f t="shared" si="3"/>
        <v>0.20000000000000004</v>
      </c>
    </row>
    <row r="38" spans="2:9" ht="34.5" customHeight="1" x14ac:dyDescent="0.2">
      <c r="B38" s="638"/>
      <c r="C38" s="670"/>
      <c r="D38" s="376">
        <v>13</v>
      </c>
      <c r="E38" s="355">
        <v>14</v>
      </c>
      <c r="F38" s="180">
        <v>1.6</v>
      </c>
      <c r="G38" s="186">
        <v>1.3</v>
      </c>
      <c r="H38" s="186">
        <v>0.08</v>
      </c>
      <c r="I38" s="344">
        <f t="shared" si="3"/>
        <v>0.22000000000000003</v>
      </c>
    </row>
    <row r="39" spans="2:9" ht="34.5" customHeight="1" thickBot="1" x14ac:dyDescent="0.25">
      <c r="B39" s="639"/>
      <c r="C39" s="671"/>
      <c r="D39" s="375">
        <v>14</v>
      </c>
      <c r="E39" s="370">
        <v>15</v>
      </c>
      <c r="F39" s="195">
        <v>1.6</v>
      </c>
      <c r="G39" s="195">
        <v>1.3</v>
      </c>
      <c r="H39" s="195">
        <v>0.06</v>
      </c>
      <c r="I39" s="354">
        <f t="shared" si="3"/>
        <v>0.24000000000000005</v>
      </c>
    </row>
  </sheetData>
  <mergeCells count="37">
    <mergeCell ref="I32:I33"/>
    <mergeCell ref="C34:C39"/>
    <mergeCell ref="B32:B39"/>
    <mergeCell ref="C32:C33"/>
    <mergeCell ref="D32:E33"/>
    <mergeCell ref="F32:F33"/>
    <mergeCell ref="G32:G33"/>
    <mergeCell ref="H32:H33"/>
    <mergeCell ref="B1:J1"/>
    <mergeCell ref="C2:K2"/>
    <mergeCell ref="B4:B7"/>
    <mergeCell ref="C4:C7"/>
    <mergeCell ref="D4:E7"/>
    <mergeCell ref="B8:B15"/>
    <mergeCell ref="C8:C9"/>
    <mergeCell ref="D8:E9"/>
    <mergeCell ref="I16:I17"/>
    <mergeCell ref="C18:C23"/>
    <mergeCell ref="B16:B23"/>
    <mergeCell ref="C16:C17"/>
    <mergeCell ref="D16:E17"/>
    <mergeCell ref="F16:F17"/>
    <mergeCell ref="G16:G17"/>
    <mergeCell ref="F8:F9"/>
    <mergeCell ref="G8:G9"/>
    <mergeCell ref="H8:H9"/>
    <mergeCell ref="I8:I9"/>
    <mergeCell ref="C10:C15"/>
    <mergeCell ref="I24:I25"/>
    <mergeCell ref="C26:C31"/>
    <mergeCell ref="H16:H17"/>
    <mergeCell ref="B24:B31"/>
    <mergeCell ref="C24:C25"/>
    <mergeCell ref="D24:E25"/>
    <mergeCell ref="F24:F25"/>
    <mergeCell ref="G24:G25"/>
    <mergeCell ref="H24:H25"/>
  </mergeCells>
  <phoneticPr fontId="39"/>
  <pageMargins left="0.78740157480314965" right="0.23622047244094491" top="0.47244094488188981" bottom="0" header="0.31496062992125984" footer="0.31496062992125984"/>
  <pageSetup paperSize="9" scale="67" orientation="portrait" r:id="rId1"/>
  <headerFooter alignWithMargins="0"/>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K29"/>
  <sheetViews>
    <sheetView view="pageBreakPreview" zoomScale="85" zoomScaleNormal="85" zoomScaleSheetLayoutView="85" workbookViewId="0">
      <pane xSplit="3" ySplit="7" topLeftCell="D17" activePane="bottomRight" state="frozen"/>
      <selection pane="topRight" activeCell="D1" sqref="D1"/>
      <selection pane="bottomLeft" activeCell="A8" sqref="A8"/>
      <selection pane="bottomRight" activeCell="O45" sqref="O45"/>
    </sheetView>
  </sheetViews>
  <sheetFormatPr defaultColWidth="8" defaultRowHeight="12" x14ac:dyDescent="0.2"/>
  <cols>
    <col min="1" max="1" width="1.7265625" style="67" customWidth="1"/>
    <col min="2" max="2" width="11.36328125" style="348" customWidth="1"/>
    <col min="3" max="3" width="19" style="68" customWidth="1"/>
    <col min="4" max="4" width="11.453125" style="67" customWidth="1"/>
    <col min="5" max="5" width="11.453125" style="68" customWidth="1"/>
    <col min="6" max="6" width="15" style="68" customWidth="1"/>
    <col min="7" max="7" width="15" style="69" customWidth="1"/>
    <col min="8" max="9" width="15" style="70" customWidth="1"/>
    <col min="10" max="10" width="1.08984375" style="70" customWidth="1"/>
    <col min="11" max="11" width="10.36328125" style="70" customWidth="1"/>
    <col min="12" max="16384" width="8" style="67"/>
  </cols>
  <sheetData>
    <row r="1" spans="1:11" ht="24.75" customHeight="1" x14ac:dyDescent="0.2">
      <c r="B1" s="484" t="s">
        <v>56</v>
      </c>
      <c r="C1" s="484"/>
      <c r="D1" s="484"/>
      <c r="E1" s="484"/>
      <c r="F1" s="484"/>
      <c r="G1" s="484"/>
      <c r="H1" s="484"/>
      <c r="I1" s="484"/>
      <c r="J1" s="484"/>
      <c r="K1" s="157"/>
    </row>
    <row r="2" spans="1:11" ht="6.75" customHeight="1" x14ac:dyDescent="0.2">
      <c r="C2" s="485"/>
      <c r="D2" s="485"/>
      <c r="E2" s="485"/>
      <c r="F2" s="485"/>
      <c r="G2" s="485"/>
      <c r="H2" s="485"/>
      <c r="I2" s="485"/>
      <c r="J2" s="485"/>
      <c r="K2" s="485"/>
    </row>
    <row r="3" spans="1:11" ht="33" customHeight="1" thickBot="1" x14ac:dyDescent="0.25">
      <c r="B3" s="349" t="s">
        <v>209</v>
      </c>
      <c r="D3"/>
      <c r="E3"/>
      <c r="F3"/>
      <c r="G3"/>
      <c r="H3"/>
      <c r="I3" s="159" t="s">
        <v>272</v>
      </c>
      <c r="J3"/>
      <c r="K3" s="128"/>
    </row>
    <row r="4" spans="1:11" ht="18.75" customHeight="1" x14ac:dyDescent="0.2">
      <c r="B4" s="637" t="s">
        <v>307</v>
      </c>
      <c r="C4" s="559" t="s">
        <v>249</v>
      </c>
      <c r="D4" s="562" t="s">
        <v>281</v>
      </c>
      <c r="E4" s="563"/>
      <c r="F4" s="160"/>
      <c r="G4" s="161" t="s">
        <v>113</v>
      </c>
      <c r="H4" s="162" t="s">
        <v>16</v>
      </c>
      <c r="I4" s="163"/>
      <c r="J4"/>
      <c r="K4" s="132"/>
    </row>
    <row r="5" spans="1:11" ht="18.75" customHeight="1" x14ac:dyDescent="0.2">
      <c r="B5" s="640"/>
      <c r="C5" s="560"/>
      <c r="D5" s="564"/>
      <c r="E5" s="565"/>
      <c r="F5" s="165" t="s">
        <v>134</v>
      </c>
      <c r="G5" s="165" t="s">
        <v>109</v>
      </c>
      <c r="H5" s="166" t="s">
        <v>125</v>
      </c>
      <c r="I5" s="164" t="s">
        <v>47</v>
      </c>
      <c r="J5"/>
    </row>
    <row r="6" spans="1:11" ht="18.75" customHeight="1" x14ac:dyDescent="0.2">
      <c r="B6" s="640"/>
      <c r="C6" s="560"/>
      <c r="D6" s="564"/>
      <c r="E6" s="565"/>
      <c r="F6" s="165"/>
      <c r="G6" s="165"/>
      <c r="H6" s="166" t="s">
        <v>196</v>
      </c>
      <c r="I6" s="167"/>
      <c r="J6"/>
    </row>
    <row r="7" spans="1:11" ht="21" customHeight="1" thickBot="1" x14ac:dyDescent="0.25">
      <c r="B7" s="641"/>
      <c r="C7" s="561"/>
      <c r="D7" s="633"/>
      <c r="E7" s="635"/>
      <c r="F7" s="345" t="s">
        <v>276</v>
      </c>
      <c r="G7" s="346" t="s">
        <v>261</v>
      </c>
      <c r="H7" s="347" t="s">
        <v>119</v>
      </c>
      <c r="I7" s="168" t="s">
        <v>174</v>
      </c>
      <c r="J7"/>
    </row>
    <row r="8" spans="1:11" s="70" customFormat="1" ht="34.5" customHeight="1" x14ac:dyDescent="0.2">
      <c r="A8" s="67"/>
      <c r="B8" s="637" t="s">
        <v>333</v>
      </c>
      <c r="C8" s="666" t="s">
        <v>152</v>
      </c>
      <c r="D8" s="609" t="s">
        <v>283</v>
      </c>
      <c r="E8" s="610"/>
      <c r="F8" s="657">
        <v>1.6</v>
      </c>
      <c r="G8" s="680" t="s">
        <v>177</v>
      </c>
      <c r="H8" s="657" t="s">
        <v>95</v>
      </c>
      <c r="I8" s="656">
        <f>SUM(F8-G8)</f>
        <v>0.30000000000000004</v>
      </c>
    </row>
    <row r="9" spans="1:11" s="70" customFormat="1" ht="34.5" customHeight="1" x14ac:dyDescent="0.2">
      <c r="A9" s="67"/>
      <c r="B9" s="638"/>
      <c r="C9" s="667"/>
      <c r="D9" s="659"/>
      <c r="E9" s="644"/>
      <c r="F9" s="658"/>
      <c r="G9" s="681"/>
      <c r="H9" s="658"/>
      <c r="I9" s="655"/>
    </row>
    <row r="10" spans="1:11" s="70" customFormat="1" ht="34.5" customHeight="1" x14ac:dyDescent="0.2">
      <c r="A10" s="67"/>
      <c r="B10" s="638"/>
      <c r="C10" s="669" t="s">
        <v>287</v>
      </c>
      <c r="D10" s="329"/>
      <c r="E10" s="330">
        <v>10</v>
      </c>
      <c r="F10" s="313">
        <v>1.6</v>
      </c>
      <c r="G10" s="313">
        <v>1.3</v>
      </c>
      <c r="H10" s="313">
        <v>0.14000000000000001</v>
      </c>
      <c r="I10" s="352">
        <f t="shared" ref="I10:I15" si="0">F10-G10-H10</f>
        <v>0.16000000000000003</v>
      </c>
    </row>
    <row r="11" spans="1:11" s="70" customFormat="1" ht="34.5" customHeight="1" x14ac:dyDescent="0.2">
      <c r="A11" s="67"/>
      <c r="B11" s="638"/>
      <c r="C11" s="670"/>
      <c r="D11" s="356">
        <v>10</v>
      </c>
      <c r="E11" s="333">
        <v>11</v>
      </c>
      <c r="F11" s="180">
        <v>1.6</v>
      </c>
      <c r="G11" s="180">
        <v>1.3</v>
      </c>
      <c r="H11" s="180">
        <v>0.13</v>
      </c>
      <c r="I11" s="344">
        <f t="shared" si="0"/>
        <v>0.17000000000000004</v>
      </c>
    </row>
    <row r="12" spans="1:11" s="70" customFormat="1" ht="34.5" customHeight="1" x14ac:dyDescent="0.2">
      <c r="A12" s="67"/>
      <c r="B12" s="638"/>
      <c r="C12" s="670"/>
      <c r="D12" s="356">
        <v>11</v>
      </c>
      <c r="E12" s="355">
        <v>12</v>
      </c>
      <c r="F12" s="180">
        <v>1.6</v>
      </c>
      <c r="G12" s="180">
        <v>1.3</v>
      </c>
      <c r="H12" s="180">
        <v>0.12</v>
      </c>
      <c r="I12" s="344">
        <f t="shared" si="0"/>
        <v>0.18000000000000005</v>
      </c>
    </row>
    <row r="13" spans="1:11" s="70" customFormat="1" ht="34.5" customHeight="1" x14ac:dyDescent="0.2">
      <c r="A13" s="67"/>
      <c r="B13" s="638"/>
      <c r="C13" s="670"/>
      <c r="D13" s="356">
        <v>12</v>
      </c>
      <c r="E13" s="355">
        <v>13</v>
      </c>
      <c r="F13" s="180">
        <v>1.6</v>
      </c>
      <c r="G13" s="180">
        <v>1.3</v>
      </c>
      <c r="H13" s="180">
        <v>0.1</v>
      </c>
      <c r="I13" s="344">
        <f t="shared" si="0"/>
        <v>0.20000000000000004</v>
      </c>
    </row>
    <row r="14" spans="1:11" s="70" customFormat="1" ht="34.5" customHeight="1" x14ac:dyDescent="0.2">
      <c r="A14" s="67"/>
      <c r="B14" s="638"/>
      <c r="C14" s="670"/>
      <c r="D14" s="376">
        <v>13</v>
      </c>
      <c r="E14" s="355">
        <v>14</v>
      </c>
      <c r="F14" s="180">
        <v>1.6</v>
      </c>
      <c r="G14" s="186">
        <v>1.3</v>
      </c>
      <c r="H14" s="186">
        <v>0.08</v>
      </c>
      <c r="I14" s="344">
        <f t="shared" si="0"/>
        <v>0.22000000000000003</v>
      </c>
    </row>
    <row r="15" spans="1:11" s="70" customFormat="1" ht="34.5" customHeight="1" thickBot="1" x14ac:dyDescent="0.25">
      <c r="A15" s="67"/>
      <c r="B15" s="639"/>
      <c r="C15" s="671"/>
      <c r="D15" s="375">
        <v>14</v>
      </c>
      <c r="E15" s="370">
        <v>15</v>
      </c>
      <c r="F15" s="195">
        <v>1.6</v>
      </c>
      <c r="G15" s="195">
        <v>1.3</v>
      </c>
      <c r="H15" s="195">
        <v>0.06</v>
      </c>
      <c r="I15" s="354">
        <f t="shared" si="0"/>
        <v>0.24000000000000005</v>
      </c>
    </row>
    <row r="16" spans="1:11" s="70" customFormat="1" ht="34.5" customHeight="1" x14ac:dyDescent="0.2">
      <c r="A16" s="67"/>
      <c r="B16" s="637" t="s">
        <v>334</v>
      </c>
      <c r="C16" s="666" t="s">
        <v>152</v>
      </c>
      <c r="D16" s="609" t="s">
        <v>283</v>
      </c>
      <c r="E16" s="610"/>
      <c r="F16" s="657">
        <v>1.6</v>
      </c>
      <c r="G16" s="680" t="s">
        <v>177</v>
      </c>
      <c r="H16" s="657" t="s">
        <v>95</v>
      </c>
      <c r="I16" s="656">
        <f>SUM(F16-G16)</f>
        <v>0.30000000000000004</v>
      </c>
    </row>
    <row r="17" spans="1:9" s="70" customFormat="1" ht="34.5" customHeight="1" x14ac:dyDescent="0.2">
      <c r="A17" s="67"/>
      <c r="B17" s="638"/>
      <c r="C17" s="667"/>
      <c r="D17" s="659"/>
      <c r="E17" s="644"/>
      <c r="F17" s="658"/>
      <c r="G17" s="681"/>
      <c r="H17" s="658"/>
      <c r="I17" s="655"/>
    </row>
    <row r="18" spans="1:9" s="70" customFormat="1" ht="34.5" customHeight="1" x14ac:dyDescent="0.2">
      <c r="A18" s="67"/>
      <c r="B18" s="638"/>
      <c r="C18" s="669" t="s">
        <v>287</v>
      </c>
      <c r="D18" s="329"/>
      <c r="E18" s="330">
        <v>10</v>
      </c>
      <c r="F18" s="313">
        <v>1.6</v>
      </c>
      <c r="G18" s="313">
        <v>1.3</v>
      </c>
      <c r="H18" s="313">
        <v>0.14000000000000001</v>
      </c>
      <c r="I18" s="352">
        <f t="shared" ref="I18:I23" si="1">F18-G18-H18</f>
        <v>0.16000000000000003</v>
      </c>
    </row>
    <row r="19" spans="1:9" s="70" customFormat="1" ht="34.5" customHeight="1" x14ac:dyDescent="0.2">
      <c r="A19" s="67"/>
      <c r="B19" s="638"/>
      <c r="C19" s="670"/>
      <c r="D19" s="356">
        <v>10</v>
      </c>
      <c r="E19" s="333">
        <v>11</v>
      </c>
      <c r="F19" s="180">
        <v>1.6</v>
      </c>
      <c r="G19" s="180">
        <v>1.3</v>
      </c>
      <c r="H19" s="180">
        <v>0.13</v>
      </c>
      <c r="I19" s="344">
        <f t="shared" si="1"/>
        <v>0.17000000000000004</v>
      </c>
    </row>
    <row r="20" spans="1:9" s="70" customFormat="1" ht="34.5" customHeight="1" x14ac:dyDescent="0.2">
      <c r="A20" s="67"/>
      <c r="B20" s="638"/>
      <c r="C20" s="670"/>
      <c r="D20" s="356">
        <v>11</v>
      </c>
      <c r="E20" s="355">
        <v>12</v>
      </c>
      <c r="F20" s="180">
        <v>1.6</v>
      </c>
      <c r="G20" s="180">
        <v>1.3</v>
      </c>
      <c r="H20" s="180">
        <v>0.11</v>
      </c>
      <c r="I20" s="344">
        <f t="shared" si="1"/>
        <v>0.19000000000000006</v>
      </c>
    </row>
    <row r="21" spans="1:9" s="70" customFormat="1" ht="34.5" customHeight="1" x14ac:dyDescent="0.2">
      <c r="A21" s="67"/>
      <c r="B21" s="638"/>
      <c r="C21" s="670"/>
      <c r="D21" s="356">
        <v>12</v>
      </c>
      <c r="E21" s="355">
        <v>13</v>
      </c>
      <c r="F21" s="180">
        <v>1.6</v>
      </c>
      <c r="G21" s="180">
        <v>1.3</v>
      </c>
      <c r="H21" s="180">
        <v>0.09</v>
      </c>
      <c r="I21" s="344">
        <f t="shared" si="1"/>
        <v>0.21000000000000005</v>
      </c>
    </row>
    <row r="22" spans="1:9" s="70" customFormat="1" ht="34.5" customHeight="1" x14ac:dyDescent="0.2">
      <c r="A22" s="67"/>
      <c r="B22" s="638"/>
      <c r="C22" s="670"/>
      <c r="D22" s="376">
        <v>13</v>
      </c>
      <c r="E22" s="355">
        <v>14</v>
      </c>
      <c r="F22" s="180">
        <v>1.6</v>
      </c>
      <c r="G22" s="186">
        <v>1.3</v>
      </c>
      <c r="H22" s="186">
        <v>7.0000000000000007E-2</v>
      </c>
      <c r="I22" s="344">
        <f t="shared" si="1"/>
        <v>0.23000000000000004</v>
      </c>
    </row>
    <row r="23" spans="1:9" s="70" customFormat="1" ht="34.5" customHeight="1" thickBot="1" x14ac:dyDescent="0.25">
      <c r="A23" s="67"/>
      <c r="B23" s="639"/>
      <c r="C23" s="671"/>
      <c r="D23" s="375">
        <v>14</v>
      </c>
      <c r="E23" s="370">
        <v>15</v>
      </c>
      <c r="F23" s="195">
        <v>1.6</v>
      </c>
      <c r="G23" s="195">
        <v>1.3</v>
      </c>
      <c r="H23" s="195">
        <v>0.05</v>
      </c>
      <c r="I23" s="354">
        <f t="shared" si="1"/>
        <v>0.25000000000000006</v>
      </c>
    </row>
    <row r="24" spans="1:9" s="70" customFormat="1" ht="34.5" customHeight="1" x14ac:dyDescent="0.2">
      <c r="A24" s="67"/>
      <c r="B24" s="637" t="s">
        <v>335</v>
      </c>
      <c r="C24" s="666" t="s">
        <v>152</v>
      </c>
      <c r="D24" s="609" t="s">
        <v>283</v>
      </c>
      <c r="E24" s="610"/>
      <c r="F24" s="657">
        <v>1.5</v>
      </c>
      <c r="G24" s="680" t="s">
        <v>177</v>
      </c>
      <c r="H24" s="657" t="s">
        <v>95</v>
      </c>
      <c r="I24" s="656">
        <f>SUM(F24-G24)</f>
        <v>0.19999999999999996</v>
      </c>
    </row>
    <row r="25" spans="1:9" s="70" customFormat="1" ht="34.5" customHeight="1" x14ac:dyDescent="0.2">
      <c r="A25" s="67"/>
      <c r="B25" s="638"/>
      <c r="C25" s="667"/>
      <c r="D25" s="659"/>
      <c r="E25" s="644"/>
      <c r="F25" s="658"/>
      <c r="G25" s="681"/>
      <c r="H25" s="658"/>
      <c r="I25" s="655"/>
    </row>
    <row r="26" spans="1:9" s="70" customFormat="1" ht="34.5" customHeight="1" x14ac:dyDescent="0.2">
      <c r="A26" s="67"/>
      <c r="B26" s="638"/>
      <c r="C26" s="669" t="s">
        <v>287</v>
      </c>
      <c r="D26" s="329"/>
      <c r="E26" s="330">
        <v>10</v>
      </c>
      <c r="F26" s="313">
        <v>1.5</v>
      </c>
      <c r="G26" s="313">
        <v>1.3</v>
      </c>
      <c r="H26" s="313">
        <v>0.04</v>
      </c>
      <c r="I26" s="352">
        <f>F26-G26-H26</f>
        <v>0.15999999999999995</v>
      </c>
    </row>
    <row r="27" spans="1:9" s="70" customFormat="1" ht="34.5" customHeight="1" x14ac:dyDescent="0.2">
      <c r="A27" s="67"/>
      <c r="B27" s="638"/>
      <c r="C27" s="670"/>
      <c r="D27" s="356">
        <v>10</v>
      </c>
      <c r="E27" s="333">
        <v>11</v>
      </c>
      <c r="F27" s="180">
        <v>1.5</v>
      </c>
      <c r="G27" s="180">
        <v>1.3</v>
      </c>
      <c r="H27" s="180">
        <v>0.03</v>
      </c>
      <c r="I27" s="344">
        <f>F27-G27-H27</f>
        <v>0.16999999999999996</v>
      </c>
    </row>
    <row r="28" spans="1:9" s="70" customFormat="1" ht="34.5" customHeight="1" x14ac:dyDescent="0.2">
      <c r="A28" s="67"/>
      <c r="B28" s="638"/>
      <c r="C28" s="670"/>
      <c r="D28" s="356">
        <v>11</v>
      </c>
      <c r="E28" s="355">
        <v>12</v>
      </c>
      <c r="F28" s="180">
        <v>1.5</v>
      </c>
      <c r="G28" s="180">
        <v>1.3</v>
      </c>
      <c r="H28" s="180">
        <v>0.02</v>
      </c>
      <c r="I28" s="344">
        <f>F28-G28-H28</f>
        <v>0.17999999999999997</v>
      </c>
    </row>
    <row r="29" spans="1:9" s="70" customFormat="1" ht="34.5" customHeight="1" thickBot="1" x14ac:dyDescent="0.25">
      <c r="A29" s="67"/>
      <c r="B29" s="639"/>
      <c r="C29" s="671"/>
      <c r="D29" s="375">
        <v>12</v>
      </c>
      <c r="E29" s="370">
        <v>15</v>
      </c>
      <c r="F29" s="195">
        <v>1.5</v>
      </c>
      <c r="G29" s="195">
        <v>1.3</v>
      </c>
      <c r="H29" s="195">
        <v>0</v>
      </c>
      <c r="I29" s="354">
        <f>F29-G29-H29</f>
        <v>0.19999999999999996</v>
      </c>
    </row>
  </sheetData>
  <mergeCells count="29">
    <mergeCell ref="C26:C29"/>
    <mergeCell ref="B24:B29"/>
    <mergeCell ref="C24:C25"/>
    <mergeCell ref="D24:E25"/>
    <mergeCell ref="F24:F25"/>
    <mergeCell ref="B8:B15"/>
    <mergeCell ref="C8:C9"/>
    <mergeCell ref="D8:E9"/>
    <mergeCell ref="F8:F9"/>
    <mergeCell ref="G8:G9"/>
    <mergeCell ref="B1:J1"/>
    <mergeCell ref="C2:K2"/>
    <mergeCell ref="B4:B7"/>
    <mergeCell ref="C4:C7"/>
    <mergeCell ref="D4:E7"/>
    <mergeCell ref="I24:I25"/>
    <mergeCell ref="H24:H25"/>
    <mergeCell ref="B16:B23"/>
    <mergeCell ref="C16:C17"/>
    <mergeCell ref="D16:E17"/>
    <mergeCell ref="F16:F17"/>
    <mergeCell ref="G16:G17"/>
    <mergeCell ref="G24:G25"/>
    <mergeCell ref="I8:I9"/>
    <mergeCell ref="C10:C15"/>
    <mergeCell ref="C18:C23"/>
    <mergeCell ref="I16:I17"/>
    <mergeCell ref="H16:H17"/>
    <mergeCell ref="H8:H9"/>
  </mergeCells>
  <phoneticPr fontId="39"/>
  <pageMargins left="0.78740157480314965" right="0.23622047244094491" top="0.47244094488188981" bottom="0" header="0.31496062992125984" footer="0.31496062992125984"/>
  <pageSetup paperSize="9" scale="81" orientation="portrait" r:id="rId1"/>
  <headerFooter alignWithMargins="0"/>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K38"/>
  <sheetViews>
    <sheetView view="pageBreakPreview" zoomScale="85" zoomScaleNormal="85" zoomScaleSheetLayoutView="85" workbookViewId="0">
      <pane xSplit="3" ySplit="7" topLeftCell="D26" activePane="bottomRight" state="frozen"/>
      <selection pane="topRight" activeCell="D1" sqref="D1"/>
      <selection pane="bottomLeft" activeCell="A8" sqref="A8"/>
      <selection pane="bottomRight" activeCell="N47" sqref="N47"/>
    </sheetView>
  </sheetViews>
  <sheetFormatPr defaultColWidth="8" defaultRowHeight="12" x14ac:dyDescent="0.2"/>
  <cols>
    <col min="1" max="1" width="1.7265625" style="67" customWidth="1"/>
    <col min="2" max="2" width="11.36328125" style="348" customWidth="1"/>
    <col min="3" max="3" width="19" style="68" customWidth="1"/>
    <col min="4" max="4" width="11.453125" style="67" customWidth="1"/>
    <col min="5" max="5" width="11.453125" style="68" customWidth="1"/>
    <col min="6" max="6" width="15" style="68" customWidth="1"/>
    <col min="7" max="7" width="15" style="69" customWidth="1"/>
    <col min="8" max="9" width="15" style="70" customWidth="1"/>
    <col min="10" max="10" width="1.08984375" style="70" customWidth="1"/>
    <col min="11" max="11" width="10.36328125" style="70" customWidth="1"/>
    <col min="12" max="16384" width="8" style="67"/>
  </cols>
  <sheetData>
    <row r="1" spans="1:11" ht="24.75" customHeight="1" x14ac:dyDescent="0.2">
      <c r="B1" s="484" t="s">
        <v>56</v>
      </c>
      <c r="C1" s="484"/>
      <c r="D1" s="484"/>
      <c r="E1" s="484"/>
      <c r="F1" s="484"/>
      <c r="G1" s="484"/>
      <c r="H1" s="484"/>
      <c r="I1" s="484"/>
      <c r="J1" s="484"/>
      <c r="K1" s="157"/>
    </row>
    <row r="2" spans="1:11" ht="6.75" customHeight="1" x14ac:dyDescent="0.2">
      <c r="C2" s="485"/>
      <c r="D2" s="485"/>
      <c r="E2" s="485"/>
      <c r="F2" s="485"/>
      <c r="G2" s="485"/>
      <c r="H2" s="485"/>
      <c r="I2" s="485"/>
      <c r="J2" s="485"/>
      <c r="K2" s="485"/>
    </row>
    <row r="3" spans="1:11" ht="33" customHeight="1" thickBot="1" x14ac:dyDescent="0.25">
      <c r="B3" s="349" t="s">
        <v>209</v>
      </c>
      <c r="D3"/>
      <c r="E3"/>
      <c r="F3"/>
      <c r="G3"/>
      <c r="H3"/>
      <c r="I3" s="159" t="s">
        <v>272</v>
      </c>
      <c r="J3"/>
      <c r="K3" s="128"/>
    </row>
    <row r="4" spans="1:11" ht="18.75" customHeight="1" x14ac:dyDescent="0.2">
      <c r="B4" s="637" t="s">
        <v>307</v>
      </c>
      <c r="C4" s="559" t="s">
        <v>249</v>
      </c>
      <c r="D4" s="562" t="s">
        <v>281</v>
      </c>
      <c r="E4" s="563"/>
      <c r="F4" s="160"/>
      <c r="G4" s="161" t="s">
        <v>113</v>
      </c>
      <c r="H4" s="162" t="s">
        <v>16</v>
      </c>
      <c r="I4" s="163"/>
      <c r="J4"/>
      <c r="K4" s="132"/>
    </row>
    <row r="5" spans="1:11" ht="18.75" customHeight="1" x14ac:dyDescent="0.2">
      <c r="B5" s="640"/>
      <c r="C5" s="560"/>
      <c r="D5" s="564"/>
      <c r="E5" s="565"/>
      <c r="F5" s="165" t="s">
        <v>134</v>
      </c>
      <c r="G5" s="165" t="s">
        <v>109</v>
      </c>
      <c r="H5" s="166" t="s">
        <v>125</v>
      </c>
      <c r="I5" s="164" t="s">
        <v>47</v>
      </c>
      <c r="J5"/>
    </row>
    <row r="6" spans="1:11" ht="18.75" customHeight="1" x14ac:dyDescent="0.2">
      <c r="B6" s="640"/>
      <c r="C6" s="560"/>
      <c r="D6" s="564"/>
      <c r="E6" s="565"/>
      <c r="F6" s="165"/>
      <c r="G6" s="165"/>
      <c r="H6" s="166" t="s">
        <v>196</v>
      </c>
      <c r="I6" s="167"/>
      <c r="J6"/>
    </row>
    <row r="7" spans="1:11" ht="21" customHeight="1" thickBot="1" x14ac:dyDescent="0.25">
      <c r="B7" s="641"/>
      <c r="C7" s="561"/>
      <c r="D7" s="633"/>
      <c r="E7" s="635"/>
      <c r="F7" s="345" t="s">
        <v>276</v>
      </c>
      <c r="G7" s="346" t="s">
        <v>261</v>
      </c>
      <c r="H7" s="347" t="s">
        <v>119</v>
      </c>
      <c r="I7" s="168" t="s">
        <v>174</v>
      </c>
      <c r="J7"/>
    </row>
    <row r="8" spans="1:11" s="70" customFormat="1" ht="34.5" customHeight="1" x14ac:dyDescent="0.2">
      <c r="A8" s="67"/>
      <c r="B8" s="637" t="s">
        <v>336</v>
      </c>
      <c r="C8" s="666" t="s">
        <v>152</v>
      </c>
      <c r="D8" s="609" t="s">
        <v>283</v>
      </c>
      <c r="E8" s="610"/>
      <c r="F8" s="657">
        <v>1.5</v>
      </c>
      <c r="G8" s="680" t="s">
        <v>177</v>
      </c>
      <c r="H8" s="657" t="s">
        <v>95</v>
      </c>
      <c r="I8" s="656">
        <f>SUM(F8-G8)</f>
        <v>0.19999999999999996</v>
      </c>
    </row>
    <row r="9" spans="1:11" s="70" customFormat="1" ht="34.5" customHeight="1" x14ac:dyDescent="0.2">
      <c r="A9" s="67"/>
      <c r="B9" s="638"/>
      <c r="C9" s="667"/>
      <c r="D9" s="659"/>
      <c r="E9" s="644"/>
      <c r="F9" s="658"/>
      <c r="G9" s="681"/>
      <c r="H9" s="658"/>
      <c r="I9" s="655"/>
    </row>
    <row r="10" spans="1:11" s="70" customFormat="1" ht="34.5" customHeight="1" x14ac:dyDescent="0.2">
      <c r="A10" s="67"/>
      <c r="B10" s="638"/>
      <c r="C10" s="669" t="s">
        <v>287</v>
      </c>
      <c r="D10" s="329"/>
      <c r="E10" s="330">
        <v>11</v>
      </c>
      <c r="F10" s="313">
        <v>1.5</v>
      </c>
      <c r="G10" s="313">
        <v>1.3</v>
      </c>
      <c r="H10" s="313">
        <v>0.04</v>
      </c>
      <c r="I10" s="352">
        <f>F10-G10-H10</f>
        <v>0.15999999999999995</v>
      </c>
    </row>
    <row r="11" spans="1:11" s="70" customFormat="1" ht="34.5" customHeight="1" x14ac:dyDescent="0.2">
      <c r="A11" s="67"/>
      <c r="B11" s="638"/>
      <c r="C11" s="670"/>
      <c r="D11" s="356">
        <v>11</v>
      </c>
      <c r="E11" s="333">
        <v>12</v>
      </c>
      <c r="F11" s="180">
        <v>1.5</v>
      </c>
      <c r="G11" s="180">
        <v>1.3</v>
      </c>
      <c r="H11" s="180">
        <v>0.03</v>
      </c>
      <c r="I11" s="344">
        <f>F11-G11-H11</f>
        <v>0.16999999999999996</v>
      </c>
    </row>
    <row r="12" spans="1:11" s="70" customFormat="1" ht="34.5" customHeight="1" x14ac:dyDescent="0.2">
      <c r="A12" s="67"/>
      <c r="B12" s="638"/>
      <c r="C12" s="670"/>
      <c r="D12" s="356">
        <v>12</v>
      </c>
      <c r="E12" s="355">
        <v>13</v>
      </c>
      <c r="F12" s="180">
        <v>1.5</v>
      </c>
      <c r="G12" s="180">
        <v>1.3</v>
      </c>
      <c r="H12" s="180">
        <v>0.01</v>
      </c>
      <c r="I12" s="344">
        <f>F12-G12-H12</f>
        <v>0.18999999999999995</v>
      </c>
    </row>
    <row r="13" spans="1:11" s="70" customFormat="1" ht="34.5" customHeight="1" thickBot="1" x14ac:dyDescent="0.25">
      <c r="A13" s="67"/>
      <c r="B13" s="639"/>
      <c r="C13" s="671"/>
      <c r="D13" s="375">
        <v>13</v>
      </c>
      <c r="E13" s="370">
        <v>15</v>
      </c>
      <c r="F13" s="195">
        <v>1.5</v>
      </c>
      <c r="G13" s="195">
        <v>1.3</v>
      </c>
      <c r="H13" s="195">
        <v>0</v>
      </c>
      <c r="I13" s="354">
        <f>F13-G13-H13</f>
        <v>0.19999999999999996</v>
      </c>
    </row>
    <row r="14" spans="1:11" s="70" customFormat="1" ht="34.5" customHeight="1" x14ac:dyDescent="0.2">
      <c r="A14" s="67"/>
      <c r="B14" s="637" t="s">
        <v>337</v>
      </c>
      <c r="C14" s="666" t="s">
        <v>152</v>
      </c>
      <c r="D14" s="609" t="s">
        <v>283</v>
      </c>
      <c r="E14" s="610"/>
      <c r="F14" s="657">
        <v>1.6</v>
      </c>
      <c r="G14" s="680" t="s">
        <v>177</v>
      </c>
      <c r="H14" s="657" t="s">
        <v>95</v>
      </c>
      <c r="I14" s="656">
        <f>SUM(F14-G14)</f>
        <v>0.30000000000000004</v>
      </c>
    </row>
    <row r="15" spans="1:11" s="70" customFormat="1" ht="34.5" customHeight="1" x14ac:dyDescent="0.2">
      <c r="A15" s="67"/>
      <c r="B15" s="638"/>
      <c r="C15" s="667"/>
      <c r="D15" s="659"/>
      <c r="E15" s="644"/>
      <c r="F15" s="658"/>
      <c r="G15" s="681"/>
      <c r="H15" s="658"/>
      <c r="I15" s="655"/>
    </row>
    <row r="16" spans="1:11" s="70" customFormat="1" ht="34.5" customHeight="1" x14ac:dyDescent="0.2">
      <c r="A16" s="67"/>
      <c r="B16" s="638"/>
      <c r="C16" s="669" t="s">
        <v>287</v>
      </c>
      <c r="D16" s="329"/>
      <c r="E16" s="330">
        <v>10</v>
      </c>
      <c r="F16" s="313">
        <v>1.6</v>
      </c>
      <c r="G16" s="313">
        <v>1.3</v>
      </c>
      <c r="H16" s="313">
        <v>0.14000000000000001</v>
      </c>
      <c r="I16" s="352">
        <f t="shared" ref="I16:I21" si="0">F16-G16-H16</f>
        <v>0.16000000000000003</v>
      </c>
    </row>
    <row r="17" spans="1:9" s="70" customFormat="1" ht="34.5" customHeight="1" x14ac:dyDescent="0.2">
      <c r="A17" s="67"/>
      <c r="B17" s="638"/>
      <c r="C17" s="670"/>
      <c r="D17" s="331">
        <f>E16</f>
        <v>10</v>
      </c>
      <c r="E17" s="173">
        <f>D17+1</f>
        <v>11</v>
      </c>
      <c r="F17" s="176">
        <f>F16</f>
        <v>1.6</v>
      </c>
      <c r="G17" s="176">
        <f>G16</f>
        <v>1.3</v>
      </c>
      <c r="H17" s="176">
        <v>0.13</v>
      </c>
      <c r="I17" s="377">
        <f t="shared" si="0"/>
        <v>0.17000000000000004</v>
      </c>
    </row>
    <row r="18" spans="1:9" s="70" customFormat="1" ht="34.5" customHeight="1" x14ac:dyDescent="0.2">
      <c r="A18" s="67"/>
      <c r="B18" s="638"/>
      <c r="C18" s="670"/>
      <c r="D18" s="331">
        <f>E17</f>
        <v>11</v>
      </c>
      <c r="E18" s="173">
        <f>D18+1</f>
        <v>12</v>
      </c>
      <c r="F18" s="176">
        <f t="shared" ref="F18:G21" si="1">F17</f>
        <v>1.6</v>
      </c>
      <c r="G18" s="176">
        <f t="shared" si="1"/>
        <v>1.3</v>
      </c>
      <c r="H18" s="176">
        <v>0.11</v>
      </c>
      <c r="I18" s="377">
        <f t="shared" si="0"/>
        <v>0.19000000000000006</v>
      </c>
    </row>
    <row r="19" spans="1:9" s="70" customFormat="1" ht="34.5" customHeight="1" x14ac:dyDescent="0.2">
      <c r="A19" s="67"/>
      <c r="B19" s="638"/>
      <c r="C19" s="670"/>
      <c r="D19" s="356">
        <f>E18</f>
        <v>12</v>
      </c>
      <c r="E19" s="333">
        <f>D19+1</f>
        <v>13</v>
      </c>
      <c r="F19" s="180">
        <f t="shared" si="1"/>
        <v>1.6</v>
      </c>
      <c r="G19" s="180">
        <f t="shared" si="1"/>
        <v>1.3</v>
      </c>
      <c r="H19" s="180">
        <v>0.09</v>
      </c>
      <c r="I19" s="344">
        <f t="shared" si="0"/>
        <v>0.21000000000000005</v>
      </c>
    </row>
    <row r="20" spans="1:9" s="70" customFormat="1" ht="34.5" customHeight="1" x14ac:dyDescent="0.2">
      <c r="A20" s="67"/>
      <c r="B20" s="638"/>
      <c r="C20" s="670"/>
      <c r="D20" s="356">
        <f>E19</f>
        <v>13</v>
      </c>
      <c r="E20" s="355">
        <f>D20+1</f>
        <v>14</v>
      </c>
      <c r="F20" s="180">
        <f t="shared" si="1"/>
        <v>1.6</v>
      </c>
      <c r="G20" s="180">
        <f t="shared" si="1"/>
        <v>1.3</v>
      </c>
      <c r="H20" s="180">
        <v>7.0000000000000007E-2</v>
      </c>
      <c r="I20" s="344">
        <f t="shared" si="0"/>
        <v>0.23000000000000004</v>
      </c>
    </row>
    <row r="21" spans="1:9" s="70" customFormat="1" ht="34.5" customHeight="1" thickBot="1" x14ac:dyDescent="0.25">
      <c r="A21" s="67"/>
      <c r="B21" s="639"/>
      <c r="C21" s="671"/>
      <c r="D21" s="375">
        <f>E20</f>
        <v>14</v>
      </c>
      <c r="E21" s="370">
        <f>D21+1</f>
        <v>15</v>
      </c>
      <c r="F21" s="195">
        <f t="shared" si="1"/>
        <v>1.6</v>
      </c>
      <c r="G21" s="195">
        <f t="shared" si="1"/>
        <v>1.3</v>
      </c>
      <c r="H21" s="195">
        <v>0.05</v>
      </c>
      <c r="I21" s="354">
        <f t="shared" si="0"/>
        <v>0.25000000000000006</v>
      </c>
    </row>
    <row r="22" spans="1:9" s="70" customFormat="1" ht="34.5" customHeight="1" x14ac:dyDescent="0.2">
      <c r="A22" s="67"/>
      <c r="B22" s="637" t="s">
        <v>351</v>
      </c>
      <c r="C22" s="666" t="s">
        <v>152</v>
      </c>
      <c r="D22" s="609" t="s">
        <v>283</v>
      </c>
      <c r="E22" s="610"/>
      <c r="F22" s="657">
        <v>1.6</v>
      </c>
      <c r="G22" s="680" t="s">
        <v>177</v>
      </c>
      <c r="H22" s="657" t="s">
        <v>95</v>
      </c>
      <c r="I22" s="656">
        <f>SUM(F22-G22)</f>
        <v>0.30000000000000004</v>
      </c>
    </row>
    <row r="23" spans="1:9" s="70" customFormat="1" ht="34.5" customHeight="1" x14ac:dyDescent="0.2">
      <c r="A23" s="67"/>
      <c r="B23" s="638"/>
      <c r="C23" s="667"/>
      <c r="D23" s="659"/>
      <c r="E23" s="644"/>
      <c r="F23" s="658"/>
      <c r="G23" s="681"/>
      <c r="H23" s="658"/>
      <c r="I23" s="655"/>
    </row>
    <row r="24" spans="1:9" s="70" customFormat="1" ht="34.5" customHeight="1" x14ac:dyDescent="0.2">
      <c r="A24" s="67"/>
      <c r="B24" s="638"/>
      <c r="C24" s="669" t="s">
        <v>287</v>
      </c>
      <c r="D24" s="329" t="s">
        <v>338</v>
      </c>
      <c r="E24" s="330"/>
      <c r="F24" s="313">
        <v>1.6</v>
      </c>
      <c r="G24" s="313">
        <v>1.3</v>
      </c>
      <c r="H24" s="378">
        <v>0.14000000000000001</v>
      </c>
      <c r="I24" s="352">
        <f>F24-G24-H24</f>
        <v>0.16000000000000003</v>
      </c>
    </row>
    <row r="25" spans="1:9" s="70" customFormat="1" ht="34.5" customHeight="1" x14ac:dyDescent="0.2">
      <c r="A25" s="67"/>
      <c r="B25" s="638"/>
      <c r="C25" s="670"/>
      <c r="D25" s="331" t="s">
        <v>339</v>
      </c>
      <c r="E25" s="173" t="s">
        <v>340</v>
      </c>
      <c r="F25" s="176">
        <f t="shared" ref="F25:G29" si="2">F24</f>
        <v>1.6</v>
      </c>
      <c r="G25" s="176">
        <f t="shared" si="2"/>
        <v>1.3</v>
      </c>
      <c r="H25" s="176">
        <v>0.13</v>
      </c>
      <c r="I25" s="377">
        <f t="shared" ref="I25:I30" si="3">F25-G25-H25</f>
        <v>0.17000000000000004</v>
      </c>
    </row>
    <row r="26" spans="1:9" s="70" customFormat="1" ht="34.5" customHeight="1" x14ac:dyDescent="0.2">
      <c r="A26" s="67"/>
      <c r="B26" s="638"/>
      <c r="C26" s="670"/>
      <c r="D26" s="331" t="s">
        <v>341</v>
      </c>
      <c r="E26" s="173" t="s">
        <v>342</v>
      </c>
      <c r="F26" s="176">
        <f t="shared" si="2"/>
        <v>1.6</v>
      </c>
      <c r="G26" s="176">
        <f t="shared" si="2"/>
        <v>1.3</v>
      </c>
      <c r="H26" s="176">
        <v>0.11</v>
      </c>
      <c r="I26" s="377">
        <f t="shared" si="3"/>
        <v>0.19000000000000006</v>
      </c>
    </row>
    <row r="27" spans="1:9" s="70" customFormat="1" ht="34.5" customHeight="1" x14ac:dyDescent="0.2">
      <c r="A27" s="67"/>
      <c r="B27" s="638"/>
      <c r="C27" s="670"/>
      <c r="D27" s="356" t="s">
        <v>343</v>
      </c>
      <c r="E27" s="333" t="s">
        <v>344</v>
      </c>
      <c r="F27" s="180">
        <f t="shared" si="2"/>
        <v>1.6</v>
      </c>
      <c r="G27" s="180">
        <f t="shared" si="2"/>
        <v>1.3</v>
      </c>
      <c r="H27" s="180">
        <v>0.09</v>
      </c>
      <c r="I27" s="344">
        <f t="shared" si="3"/>
        <v>0.21000000000000005</v>
      </c>
    </row>
    <row r="28" spans="1:9" s="70" customFormat="1" ht="34.5" customHeight="1" x14ac:dyDescent="0.2">
      <c r="A28" s="67"/>
      <c r="B28" s="638"/>
      <c r="C28" s="670"/>
      <c r="D28" s="356" t="s">
        <v>345</v>
      </c>
      <c r="E28" s="355" t="s">
        <v>346</v>
      </c>
      <c r="F28" s="180">
        <f t="shared" si="2"/>
        <v>1.6</v>
      </c>
      <c r="G28" s="180">
        <f t="shared" si="2"/>
        <v>1.3</v>
      </c>
      <c r="H28" s="180">
        <v>7.0000000000000007E-2</v>
      </c>
      <c r="I28" s="344">
        <f t="shared" si="3"/>
        <v>0.23000000000000004</v>
      </c>
    </row>
    <row r="29" spans="1:9" s="70" customFormat="1" ht="34.5" customHeight="1" x14ac:dyDescent="0.2">
      <c r="A29" s="67"/>
      <c r="B29" s="638"/>
      <c r="C29" s="670"/>
      <c r="D29" s="380" t="s">
        <v>347</v>
      </c>
      <c r="E29" s="355" t="s">
        <v>348</v>
      </c>
      <c r="F29" s="180">
        <f t="shared" si="2"/>
        <v>1.6</v>
      </c>
      <c r="G29" s="180">
        <f t="shared" si="2"/>
        <v>1.3</v>
      </c>
      <c r="H29" s="186">
        <v>0.05</v>
      </c>
      <c r="I29" s="379">
        <f t="shared" si="3"/>
        <v>0.25000000000000006</v>
      </c>
    </row>
    <row r="30" spans="1:9" s="70" customFormat="1" ht="34.5" customHeight="1" thickBot="1" x14ac:dyDescent="0.25">
      <c r="A30" s="67"/>
      <c r="B30" s="639"/>
      <c r="C30" s="671"/>
      <c r="D30" s="375" t="s">
        <v>349</v>
      </c>
      <c r="E30" s="370" t="s">
        <v>350</v>
      </c>
      <c r="F30" s="195">
        <f>F28</f>
        <v>1.6</v>
      </c>
      <c r="G30" s="195">
        <f>G28</f>
        <v>1.3</v>
      </c>
      <c r="H30" s="195">
        <v>0</v>
      </c>
      <c r="I30" s="354">
        <f t="shared" si="3"/>
        <v>0.30000000000000004</v>
      </c>
    </row>
    <row r="31" spans="1:9" s="70" customFormat="1" ht="34.5" customHeight="1" x14ac:dyDescent="0.2">
      <c r="A31" s="67"/>
      <c r="B31" s="637" t="s">
        <v>352</v>
      </c>
      <c r="C31" s="666" t="s">
        <v>152</v>
      </c>
      <c r="D31" s="609" t="s">
        <v>283</v>
      </c>
      <c r="E31" s="610"/>
      <c r="F31" s="657">
        <v>1.6</v>
      </c>
      <c r="G31" s="680" t="s">
        <v>177</v>
      </c>
      <c r="H31" s="657" t="s">
        <v>95</v>
      </c>
      <c r="I31" s="656">
        <f>SUM(F31-G31)</f>
        <v>0.30000000000000004</v>
      </c>
    </row>
    <row r="32" spans="1:9" s="70" customFormat="1" ht="34.5" customHeight="1" x14ac:dyDescent="0.2">
      <c r="A32" s="67"/>
      <c r="B32" s="638"/>
      <c r="C32" s="667"/>
      <c r="D32" s="659"/>
      <c r="E32" s="644"/>
      <c r="F32" s="658"/>
      <c r="G32" s="681"/>
      <c r="H32" s="658"/>
      <c r="I32" s="655"/>
    </row>
    <row r="33" spans="1:9" s="70" customFormat="1" ht="34.5" customHeight="1" x14ac:dyDescent="0.2">
      <c r="A33" s="67"/>
      <c r="B33" s="638"/>
      <c r="C33" s="669" t="s">
        <v>287</v>
      </c>
      <c r="D33" s="381">
        <v>9</v>
      </c>
      <c r="E33" s="330"/>
      <c r="F33" s="313">
        <v>1.6</v>
      </c>
      <c r="G33" s="313">
        <v>1.3</v>
      </c>
      <c r="H33" s="378">
        <v>0.14000000000000001</v>
      </c>
      <c r="I33" s="352">
        <f t="shared" ref="I33:I38" si="4">F33-G33-H33</f>
        <v>0.16000000000000003</v>
      </c>
    </row>
    <row r="34" spans="1:9" s="70" customFormat="1" ht="34.5" customHeight="1" x14ac:dyDescent="0.2">
      <c r="A34" s="67"/>
      <c r="B34" s="638"/>
      <c r="C34" s="670"/>
      <c r="D34" s="382">
        <f>D33</f>
        <v>9</v>
      </c>
      <c r="E34" s="385">
        <f>D34+1</f>
        <v>10</v>
      </c>
      <c r="F34" s="176">
        <f t="shared" ref="F34:G38" si="5">F33</f>
        <v>1.6</v>
      </c>
      <c r="G34" s="176">
        <f t="shared" si="5"/>
        <v>1.3</v>
      </c>
      <c r="H34" s="176">
        <v>0.12</v>
      </c>
      <c r="I34" s="377">
        <f t="shared" si="4"/>
        <v>0.18000000000000005</v>
      </c>
    </row>
    <row r="35" spans="1:9" s="70" customFormat="1" ht="34.5" customHeight="1" x14ac:dyDescent="0.2">
      <c r="A35" s="67"/>
      <c r="B35" s="638"/>
      <c r="C35" s="670"/>
      <c r="D35" s="382">
        <f>E34</f>
        <v>10</v>
      </c>
      <c r="E35" s="385">
        <f>D35+1</f>
        <v>11</v>
      </c>
      <c r="F35" s="176">
        <f t="shared" si="5"/>
        <v>1.6</v>
      </c>
      <c r="G35" s="176">
        <f t="shared" si="5"/>
        <v>1.3</v>
      </c>
      <c r="H35" s="176">
        <v>0.11</v>
      </c>
      <c r="I35" s="377">
        <f t="shared" si="4"/>
        <v>0.19000000000000006</v>
      </c>
    </row>
    <row r="36" spans="1:9" s="70" customFormat="1" ht="34.5" customHeight="1" x14ac:dyDescent="0.2">
      <c r="A36" s="67"/>
      <c r="B36" s="638"/>
      <c r="C36" s="670"/>
      <c r="D36" s="383">
        <f>E35</f>
        <v>11</v>
      </c>
      <c r="E36" s="386">
        <f>D36+1</f>
        <v>12</v>
      </c>
      <c r="F36" s="180">
        <f t="shared" si="5"/>
        <v>1.6</v>
      </c>
      <c r="G36" s="180">
        <f t="shared" si="5"/>
        <v>1.3</v>
      </c>
      <c r="H36" s="180">
        <v>0.09</v>
      </c>
      <c r="I36" s="344">
        <f t="shared" si="4"/>
        <v>0.21000000000000005</v>
      </c>
    </row>
    <row r="37" spans="1:9" s="70" customFormat="1" ht="34.5" customHeight="1" x14ac:dyDescent="0.2">
      <c r="A37" s="67"/>
      <c r="B37" s="638"/>
      <c r="C37" s="670"/>
      <c r="D37" s="383">
        <f>E36</f>
        <v>12</v>
      </c>
      <c r="E37" s="387">
        <f>D37+1</f>
        <v>13</v>
      </c>
      <c r="F37" s="180">
        <f t="shared" si="5"/>
        <v>1.6</v>
      </c>
      <c r="G37" s="180">
        <f t="shared" si="5"/>
        <v>1.3</v>
      </c>
      <c r="H37" s="180">
        <v>7.0000000000000007E-2</v>
      </c>
      <c r="I37" s="344">
        <f t="shared" si="4"/>
        <v>0.23000000000000004</v>
      </c>
    </row>
    <row r="38" spans="1:9" s="70" customFormat="1" ht="34.5" customHeight="1" thickBot="1" x14ac:dyDescent="0.25">
      <c r="A38" s="67"/>
      <c r="B38" s="639"/>
      <c r="C38" s="671"/>
      <c r="D38" s="384">
        <f>E37</f>
        <v>13</v>
      </c>
      <c r="E38" s="388">
        <v>15</v>
      </c>
      <c r="F38" s="195">
        <f t="shared" si="5"/>
        <v>1.6</v>
      </c>
      <c r="G38" s="195">
        <f t="shared" si="5"/>
        <v>1.3</v>
      </c>
      <c r="H38" s="195">
        <v>0</v>
      </c>
      <c r="I38" s="354">
        <f t="shared" si="4"/>
        <v>0.30000000000000004</v>
      </c>
    </row>
  </sheetData>
  <mergeCells count="37">
    <mergeCell ref="H31:H32"/>
    <mergeCell ref="I31:I32"/>
    <mergeCell ref="C33:C38"/>
    <mergeCell ref="G14:G15"/>
    <mergeCell ref="B8:B13"/>
    <mergeCell ref="B31:B38"/>
    <mergeCell ref="C31:C32"/>
    <mergeCell ref="D31:E32"/>
    <mergeCell ref="F31:F32"/>
    <mergeCell ref="G31:G32"/>
    <mergeCell ref="F8:F9"/>
    <mergeCell ref="B14:B21"/>
    <mergeCell ref="G8:G9"/>
    <mergeCell ref="H8:H9"/>
    <mergeCell ref="I8:I9"/>
    <mergeCell ref="H14:H15"/>
    <mergeCell ref="I14:I15"/>
    <mergeCell ref="C16:C21"/>
    <mergeCell ref="C10:C13"/>
    <mergeCell ref="C14:C15"/>
    <mergeCell ref="D14:E15"/>
    <mergeCell ref="F14:F15"/>
    <mergeCell ref="B22:B30"/>
    <mergeCell ref="C22:C23"/>
    <mergeCell ref="D22:E23"/>
    <mergeCell ref="C8:C9"/>
    <mergeCell ref="D8:E9"/>
    <mergeCell ref="B1:J1"/>
    <mergeCell ref="C2:K2"/>
    <mergeCell ref="B4:B7"/>
    <mergeCell ref="C4:C7"/>
    <mergeCell ref="D4:E7"/>
    <mergeCell ref="H22:H23"/>
    <mergeCell ref="I22:I23"/>
    <mergeCell ref="C24:C30"/>
    <mergeCell ref="F22:F23"/>
    <mergeCell ref="G22:G23"/>
  </mergeCells>
  <phoneticPr fontId="39"/>
  <pageMargins left="0.78740157480314965" right="0.23622047244094491" top="0.47244094488188981" bottom="0" header="0.31496062992125984" footer="0.31496062992125984"/>
  <pageSetup paperSize="9" scale="81" orientation="portrait" r:id="rId1"/>
  <headerFooter alignWithMargins="0"/>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K41"/>
  <sheetViews>
    <sheetView view="pageBreakPreview" zoomScale="85" zoomScaleNormal="85" zoomScaleSheetLayoutView="85" workbookViewId="0">
      <pane xSplit="3" ySplit="7" topLeftCell="D14" activePane="bottomRight" state="frozen"/>
      <selection pane="topRight" activeCell="D1" sqref="D1"/>
      <selection pane="bottomLeft" activeCell="A8" sqref="A8"/>
      <selection pane="bottomRight" activeCell="D35" sqref="D35:E36"/>
    </sheetView>
  </sheetViews>
  <sheetFormatPr defaultColWidth="8" defaultRowHeight="12" x14ac:dyDescent="0.2"/>
  <cols>
    <col min="1" max="1" width="1.7265625" style="67" customWidth="1"/>
    <col min="2" max="2" width="11.36328125" style="348" customWidth="1"/>
    <col min="3" max="3" width="19" style="68" customWidth="1"/>
    <col min="4" max="4" width="11.453125" style="67" customWidth="1"/>
    <col min="5" max="5" width="11.453125" style="68" customWidth="1"/>
    <col min="6" max="6" width="15" style="68" customWidth="1"/>
    <col min="7" max="7" width="15" style="69" customWidth="1"/>
    <col min="8" max="9" width="15" style="70" customWidth="1"/>
    <col min="10" max="10" width="1.08984375" style="70" customWidth="1"/>
    <col min="11" max="11" width="10.36328125" style="70" customWidth="1"/>
    <col min="12" max="16384" width="8" style="67"/>
  </cols>
  <sheetData>
    <row r="1" spans="1:11" ht="24.75" customHeight="1" x14ac:dyDescent="0.2">
      <c r="B1" s="484" t="s">
        <v>56</v>
      </c>
      <c r="C1" s="484"/>
      <c r="D1" s="484"/>
      <c r="E1" s="484"/>
      <c r="F1" s="484"/>
      <c r="G1" s="484"/>
      <c r="H1" s="484"/>
      <c r="I1" s="484"/>
      <c r="J1" s="484"/>
      <c r="K1" s="157"/>
    </row>
    <row r="2" spans="1:11" ht="6.75" customHeight="1" x14ac:dyDescent="0.2">
      <c r="C2" s="485"/>
      <c r="D2" s="485"/>
      <c r="E2" s="485"/>
      <c r="F2" s="485"/>
      <c r="G2" s="485"/>
      <c r="H2" s="485"/>
      <c r="I2" s="485"/>
      <c r="J2" s="485"/>
      <c r="K2" s="485"/>
    </row>
    <row r="3" spans="1:11" ht="33" customHeight="1" thickBot="1" x14ac:dyDescent="0.25">
      <c r="B3" s="349" t="s">
        <v>209</v>
      </c>
      <c r="D3"/>
      <c r="E3"/>
      <c r="F3"/>
      <c r="G3"/>
      <c r="H3"/>
      <c r="I3" s="159" t="s">
        <v>272</v>
      </c>
      <c r="J3"/>
      <c r="K3" s="128"/>
    </row>
    <row r="4" spans="1:11" ht="18.75" customHeight="1" x14ac:dyDescent="0.2">
      <c r="B4" s="637" t="s">
        <v>307</v>
      </c>
      <c r="C4" s="559" t="s">
        <v>249</v>
      </c>
      <c r="D4" s="562" t="s">
        <v>281</v>
      </c>
      <c r="E4" s="563"/>
      <c r="F4" s="160"/>
      <c r="G4" s="161" t="s">
        <v>113</v>
      </c>
      <c r="H4" s="162" t="s">
        <v>16</v>
      </c>
      <c r="I4" s="163"/>
      <c r="J4"/>
      <c r="K4" s="132"/>
    </row>
    <row r="5" spans="1:11" ht="18.75" customHeight="1" x14ac:dyDescent="0.2">
      <c r="B5" s="640"/>
      <c r="C5" s="560"/>
      <c r="D5" s="564"/>
      <c r="E5" s="565"/>
      <c r="F5" s="165" t="s">
        <v>134</v>
      </c>
      <c r="G5" s="165" t="s">
        <v>109</v>
      </c>
      <c r="H5" s="166" t="s">
        <v>125</v>
      </c>
      <c r="I5" s="164" t="s">
        <v>47</v>
      </c>
      <c r="J5"/>
    </row>
    <row r="6" spans="1:11" ht="18.75" customHeight="1" x14ac:dyDescent="0.2">
      <c r="B6" s="640"/>
      <c r="C6" s="560"/>
      <c r="D6" s="564"/>
      <c r="E6" s="565"/>
      <c r="F6" s="165"/>
      <c r="G6" s="165"/>
      <c r="H6" s="166" t="s">
        <v>196</v>
      </c>
      <c r="I6" s="167"/>
      <c r="J6"/>
    </row>
    <row r="7" spans="1:11" ht="21" customHeight="1" thickBot="1" x14ac:dyDescent="0.25">
      <c r="B7" s="641"/>
      <c r="C7" s="561"/>
      <c r="D7" s="633"/>
      <c r="E7" s="635"/>
      <c r="F7" s="345" t="s">
        <v>276</v>
      </c>
      <c r="G7" s="346" t="s">
        <v>261</v>
      </c>
      <c r="H7" s="347" t="s">
        <v>119</v>
      </c>
      <c r="I7" s="168" t="s">
        <v>174</v>
      </c>
      <c r="J7"/>
    </row>
    <row r="8" spans="1:11" s="70" customFormat="1" ht="34.5" customHeight="1" x14ac:dyDescent="0.2">
      <c r="A8" s="67"/>
      <c r="B8" s="637" t="s">
        <v>353</v>
      </c>
      <c r="C8" s="666" t="s">
        <v>152</v>
      </c>
      <c r="D8" s="609" t="s">
        <v>283</v>
      </c>
      <c r="E8" s="610"/>
      <c r="F8" s="657">
        <v>1.6</v>
      </c>
      <c r="G8" s="680" t="s">
        <v>177</v>
      </c>
      <c r="H8" s="657" t="s">
        <v>95</v>
      </c>
      <c r="I8" s="656">
        <f>SUM(F8-G8)</f>
        <v>0.30000000000000004</v>
      </c>
    </row>
    <row r="9" spans="1:11" s="70" customFormat="1" ht="34.5" customHeight="1" x14ac:dyDescent="0.2">
      <c r="A9" s="67"/>
      <c r="B9" s="638"/>
      <c r="C9" s="667"/>
      <c r="D9" s="659"/>
      <c r="E9" s="644"/>
      <c r="F9" s="658"/>
      <c r="G9" s="681"/>
      <c r="H9" s="658"/>
      <c r="I9" s="655"/>
    </row>
    <row r="10" spans="1:11" s="70" customFormat="1" ht="34.5" customHeight="1" x14ac:dyDescent="0.2">
      <c r="A10" s="67"/>
      <c r="B10" s="638"/>
      <c r="C10" s="669" t="s">
        <v>287</v>
      </c>
      <c r="D10" s="381">
        <v>9</v>
      </c>
      <c r="E10" s="330"/>
      <c r="F10" s="313">
        <v>1.6</v>
      </c>
      <c r="G10" s="313">
        <v>1.3</v>
      </c>
      <c r="H10" s="378">
        <v>0.14000000000000001</v>
      </c>
      <c r="I10" s="352">
        <f t="shared" ref="I10:I16" si="0">F10-G10-H10</f>
        <v>0.16000000000000003</v>
      </c>
    </row>
    <row r="11" spans="1:11" s="70" customFormat="1" ht="34.5" customHeight="1" x14ac:dyDescent="0.2">
      <c r="A11" s="67"/>
      <c r="B11" s="638"/>
      <c r="C11" s="670"/>
      <c r="D11" s="382">
        <f>D10</f>
        <v>9</v>
      </c>
      <c r="E11" s="385">
        <f>D11+1</f>
        <v>10</v>
      </c>
      <c r="F11" s="176">
        <f t="shared" ref="F11:G14" si="1">F10</f>
        <v>1.6</v>
      </c>
      <c r="G11" s="176">
        <f t="shared" si="1"/>
        <v>1.3</v>
      </c>
      <c r="H11" s="176">
        <v>0.13</v>
      </c>
      <c r="I11" s="377">
        <f t="shared" si="0"/>
        <v>0.17000000000000004</v>
      </c>
    </row>
    <row r="12" spans="1:11" s="70" customFormat="1" ht="34.5" customHeight="1" x14ac:dyDescent="0.2">
      <c r="A12" s="67"/>
      <c r="B12" s="638"/>
      <c r="C12" s="670"/>
      <c r="D12" s="382">
        <f>E11</f>
        <v>10</v>
      </c>
      <c r="E12" s="385">
        <f>D12+1</f>
        <v>11</v>
      </c>
      <c r="F12" s="176">
        <f t="shared" si="1"/>
        <v>1.6</v>
      </c>
      <c r="G12" s="176">
        <f t="shared" si="1"/>
        <v>1.3</v>
      </c>
      <c r="H12" s="176">
        <v>0.12</v>
      </c>
      <c r="I12" s="377">
        <f t="shared" si="0"/>
        <v>0.18000000000000005</v>
      </c>
    </row>
    <row r="13" spans="1:11" s="70" customFormat="1" ht="34.5" customHeight="1" x14ac:dyDescent="0.2">
      <c r="A13" s="67"/>
      <c r="B13" s="638"/>
      <c r="C13" s="670"/>
      <c r="D13" s="383">
        <f>E12</f>
        <v>11</v>
      </c>
      <c r="E13" s="386">
        <f>D13+1</f>
        <v>12</v>
      </c>
      <c r="F13" s="180">
        <f t="shared" si="1"/>
        <v>1.6</v>
      </c>
      <c r="G13" s="180">
        <f t="shared" si="1"/>
        <v>1.3</v>
      </c>
      <c r="H13" s="180">
        <v>0.1</v>
      </c>
      <c r="I13" s="344">
        <f t="shared" si="0"/>
        <v>0.20000000000000004</v>
      </c>
    </row>
    <row r="14" spans="1:11" s="70" customFormat="1" ht="34.5" customHeight="1" x14ac:dyDescent="0.2">
      <c r="A14" s="67"/>
      <c r="B14" s="638"/>
      <c r="C14" s="670"/>
      <c r="D14" s="383">
        <f>E13</f>
        <v>12</v>
      </c>
      <c r="E14" s="387">
        <f>D14+1</f>
        <v>13</v>
      </c>
      <c r="F14" s="180">
        <f t="shared" si="1"/>
        <v>1.6</v>
      </c>
      <c r="G14" s="180">
        <f t="shared" si="1"/>
        <v>1.3</v>
      </c>
      <c r="H14" s="180">
        <v>0.08</v>
      </c>
      <c r="I14" s="344">
        <f t="shared" si="0"/>
        <v>0.22000000000000003</v>
      </c>
    </row>
    <row r="15" spans="1:11" s="70" customFormat="1" ht="34.5" customHeight="1" x14ac:dyDescent="0.2">
      <c r="A15" s="67"/>
      <c r="B15" s="638"/>
      <c r="C15" s="670"/>
      <c r="D15" s="383">
        <f>E14</f>
        <v>13</v>
      </c>
      <c r="E15" s="387">
        <f>D15+1</f>
        <v>14</v>
      </c>
      <c r="F15" s="180">
        <f>F14</f>
        <v>1.6</v>
      </c>
      <c r="G15" s="180">
        <f>G14</f>
        <v>1.3</v>
      </c>
      <c r="H15" s="186">
        <v>0.06</v>
      </c>
      <c r="I15" s="344">
        <f t="shared" si="0"/>
        <v>0.24000000000000005</v>
      </c>
    </row>
    <row r="16" spans="1:11" s="70" customFormat="1" ht="34.5" customHeight="1" thickBot="1" x14ac:dyDescent="0.25">
      <c r="A16" s="67"/>
      <c r="B16" s="639"/>
      <c r="C16" s="671"/>
      <c r="D16" s="384">
        <f>E15</f>
        <v>14</v>
      </c>
      <c r="E16" s="388">
        <v>15</v>
      </c>
      <c r="F16" s="195">
        <f>F14</f>
        <v>1.6</v>
      </c>
      <c r="G16" s="195">
        <f>G14</f>
        <v>1.3</v>
      </c>
      <c r="H16" s="195">
        <v>0</v>
      </c>
      <c r="I16" s="354">
        <f t="shared" si="0"/>
        <v>0.30000000000000004</v>
      </c>
    </row>
    <row r="17" spans="1:9" s="70" customFormat="1" ht="34.5" customHeight="1" x14ac:dyDescent="0.2">
      <c r="A17" s="67"/>
      <c r="B17" s="637" t="s">
        <v>354</v>
      </c>
      <c r="C17" s="666" t="s">
        <v>152</v>
      </c>
      <c r="D17" s="609" t="s">
        <v>283</v>
      </c>
      <c r="E17" s="610"/>
      <c r="F17" s="657">
        <v>1.6</v>
      </c>
      <c r="G17" s="680" t="s">
        <v>177</v>
      </c>
      <c r="H17" s="657" t="s">
        <v>95</v>
      </c>
      <c r="I17" s="656">
        <f>SUM(F17-G17)</f>
        <v>0.30000000000000004</v>
      </c>
    </row>
    <row r="18" spans="1:9" s="70" customFormat="1" ht="34.5" customHeight="1" x14ac:dyDescent="0.2">
      <c r="A18" s="67"/>
      <c r="B18" s="638"/>
      <c r="C18" s="667"/>
      <c r="D18" s="659"/>
      <c r="E18" s="644"/>
      <c r="F18" s="658"/>
      <c r="G18" s="681"/>
      <c r="H18" s="658"/>
      <c r="I18" s="655"/>
    </row>
    <row r="19" spans="1:9" s="70" customFormat="1" ht="34.5" customHeight="1" x14ac:dyDescent="0.2">
      <c r="A19" s="67"/>
      <c r="B19" s="638"/>
      <c r="C19" s="669" t="s">
        <v>287</v>
      </c>
      <c r="D19" s="381">
        <v>9</v>
      </c>
      <c r="E19" s="330"/>
      <c r="F19" s="313">
        <v>1.6</v>
      </c>
      <c r="G19" s="313">
        <v>1.3</v>
      </c>
      <c r="H19" s="378">
        <v>0.14000000000000001</v>
      </c>
      <c r="I19" s="352">
        <f t="shared" ref="I19:I25" si="2">F19-G19-H19</f>
        <v>0.16000000000000003</v>
      </c>
    </row>
    <row r="20" spans="1:9" s="70" customFormat="1" ht="34.5" customHeight="1" x14ac:dyDescent="0.2">
      <c r="A20" s="67"/>
      <c r="B20" s="638"/>
      <c r="C20" s="670"/>
      <c r="D20" s="382">
        <f>D19</f>
        <v>9</v>
      </c>
      <c r="E20" s="385">
        <f>D20+1</f>
        <v>10</v>
      </c>
      <c r="F20" s="176">
        <f t="shared" ref="F20:G24" si="3">F19</f>
        <v>1.6</v>
      </c>
      <c r="G20" s="176">
        <f t="shared" si="3"/>
        <v>1.3</v>
      </c>
      <c r="H20" s="176">
        <v>0.13</v>
      </c>
      <c r="I20" s="377">
        <f t="shared" si="2"/>
        <v>0.17000000000000004</v>
      </c>
    </row>
    <row r="21" spans="1:9" s="70" customFormat="1" ht="34.5" customHeight="1" x14ac:dyDescent="0.2">
      <c r="A21" s="67"/>
      <c r="B21" s="638"/>
      <c r="C21" s="670"/>
      <c r="D21" s="382">
        <f>E20</f>
        <v>10</v>
      </c>
      <c r="E21" s="385">
        <f>D21+1</f>
        <v>11</v>
      </c>
      <c r="F21" s="176">
        <f t="shared" si="3"/>
        <v>1.6</v>
      </c>
      <c r="G21" s="176">
        <f t="shared" si="3"/>
        <v>1.3</v>
      </c>
      <c r="H21" s="176">
        <v>0.11</v>
      </c>
      <c r="I21" s="377">
        <f t="shared" si="2"/>
        <v>0.19000000000000006</v>
      </c>
    </row>
    <row r="22" spans="1:9" s="70" customFormat="1" ht="34.5" customHeight="1" x14ac:dyDescent="0.2">
      <c r="A22" s="67"/>
      <c r="B22" s="638"/>
      <c r="C22" s="670"/>
      <c r="D22" s="383">
        <f>E21</f>
        <v>11</v>
      </c>
      <c r="E22" s="386">
        <f>D22+1</f>
        <v>12</v>
      </c>
      <c r="F22" s="180">
        <f t="shared" si="3"/>
        <v>1.6</v>
      </c>
      <c r="G22" s="180">
        <f t="shared" si="3"/>
        <v>1.3</v>
      </c>
      <c r="H22" s="180">
        <v>0.1</v>
      </c>
      <c r="I22" s="344">
        <f t="shared" si="2"/>
        <v>0.20000000000000004</v>
      </c>
    </row>
    <row r="23" spans="1:9" s="70" customFormat="1" ht="34.5" customHeight="1" x14ac:dyDescent="0.2">
      <c r="A23" s="67"/>
      <c r="B23" s="638"/>
      <c r="C23" s="670"/>
      <c r="D23" s="383">
        <f>E22</f>
        <v>12</v>
      </c>
      <c r="E23" s="387">
        <f>D23+1</f>
        <v>13</v>
      </c>
      <c r="F23" s="180">
        <f t="shared" si="3"/>
        <v>1.6</v>
      </c>
      <c r="G23" s="180">
        <f t="shared" si="3"/>
        <v>1.3</v>
      </c>
      <c r="H23" s="180">
        <v>0.08</v>
      </c>
      <c r="I23" s="344">
        <f t="shared" si="2"/>
        <v>0.22000000000000003</v>
      </c>
    </row>
    <row r="24" spans="1:9" s="70" customFormat="1" ht="34.5" customHeight="1" x14ac:dyDescent="0.2">
      <c r="A24" s="67"/>
      <c r="B24" s="638"/>
      <c r="C24" s="670"/>
      <c r="D24" s="383">
        <f>E23</f>
        <v>13</v>
      </c>
      <c r="E24" s="387">
        <f>D24+1</f>
        <v>14</v>
      </c>
      <c r="F24" s="180">
        <f t="shared" si="3"/>
        <v>1.6</v>
      </c>
      <c r="G24" s="180">
        <f t="shared" si="3"/>
        <v>1.3</v>
      </c>
      <c r="H24" s="186">
        <v>0.06</v>
      </c>
      <c r="I24" s="344">
        <f t="shared" si="2"/>
        <v>0.24000000000000005</v>
      </c>
    </row>
    <row r="25" spans="1:9" s="70" customFormat="1" ht="34.5" customHeight="1" thickBot="1" x14ac:dyDescent="0.25">
      <c r="A25" s="67"/>
      <c r="B25" s="639"/>
      <c r="C25" s="671"/>
      <c r="D25" s="384">
        <f>E24</f>
        <v>14</v>
      </c>
      <c r="E25" s="388">
        <v>15</v>
      </c>
      <c r="F25" s="195">
        <f>F23</f>
        <v>1.6</v>
      </c>
      <c r="G25" s="195">
        <f>G23</f>
        <v>1.3</v>
      </c>
      <c r="H25" s="195">
        <v>0</v>
      </c>
      <c r="I25" s="354">
        <f t="shared" si="2"/>
        <v>0.30000000000000004</v>
      </c>
    </row>
    <row r="26" spans="1:9" s="70" customFormat="1" ht="34.5" customHeight="1" x14ac:dyDescent="0.2">
      <c r="A26" s="67"/>
      <c r="B26" s="637" t="s">
        <v>355</v>
      </c>
      <c r="C26" s="666" t="s">
        <v>152</v>
      </c>
      <c r="D26" s="609" t="s">
        <v>283</v>
      </c>
      <c r="E26" s="610"/>
      <c r="F26" s="657">
        <v>1.6</v>
      </c>
      <c r="G26" s="680" t="s">
        <v>177</v>
      </c>
      <c r="H26" s="657" t="s">
        <v>95</v>
      </c>
      <c r="I26" s="656">
        <f>SUM(F26-G26)</f>
        <v>0.30000000000000004</v>
      </c>
    </row>
    <row r="27" spans="1:9" s="70" customFormat="1" ht="34.5" customHeight="1" x14ac:dyDescent="0.2">
      <c r="A27" s="67"/>
      <c r="B27" s="638"/>
      <c r="C27" s="667"/>
      <c r="D27" s="659"/>
      <c r="E27" s="644"/>
      <c r="F27" s="658"/>
      <c r="G27" s="681"/>
      <c r="H27" s="658"/>
      <c r="I27" s="655"/>
    </row>
    <row r="28" spans="1:9" s="70" customFormat="1" ht="34.5" customHeight="1" x14ac:dyDescent="0.2">
      <c r="A28" s="67"/>
      <c r="B28" s="638"/>
      <c r="C28" s="669" t="s">
        <v>287</v>
      </c>
      <c r="D28" s="381">
        <v>9</v>
      </c>
      <c r="E28" s="330"/>
      <c r="F28" s="313">
        <v>1.6</v>
      </c>
      <c r="G28" s="313">
        <v>1.3</v>
      </c>
      <c r="H28" s="378">
        <v>0.14000000000000001</v>
      </c>
      <c r="I28" s="352">
        <f t="shared" ref="I28:I34" si="4">F28-G28-H28</f>
        <v>0.16000000000000003</v>
      </c>
    </row>
    <row r="29" spans="1:9" s="70" customFormat="1" ht="34.5" customHeight="1" x14ac:dyDescent="0.2">
      <c r="A29" s="67"/>
      <c r="B29" s="638"/>
      <c r="C29" s="670"/>
      <c r="D29" s="382">
        <f>D28</f>
        <v>9</v>
      </c>
      <c r="E29" s="385">
        <f>D29+1</f>
        <v>10</v>
      </c>
      <c r="F29" s="176">
        <f t="shared" ref="F29:G33" si="5">F28</f>
        <v>1.6</v>
      </c>
      <c r="G29" s="176">
        <f t="shared" si="5"/>
        <v>1.3</v>
      </c>
      <c r="H29" s="176">
        <v>0.13</v>
      </c>
      <c r="I29" s="377">
        <f t="shared" si="4"/>
        <v>0.17000000000000004</v>
      </c>
    </row>
    <row r="30" spans="1:9" s="70" customFormat="1" ht="34.5" customHeight="1" x14ac:dyDescent="0.2">
      <c r="A30" s="67"/>
      <c r="B30" s="638"/>
      <c r="C30" s="670"/>
      <c r="D30" s="382">
        <f>E29</f>
        <v>10</v>
      </c>
      <c r="E30" s="385">
        <f>D30+1</f>
        <v>11</v>
      </c>
      <c r="F30" s="176">
        <f t="shared" si="5"/>
        <v>1.6</v>
      </c>
      <c r="G30" s="176">
        <f t="shared" si="5"/>
        <v>1.3</v>
      </c>
      <c r="H30" s="176">
        <v>0.12</v>
      </c>
      <c r="I30" s="377">
        <f t="shared" si="4"/>
        <v>0.18000000000000005</v>
      </c>
    </row>
    <row r="31" spans="1:9" s="70" customFormat="1" ht="34.5" customHeight="1" x14ac:dyDescent="0.2">
      <c r="A31" s="67"/>
      <c r="B31" s="638"/>
      <c r="C31" s="670"/>
      <c r="D31" s="383">
        <f>E30</f>
        <v>11</v>
      </c>
      <c r="E31" s="386">
        <f>D31+1</f>
        <v>12</v>
      </c>
      <c r="F31" s="180">
        <f t="shared" si="5"/>
        <v>1.6</v>
      </c>
      <c r="G31" s="180">
        <f t="shared" si="5"/>
        <v>1.3</v>
      </c>
      <c r="H31" s="180">
        <v>0.1</v>
      </c>
      <c r="I31" s="344">
        <f t="shared" si="4"/>
        <v>0.20000000000000004</v>
      </c>
    </row>
    <row r="32" spans="1:9" s="70" customFormat="1" ht="34.5" customHeight="1" x14ac:dyDescent="0.2">
      <c r="A32" s="67"/>
      <c r="B32" s="638"/>
      <c r="C32" s="670"/>
      <c r="D32" s="383">
        <f>E31</f>
        <v>12</v>
      </c>
      <c r="E32" s="387">
        <f>D32+1</f>
        <v>13</v>
      </c>
      <c r="F32" s="180">
        <f t="shared" si="5"/>
        <v>1.6</v>
      </c>
      <c r="G32" s="180">
        <f t="shared" si="5"/>
        <v>1.3</v>
      </c>
      <c r="H32" s="180">
        <v>0.08</v>
      </c>
      <c r="I32" s="344">
        <f t="shared" si="4"/>
        <v>0.22000000000000003</v>
      </c>
    </row>
    <row r="33" spans="1:9" s="70" customFormat="1" ht="34.5" customHeight="1" x14ac:dyDescent="0.2">
      <c r="A33" s="67"/>
      <c r="B33" s="638"/>
      <c r="C33" s="670"/>
      <c r="D33" s="383">
        <f>E32</f>
        <v>13</v>
      </c>
      <c r="E33" s="387">
        <f>D33+1</f>
        <v>14</v>
      </c>
      <c r="F33" s="180">
        <f t="shared" si="5"/>
        <v>1.6</v>
      </c>
      <c r="G33" s="180">
        <f t="shared" si="5"/>
        <v>1.3</v>
      </c>
      <c r="H33" s="186">
        <v>0.06</v>
      </c>
      <c r="I33" s="344">
        <f t="shared" si="4"/>
        <v>0.24000000000000005</v>
      </c>
    </row>
    <row r="34" spans="1:9" s="70" customFormat="1" ht="34.5" customHeight="1" thickBot="1" x14ac:dyDescent="0.25">
      <c r="A34" s="67"/>
      <c r="B34" s="639"/>
      <c r="C34" s="671"/>
      <c r="D34" s="384">
        <f>E33</f>
        <v>14</v>
      </c>
      <c r="E34" s="388">
        <v>15</v>
      </c>
      <c r="F34" s="195">
        <f>F32</f>
        <v>1.6</v>
      </c>
      <c r="G34" s="195">
        <f>G32</f>
        <v>1.3</v>
      </c>
      <c r="H34" s="195">
        <v>0</v>
      </c>
      <c r="I34" s="354">
        <f t="shared" si="4"/>
        <v>0.30000000000000004</v>
      </c>
    </row>
    <row r="35" spans="1:9" s="70" customFormat="1" ht="34.5" customHeight="1" x14ac:dyDescent="0.2">
      <c r="A35" s="67"/>
      <c r="B35" s="637" t="s">
        <v>356</v>
      </c>
      <c r="C35" s="666" t="s">
        <v>152</v>
      </c>
      <c r="D35" s="609" t="s">
        <v>283</v>
      </c>
      <c r="E35" s="610"/>
      <c r="F35" s="657">
        <v>1.5</v>
      </c>
      <c r="G35" s="680" t="s">
        <v>177</v>
      </c>
      <c r="H35" s="657" t="s">
        <v>95</v>
      </c>
      <c r="I35" s="656">
        <f>SUM(F35-G35)</f>
        <v>0.19999999999999996</v>
      </c>
    </row>
    <row r="36" spans="1:9" s="70" customFormat="1" ht="34.5" customHeight="1" x14ac:dyDescent="0.2">
      <c r="A36" s="67"/>
      <c r="B36" s="638"/>
      <c r="C36" s="667"/>
      <c r="D36" s="659"/>
      <c r="E36" s="644"/>
      <c r="F36" s="658"/>
      <c r="G36" s="681"/>
      <c r="H36" s="658"/>
      <c r="I36" s="655"/>
    </row>
    <row r="37" spans="1:9" s="70" customFormat="1" ht="34.5" customHeight="1" x14ac:dyDescent="0.2">
      <c r="A37" s="67"/>
      <c r="B37" s="638"/>
      <c r="C37" s="669" t="s">
        <v>287</v>
      </c>
      <c r="D37" s="381">
        <v>10</v>
      </c>
      <c r="E37" s="330"/>
      <c r="F37" s="313">
        <v>1.5</v>
      </c>
      <c r="G37" s="313">
        <v>1.3</v>
      </c>
      <c r="H37" s="378">
        <v>0.04</v>
      </c>
      <c r="I37" s="352">
        <f>F37-G37-H37</f>
        <v>0.15999999999999995</v>
      </c>
    </row>
    <row r="38" spans="1:9" s="70" customFormat="1" ht="34.5" customHeight="1" x14ac:dyDescent="0.2">
      <c r="A38" s="67"/>
      <c r="B38" s="638"/>
      <c r="C38" s="670"/>
      <c r="D38" s="382">
        <f>D37</f>
        <v>10</v>
      </c>
      <c r="E38" s="385">
        <f>D38+1</f>
        <v>11</v>
      </c>
      <c r="F38" s="176">
        <f t="shared" ref="F38:G41" si="6">F37</f>
        <v>1.5</v>
      </c>
      <c r="G38" s="176">
        <f t="shared" si="6"/>
        <v>1.3</v>
      </c>
      <c r="H38" s="176">
        <v>0.03</v>
      </c>
      <c r="I38" s="377">
        <f>F38-G38-H38</f>
        <v>0.16999999999999996</v>
      </c>
    </row>
    <row r="39" spans="1:9" s="70" customFormat="1" ht="34.5" customHeight="1" x14ac:dyDescent="0.2">
      <c r="A39" s="67"/>
      <c r="B39" s="638"/>
      <c r="C39" s="670"/>
      <c r="D39" s="382">
        <f>E38</f>
        <v>11</v>
      </c>
      <c r="E39" s="385">
        <f>D39+1</f>
        <v>12</v>
      </c>
      <c r="F39" s="176">
        <f t="shared" si="6"/>
        <v>1.5</v>
      </c>
      <c r="G39" s="176">
        <f t="shared" si="6"/>
        <v>1.3</v>
      </c>
      <c r="H39" s="176">
        <v>0.02</v>
      </c>
      <c r="I39" s="377">
        <f>F39-G39-H39</f>
        <v>0.17999999999999997</v>
      </c>
    </row>
    <row r="40" spans="1:9" s="70" customFormat="1" ht="34.5" customHeight="1" x14ac:dyDescent="0.2">
      <c r="A40" s="67"/>
      <c r="B40" s="638"/>
      <c r="C40" s="670"/>
      <c r="D40" s="383">
        <f>E39</f>
        <v>12</v>
      </c>
      <c r="E40" s="386">
        <f>D40+1</f>
        <v>13</v>
      </c>
      <c r="F40" s="180">
        <f t="shared" si="6"/>
        <v>1.5</v>
      </c>
      <c r="G40" s="180">
        <f t="shared" si="6"/>
        <v>1.3</v>
      </c>
      <c r="H40" s="180">
        <v>0.01</v>
      </c>
      <c r="I40" s="344">
        <f>F40-G40-H40</f>
        <v>0.18999999999999995</v>
      </c>
    </row>
    <row r="41" spans="1:9" s="70" customFormat="1" ht="34.5" customHeight="1" thickBot="1" x14ac:dyDescent="0.25">
      <c r="A41" s="67"/>
      <c r="B41" s="639"/>
      <c r="C41" s="671"/>
      <c r="D41" s="389">
        <f>E40</f>
        <v>13</v>
      </c>
      <c r="E41" s="390">
        <v>15</v>
      </c>
      <c r="F41" s="195">
        <f t="shared" si="6"/>
        <v>1.5</v>
      </c>
      <c r="G41" s="195">
        <f t="shared" si="6"/>
        <v>1.3</v>
      </c>
      <c r="H41" s="195">
        <v>0</v>
      </c>
      <c r="I41" s="354">
        <f>F41-G41-H41</f>
        <v>0.19999999999999996</v>
      </c>
    </row>
  </sheetData>
  <mergeCells count="37">
    <mergeCell ref="I35:I36"/>
    <mergeCell ref="C37:C41"/>
    <mergeCell ref="B35:B41"/>
    <mergeCell ref="C35:C36"/>
    <mergeCell ref="D35:E36"/>
    <mergeCell ref="F35:F36"/>
    <mergeCell ref="G35:G36"/>
    <mergeCell ref="H35:H36"/>
    <mergeCell ref="I26:I27"/>
    <mergeCell ref="C28:C34"/>
    <mergeCell ref="B26:B34"/>
    <mergeCell ref="C26:C27"/>
    <mergeCell ref="D26:E27"/>
    <mergeCell ref="F26:F27"/>
    <mergeCell ref="G26:G27"/>
    <mergeCell ref="H26:H27"/>
    <mergeCell ref="I17:I18"/>
    <mergeCell ref="C19:C25"/>
    <mergeCell ref="B17:B25"/>
    <mergeCell ref="C17:C18"/>
    <mergeCell ref="D17:E18"/>
    <mergeCell ref="F17:F18"/>
    <mergeCell ref="G17:G18"/>
    <mergeCell ref="H17:H18"/>
    <mergeCell ref="G8:G9"/>
    <mergeCell ref="H8:H9"/>
    <mergeCell ref="I8:I9"/>
    <mergeCell ref="B1:J1"/>
    <mergeCell ref="C2:K2"/>
    <mergeCell ref="B4:B7"/>
    <mergeCell ref="C4:C7"/>
    <mergeCell ref="D4:E7"/>
    <mergeCell ref="C10:C16"/>
    <mergeCell ref="B8:B16"/>
    <mergeCell ref="C8:C9"/>
    <mergeCell ref="D8:E9"/>
    <mergeCell ref="F8:F9"/>
  </mergeCells>
  <phoneticPr fontId="39"/>
  <pageMargins left="0.78740157480314965" right="0.23622047244094491" top="0.47244094488188981" bottom="0" header="0.31496062992125984" footer="0.31496062992125984"/>
  <pageSetup paperSize="9" scale="81" orientation="portrait" r:id="rId1"/>
  <headerFooter alignWithMargins="0"/>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K31"/>
  <sheetViews>
    <sheetView view="pageBreakPreview" zoomScale="85" zoomScaleNormal="85" zoomScaleSheetLayoutView="85" workbookViewId="0">
      <pane xSplit="3" ySplit="7" topLeftCell="D8" activePane="bottomRight" state="frozen"/>
      <selection pane="topRight" activeCell="D1" sqref="D1"/>
      <selection pane="bottomLeft" activeCell="A8" sqref="A8"/>
      <selection pane="bottomRight" activeCell="N39" sqref="N39"/>
    </sheetView>
  </sheetViews>
  <sheetFormatPr defaultColWidth="8" defaultRowHeight="12" x14ac:dyDescent="0.2"/>
  <cols>
    <col min="1" max="1" width="1.7265625" style="67" customWidth="1"/>
    <col min="2" max="2" width="11.36328125" style="348" customWidth="1"/>
    <col min="3" max="3" width="19" style="68" customWidth="1"/>
    <col min="4" max="4" width="11.453125" style="67" customWidth="1"/>
    <col min="5" max="5" width="11.453125" style="68" customWidth="1"/>
    <col min="6" max="6" width="15" style="68" customWidth="1"/>
    <col min="7" max="7" width="15" style="69" customWidth="1"/>
    <col min="8" max="9" width="15" style="70" customWidth="1"/>
    <col min="10" max="10" width="1.08984375" style="70" customWidth="1"/>
    <col min="11" max="11" width="10.36328125" style="70" customWidth="1"/>
    <col min="12" max="16384" width="8" style="67"/>
  </cols>
  <sheetData>
    <row r="1" spans="1:11" ht="24.75" customHeight="1" x14ac:dyDescent="0.2">
      <c r="B1" s="484" t="s">
        <v>56</v>
      </c>
      <c r="C1" s="484"/>
      <c r="D1" s="484"/>
      <c r="E1" s="484"/>
      <c r="F1" s="484"/>
      <c r="G1" s="484"/>
      <c r="H1" s="484"/>
      <c r="I1" s="484"/>
      <c r="J1" s="484"/>
      <c r="K1" s="157"/>
    </row>
    <row r="2" spans="1:11" ht="6.75" customHeight="1" x14ac:dyDescent="0.2">
      <c r="C2" s="485"/>
      <c r="D2" s="485"/>
      <c r="E2" s="485"/>
      <c r="F2" s="485"/>
      <c r="G2" s="485"/>
      <c r="H2" s="485"/>
      <c r="I2" s="485"/>
      <c r="J2" s="485"/>
      <c r="K2" s="485"/>
    </row>
    <row r="3" spans="1:11" ht="33" customHeight="1" thickBot="1" x14ac:dyDescent="0.25">
      <c r="B3" s="349" t="s">
        <v>209</v>
      </c>
      <c r="D3"/>
      <c r="E3"/>
      <c r="F3"/>
      <c r="G3"/>
      <c r="H3"/>
      <c r="I3" s="159" t="s">
        <v>272</v>
      </c>
      <c r="J3"/>
      <c r="K3" s="128"/>
    </row>
    <row r="4" spans="1:11" ht="18.75" customHeight="1" x14ac:dyDescent="0.2">
      <c r="B4" s="637" t="s">
        <v>307</v>
      </c>
      <c r="C4" s="559" t="s">
        <v>249</v>
      </c>
      <c r="D4" s="562" t="s">
        <v>281</v>
      </c>
      <c r="E4" s="563"/>
      <c r="F4" s="160"/>
      <c r="G4" s="161" t="s">
        <v>113</v>
      </c>
      <c r="H4" s="162" t="s">
        <v>16</v>
      </c>
      <c r="I4" s="163"/>
      <c r="J4"/>
      <c r="K4" s="132"/>
    </row>
    <row r="5" spans="1:11" ht="18.75" customHeight="1" x14ac:dyDescent="0.2">
      <c r="B5" s="640"/>
      <c r="C5" s="560"/>
      <c r="D5" s="564"/>
      <c r="E5" s="565"/>
      <c r="F5" s="165" t="s">
        <v>134</v>
      </c>
      <c r="G5" s="165" t="s">
        <v>109</v>
      </c>
      <c r="H5" s="166" t="s">
        <v>125</v>
      </c>
      <c r="I5" s="164" t="s">
        <v>47</v>
      </c>
      <c r="J5"/>
    </row>
    <row r="6" spans="1:11" ht="18.75" customHeight="1" x14ac:dyDescent="0.2">
      <c r="B6" s="640"/>
      <c r="C6" s="560"/>
      <c r="D6" s="564"/>
      <c r="E6" s="565"/>
      <c r="F6" s="165"/>
      <c r="G6" s="165"/>
      <c r="H6" s="166" t="s">
        <v>196</v>
      </c>
      <c r="I6" s="167"/>
      <c r="J6"/>
    </row>
    <row r="7" spans="1:11" ht="21" customHeight="1" thickBot="1" x14ac:dyDescent="0.25">
      <c r="B7" s="641"/>
      <c r="C7" s="561"/>
      <c r="D7" s="633"/>
      <c r="E7" s="635"/>
      <c r="F7" s="345" t="s">
        <v>276</v>
      </c>
      <c r="G7" s="346" t="s">
        <v>261</v>
      </c>
      <c r="H7" s="347" t="s">
        <v>119</v>
      </c>
      <c r="I7" s="168" t="s">
        <v>174</v>
      </c>
      <c r="J7"/>
    </row>
    <row r="8" spans="1:11" s="70" customFormat="1" ht="34.5" customHeight="1" x14ac:dyDescent="0.2">
      <c r="A8" s="67"/>
      <c r="B8" s="637" t="s">
        <v>357</v>
      </c>
      <c r="C8" s="666" t="s">
        <v>152</v>
      </c>
      <c r="D8" s="609" t="s">
        <v>283</v>
      </c>
      <c r="E8" s="610"/>
      <c r="F8" s="657">
        <v>1.5</v>
      </c>
      <c r="G8" s="680" t="s">
        <v>177</v>
      </c>
      <c r="H8" s="657" t="s">
        <v>95</v>
      </c>
      <c r="I8" s="656">
        <f>SUM(F8-G8)</f>
        <v>0.19999999999999996</v>
      </c>
    </row>
    <row r="9" spans="1:11" s="70" customFormat="1" ht="34.5" customHeight="1" x14ac:dyDescent="0.2">
      <c r="A9" s="67"/>
      <c r="B9" s="638"/>
      <c r="C9" s="667"/>
      <c r="D9" s="659"/>
      <c r="E9" s="644"/>
      <c r="F9" s="658"/>
      <c r="G9" s="681"/>
      <c r="H9" s="658"/>
      <c r="I9" s="655"/>
    </row>
    <row r="10" spans="1:11" s="70" customFormat="1" ht="34.5" customHeight="1" x14ac:dyDescent="0.2">
      <c r="A10" s="67"/>
      <c r="B10" s="638"/>
      <c r="C10" s="669" t="s">
        <v>287</v>
      </c>
      <c r="D10" s="381">
        <v>10</v>
      </c>
      <c r="E10" s="330"/>
      <c r="F10" s="313">
        <v>1.5</v>
      </c>
      <c r="G10" s="313">
        <v>1.3</v>
      </c>
      <c r="H10" s="378">
        <v>0.04</v>
      </c>
      <c r="I10" s="352">
        <f>F10-G10-H10</f>
        <v>0.15999999999999995</v>
      </c>
    </row>
    <row r="11" spans="1:11" s="70" customFormat="1" ht="34.5" customHeight="1" x14ac:dyDescent="0.2">
      <c r="A11" s="67"/>
      <c r="B11" s="638"/>
      <c r="C11" s="670"/>
      <c r="D11" s="382">
        <f>D10</f>
        <v>10</v>
      </c>
      <c r="E11" s="385">
        <f>D11+1</f>
        <v>11</v>
      </c>
      <c r="F11" s="176">
        <f>F10</f>
        <v>1.5</v>
      </c>
      <c r="G11" s="176">
        <f>G10</f>
        <v>1.3</v>
      </c>
      <c r="H11" s="176">
        <v>0.03</v>
      </c>
      <c r="I11" s="377">
        <f>F11-G11-H11</f>
        <v>0.16999999999999996</v>
      </c>
    </row>
    <row r="12" spans="1:11" s="70" customFormat="1" ht="34.5" customHeight="1" x14ac:dyDescent="0.2">
      <c r="A12" s="67"/>
      <c r="B12" s="638"/>
      <c r="C12" s="670"/>
      <c r="D12" s="382">
        <f>E11</f>
        <v>11</v>
      </c>
      <c r="E12" s="385">
        <f>D12+1</f>
        <v>12</v>
      </c>
      <c r="F12" s="176">
        <f>F11</f>
        <v>1.5</v>
      </c>
      <c r="G12" s="176">
        <f>G11</f>
        <v>1.3</v>
      </c>
      <c r="H12" s="176">
        <v>0.02</v>
      </c>
      <c r="I12" s="377">
        <f>F12-G12-H12</f>
        <v>0.17999999999999997</v>
      </c>
    </row>
    <row r="13" spans="1:11" s="70" customFormat="1" ht="34.5" customHeight="1" thickBot="1" x14ac:dyDescent="0.25">
      <c r="A13" s="67"/>
      <c r="B13" s="639"/>
      <c r="C13" s="671"/>
      <c r="D13" s="389">
        <f>+E12</f>
        <v>12</v>
      </c>
      <c r="E13" s="390">
        <v>15</v>
      </c>
      <c r="F13" s="195">
        <f>+F12</f>
        <v>1.5</v>
      </c>
      <c r="G13" s="195">
        <f>+G12</f>
        <v>1.3</v>
      </c>
      <c r="H13" s="195">
        <v>0</v>
      </c>
      <c r="I13" s="354">
        <f>F13-G13-H13</f>
        <v>0.19999999999999996</v>
      </c>
    </row>
    <row r="14" spans="1:11" s="70" customFormat="1" ht="34.5" customHeight="1" x14ac:dyDescent="0.2">
      <c r="A14" s="67"/>
      <c r="B14" s="637" t="s">
        <v>358</v>
      </c>
      <c r="C14" s="666" t="s">
        <v>152</v>
      </c>
      <c r="D14" s="609" t="s">
        <v>283</v>
      </c>
      <c r="E14" s="610"/>
      <c r="F14" s="657">
        <v>1.6</v>
      </c>
      <c r="G14" s="680" t="s">
        <v>177</v>
      </c>
      <c r="H14" s="657" t="s">
        <v>95</v>
      </c>
      <c r="I14" s="656">
        <f>SUM(F14-G14)</f>
        <v>0.30000000000000004</v>
      </c>
    </row>
    <row r="15" spans="1:11" s="70" customFormat="1" ht="34.5" customHeight="1" x14ac:dyDescent="0.2">
      <c r="A15" s="67"/>
      <c r="B15" s="638"/>
      <c r="C15" s="667"/>
      <c r="D15" s="659"/>
      <c r="E15" s="644"/>
      <c r="F15" s="658"/>
      <c r="G15" s="681"/>
      <c r="H15" s="658"/>
      <c r="I15" s="655"/>
    </row>
    <row r="16" spans="1:11" s="70" customFormat="1" ht="34.5" customHeight="1" x14ac:dyDescent="0.2">
      <c r="A16" s="67"/>
      <c r="B16" s="638"/>
      <c r="C16" s="669" t="s">
        <v>287</v>
      </c>
      <c r="D16" s="381">
        <v>9</v>
      </c>
      <c r="E16" s="330"/>
      <c r="F16" s="313">
        <v>1.6</v>
      </c>
      <c r="G16" s="313">
        <v>1.3</v>
      </c>
      <c r="H16" s="378">
        <v>0.14000000000000001</v>
      </c>
      <c r="I16" s="352">
        <f t="shared" ref="I16:I22" si="0">F16-G16-H16</f>
        <v>0.16000000000000003</v>
      </c>
    </row>
    <row r="17" spans="1:9" s="70" customFormat="1" ht="34.5" customHeight="1" x14ac:dyDescent="0.2">
      <c r="A17" s="67"/>
      <c r="B17" s="638"/>
      <c r="C17" s="670"/>
      <c r="D17" s="382">
        <f>D16</f>
        <v>9</v>
      </c>
      <c r="E17" s="385">
        <f>D17+1</f>
        <v>10</v>
      </c>
      <c r="F17" s="176">
        <f t="shared" ref="F17:G21" si="1">F16</f>
        <v>1.6</v>
      </c>
      <c r="G17" s="176">
        <f t="shared" si="1"/>
        <v>1.3</v>
      </c>
      <c r="H17" s="176">
        <v>0.13</v>
      </c>
      <c r="I17" s="377">
        <f t="shared" si="0"/>
        <v>0.17000000000000004</v>
      </c>
    </row>
    <row r="18" spans="1:9" s="70" customFormat="1" ht="34.5" customHeight="1" x14ac:dyDescent="0.2">
      <c r="A18" s="67"/>
      <c r="B18" s="638"/>
      <c r="C18" s="670"/>
      <c r="D18" s="382">
        <f>E17</f>
        <v>10</v>
      </c>
      <c r="E18" s="385">
        <f>D18+1</f>
        <v>11</v>
      </c>
      <c r="F18" s="176">
        <f t="shared" si="1"/>
        <v>1.6</v>
      </c>
      <c r="G18" s="176">
        <f t="shared" si="1"/>
        <v>1.3</v>
      </c>
      <c r="H18" s="176">
        <v>0.12</v>
      </c>
      <c r="I18" s="377">
        <f t="shared" si="0"/>
        <v>0.18000000000000005</v>
      </c>
    </row>
    <row r="19" spans="1:9" s="70" customFormat="1" ht="34.5" customHeight="1" x14ac:dyDescent="0.2">
      <c r="A19" s="67"/>
      <c r="B19" s="638"/>
      <c r="C19" s="670"/>
      <c r="D19" s="382">
        <f>E18</f>
        <v>11</v>
      </c>
      <c r="E19" s="385">
        <f>D19+1</f>
        <v>12</v>
      </c>
      <c r="F19" s="176">
        <f t="shared" si="1"/>
        <v>1.6</v>
      </c>
      <c r="G19" s="176">
        <f t="shared" si="1"/>
        <v>1.3</v>
      </c>
      <c r="H19" s="176">
        <v>0.1</v>
      </c>
      <c r="I19" s="377">
        <f t="shared" si="0"/>
        <v>0.20000000000000004</v>
      </c>
    </row>
    <row r="20" spans="1:9" s="70" customFormat="1" ht="34.5" customHeight="1" x14ac:dyDescent="0.2">
      <c r="A20" s="67"/>
      <c r="B20" s="638"/>
      <c r="C20" s="670"/>
      <c r="D20" s="382">
        <f>E19</f>
        <v>12</v>
      </c>
      <c r="E20" s="385">
        <f>D20+1</f>
        <v>13</v>
      </c>
      <c r="F20" s="176">
        <f t="shared" si="1"/>
        <v>1.6</v>
      </c>
      <c r="G20" s="176">
        <f t="shared" si="1"/>
        <v>1.3</v>
      </c>
      <c r="H20" s="176">
        <v>0.09</v>
      </c>
      <c r="I20" s="377">
        <f t="shared" si="0"/>
        <v>0.21000000000000005</v>
      </c>
    </row>
    <row r="21" spans="1:9" s="70" customFormat="1" ht="34.5" customHeight="1" x14ac:dyDescent="0.2">
      <c r="A21" s="67"/>
      <c r="B21" s="638"/>
      <c r="C21" s="670"/>
      <c r="D21" s="382">
        <f>E20</f>
        <v>13</v>
      </c>
      <c r="E21" s="385">
        <f>D21+1</f>
        <v>14</v>
      </c>
      <c r="F21" s="176">
        <f t="shared" si="1"/>
        <v>1.6</v>
      </c>
      <c r="G21" s="176">
        <f t="shared" si="1"/>
        <v>1.3</v>
      </c>
      <c r="H21" s="176">
        <v>7.0000000000000007E-2</v>
      </c>
      <c r="I21" s="377">
        <f t="shared" si="0"/>
        <v>0.23000000000000004</v>
      </c>
    </row>
    <row r="22" spans="1:9" s="70" customFormat="1" ht="34.5" customHeight="1" thickBot="1" x14ac:dyDescent="0.25">
      <c r="A22" s="67"/>
      <c r="B22" s="639"/>
      <c r="C22" s="671"/>
      <c r="D22" s="389">
        <f>+E21</f>
        <v>14</v>
      </c>
      <c r="E22" s="390">
        <v>15</v>
      </c>
      <c r="F22" s="195">
        <f>+F18</f>
        <v>1.6</v>
      </c>
      <c r="G22" s="195">
        <f>+G18</f>
        <v>1.3</v>
      </c>
      <c r="H22" s="195">
        <v>0.05</v>
      </c>
      <c r="I22" s="354">
        <f t="shared" si="0"/>
        <v>0.25000000000000006</v>
      </c>
    </row>
    <row r="23" spans="1:9" s="70" customFormat="1" ht="34.5" customHeight="1" x14ac:dyDescent="0.2">
      <c r="A23" s="67"/>
      <c r="B23" s="637" t="s">
        <v>359</v>
      </c>
      <c r="C23" s="666" t="s">
        <v>152</v>
      </c>
      <c r="D23" s="609" t="s">
        <v>283</v>
      </c>
      <c r="E23" s="610"/>
      <c r="F23" s="657">
        <v>1.6</v>
      </c>
      <c r="G23" s="680" t="s">
        <v>177</v>
      </c>
      <c r="H23" s="657" t="s">
        <v>95</v>
      </c>
      <c r="I23" s="656">
        <f>SUM(F23-G23)</f>
        <v>0.30000000000000004</v>
      </c>
    </row>
    <row r="24" spans="1:9" s="70" customFormat="1" ht="34.5" customHeight="1" x14ac:dyDescent="0.2">
      <c r="A24" s="67"/>
      <c r="B24" s="638"/>
      <c r="C24" s="667"/>
      <c r="D24" s="659"/>
      <c r="E24" s="644"/>
      <c r="F24" s="658"/>
      <c r="G24" s="681"/>
      <c r="H24" s="658"/>
      <c r="I24" s="655"/>
    </row>
    <row r="25" spans="1:9" s="70" customFormat="1" ht="34.5" customHeight="1" x14ac:dyDescent="0.2">
      <c r="A25" s="67"/>
      <c r="B25" s="638"/>
      <c r="C25" s="669" t="s">
        <v>287</v>
      </c>
      <c r="D25" s="381">
        <v>8</v>
      </c>
      <c r="E25" s="330"/>
      <c r="F25" s="313">
        <v>1.6</v>
      </c>
      <c r="G25" s="313">
        <v>1.3</v>
      </c>
      <c r="H25" s="378">
        <v>0.14000000000000001</v>
      </c>
      <c r="I25" s="352">
        <f t="shared" ref="I25:I31" si="2">F25-G25-H25</f>
        <v>0.16000000000000003</v>
      </c>
    </row>
    <row r="26" spans="1:9" s="70" customFormat="1" ht="34.5" customHeight="1" x14ac:dyDescent="0.2">
      <c r="A26" s="67"/>
      <c r="B26" s="638"/>
      <c r="C26" s="670"/>
      <c r="D26" s="382">
        <f>D25</f>
        <v>8</v>
      </c>
      <c r="E26" s="385">
        <f>D26+1</f>
        <v>9</v>
      </c>
      <c r="F26" s="176">
        <f t="shared" ref="F26:G30" si="3">F25</f>
        <v>1.6</v>
      </c>
      <c r="G26" s="176">
        <f t="shared" si="3"/>
        <v>1.3</v>
      </c>
      <c r="H26" s="176">
        <v>0.13</v>
      </c>
      <c r="I26" s="377">
        <f t="shared" si="2"/>
        <v>0.17000000000000004</v>
      </c>
    </row>
    <row r="27" spans="1:9" s="70" customFormat="1" ht="34.5" customHeight="1" x14ac:dyDescent="0.2">
      <c r="A27" s="67"/>
      <c r="B27" s="638"/>
      <c r="C27" s="670"/>
      <c r="D27" s="382">
        <f>E26</f>
        <v>9</v>
      </c>
      <c r="E27" s="385">
        <f>D27+1</f>
        <v>10</v>
      </c>
      <c r="F27" s="176">
        <f t="shared" si="3"/>
        <v>1.6</v>
      </c>
      <c r="G27" s="176">
        <f t="shared" si="3"/>
        <v>1.3</v>
      </c>
      <c r="H27" s="176">
        <v>0.12</v>
      </c>
      <c r="I27" s="377">
        <f t="shared" si="2"/>
        <v>0.18000000000000005</v>
      </c>
    </row>
    <row r="28" spans="1:9" s="70" customFormat="1" ht="34.5" customHeight="1" x14ac:dyDescent="0.2">
      <c r="A28" s="67"/>
      <c r="B28" s="638"/>
      <c r="C28" s="670"/>
      <c r="D28" s="382">
        <f>E27</f>
        <v>10</v>
      </c>
      <c r="E28" s="385">
        <f>D28+1</f>
        <v>11</v>
      </c>
      <c r="F28" s="176">
        <f t="shared" si="3"/>
        <v>1.6</v>
      </c>
      <c r="G28" s="176">
        <f t="shared" si="3"/>
        <v>1.3</v>
      </c>
      <c r="H28" s="176">
        <v>0.1</v>
      </c>
      <c r="I28" s="377">
        <f t="shared" si="2"/>
        <v>0.20000000000000004</v>
      </c>
    </row>
    <row r="29" spans="1:9" s="70" customFormat="1" ht="34.5" customHeight="1" x14ac:dyDescent="0.2">
      <c r="A29" s="67"/>
      <c r="B29" s="638"/>
      <c r="C29" s="670"/>
      <c r="D29" s="382">
        <f>E28</f>
        <v>11</v>
      </c>
      <c r="E29" s="385">
        <f>D29+1</f>
        <v>12</v>
      </c>
      <c r="F29" s="176">
        <f t="shared" si="3"/>
        <v>1.6</v>
      </c>
      <c r="G29" s="176">
        <f t="shared" si="3"/>
        <v>1.3</v>
      </c>
      <c r="H29" s="176">
        <v>0.08</v>
      </c>
      <c r="I29" s="377">
        <f t="shared" si="2"/>
        <v>0.22000000000000003</v>
      </c>
    </row>
    <row r="30" spans="1:9" s="70" customFormat="1" ht="34.5" customHeight="1" x14ac:dyDescent="0.2">
      <c r="A30" s="67"/>
      <c r="B30" s="638"/>
      <c r="C30" s="670"/>
      <c r="D30" s="382">
        <f>E29</f>
        <v>12</v>
      </c>
      <c r="E30" s="385">
        <f>D30+1</f>
        <v>13</v>
      </c>
      <c r="F30" s="176">
        <f t="shared" si="3"/>
        <v>1.6</v>
      </c>
      <c r="G30" s="176">
        <f t="shared" si="3"/>
        <v>1.3</v>
      </c>
      <c r="H30" s="176">
        <v>0.06</v>
      </c>
      <c r="I30" s="377">
        <f t="shared" si="2"/>
        <v>0.24000000000000005</v>
      </c>
    </row>
    <row r="31" spans="1:9" s="70" customFormat="1" ht="34.5" customHeight="1" thickBot="1" x14ac:dyDescent="0.25">
      <c r="A31" s="67"/>
      <c r="B31" s="639"/>
      <c r="C31" s="671"/>
      <c r="D31" s="389">
        <f>+E30</f>
        <v>13</v>
      </c>
      <c r="E31" s="390">
        <v>15</v>
      </c>
      <c r="F31" s="195">
        <f>+F27</f>
        <v>1.6</v>
      </c>
      <c r="G31" s="195">
        <f>+G27</f>
        <v>1.3</v>
      </c>
      <c r="H31" s="195">
        <v>0</v>
      </c>
      <c r="I31" s="354">
        <f t="shared" si="2"/>
        <v>0.30000000000000004</v>
      </c>
    </row>
  </sheetData>
  <mergeCells count="29">
    <mergeCell ref="I23:I24"/>
    <mergeCell ref="C25:C31"/>
    <mergeCell ref="B23:B31"/>
    <mergeCell ref="C23:C24"/>
    <mergeCell ref="D23:E24"/>
    <mergeCell ref="F23:F24"/>
    <mergeCell ref="G23:G24"/>
    <mergeCell ref="H23:H24"/>
    <mergeCell ref="I14:I15"/>
    <mergeCell ref="C16:C22"/>
    <mergeCell ref="B14:B22"/>
    <mergeCell ref="C14:C15"/>
    <mergeCell ref="D14:E15"/>
    <mergeCell ref="F14:F15"/>
    <mergeCell ref="G14:G15"/>
    <mergeCell ref="H14:H15"/>
    <mergeCell ref="C10:C13"/>
    <mergeCell ref="B8:B13"/>
    <mergeCell ref="C8:C9"/>
    <mergeCell ref="D8:E9"/>
    <mergeCell ref="F8:F9"/>
    <mergeCell ref="H8:H9"/>
    <mergeCell ref="I8:I9"/>
    <mergeCell ref="B1:J1"/>
    <mergeCell ref="C2:K2"/>
    <mergeCell ref="B4:B7"/>
    <mergeCell ref="C4:C7"/>
    <mergeCell ref="D4:E7"/>
    <mergeCell ref="G8:G9"/>
  </mergeCells>
  <phoneticPr fontId="39"/>
  <pageMargins left="0.78740157480314965" right="0.23622047244094491" top="0.47244094488188981" bottom="0" header="0.31496062992125984" footer="0.31496062992125984"/>
  <pageSetup paperSize="9" scale="81" orientation="portrait" r:id="rId1"/>
  <headerFooter alignWithMargins="0"/>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K30"/>
  <sheetViews>
    <sheetView view="pageBreakPreview" zoomScale="85" zoomScaleNormal="85" zoomScaleSheetLayoutView="85" workbookViewId="0">
      <pane xSplit="3" ySplit="7" topLeftCell="D8" activePane="bottomRight" state="frozen"/>
      <selection pane="topRight" activeCell="D1" sqref="D1"/>
      <selection pane="bottomLeft" activeCell="A8" sqref="A8"/>
      <selection pane="bottomRight" activeCell="M29" sqref="M29"/>
    </sheetView>
  </sheetViews>
  <sheetFormatPr defaultColWidth="8" defaultRowHeight="12" x14ac:dyDescent="0.2"/>
  <cols>
    <col min="1" max="1" width="1.7265625" style="67" customWidth="1"/>
    <col min="2" max="2" width="11.36328125" style="348" customWidth="1"/>
    <col min="3" max="3" width="19" style="68" customWidth="1"/>
    <col min="4" max="4" width="11.453125" style="67" customWidth="1"/>
    <col min="5" max="5" width="11.453125" style="68" customWidth="1"/>
    <col min="6" max="6" width="15" style="68" customWidth="1"/>
    <col min="7" max="7" width="15" style="69" customWidth="1"/>
    <col min="8" max="9" width="15" style="70" customWidth="1"/>
    <col min="10" max="10" width="1.08984375" style="70" customWidth="1"/>
    <col min="11" max="11" width="10.36328125" style="70" customWidth="1"/>
    <col min="12" max="16384" width="8" style="67"/>
  </cols>
  <sheetData>
    <row r="1" spans="1:11" ht="24.75" customHeight="1" x14ac:dyDescent="0.2">
      <c r="B1" s="484" t="s">
        <v>56</v>
      </c>
      <c r="C1" s="484"/>
      <c r="D1" s="484"/>
      <c r="E1" s="484"/>
      <c r="F1" s="484"/>
      <c r="G1" s="484"/>
      <c r="H1" s="484"/>
      <c r="I1" s="484"/>
      <c r="J1" s="484"/>
      <c r="K1" s="157"/>
    </row>
    <row r="2" spans="1:11" ht="6.75" customHeight="1" x14ac:dyDescent="0.2">
      <c r="C2" s="485"/>
      <c r="D2" s="485"/>
      <c r="E2" s="485"/>
      <c r="F2" s="485"/>
      <c r="G2" s="485"/>
      <c r="H2" s="485"/>
      <c r="I2" s="485"/>
      <c r="J2" s="485"/>
      <c r="K2" s="485"/>
    </row>
    <row r="3" spans="1:11" ht="33" customHeight="1" thickBot="1" x14ac:dyDescent="0.25">
      <c r="B3" s="349" t="s">
        <v>209</v>
      </c>
      <c r="D3"/>
      <c r="E3"/>
      <c r="F3"/>
      <c r="G3"/>
      <c r="H3"/>
      <c r="I3" s="159" t="s">
        <v>272</v>
      </c>
      <c r="J3"/>
      <c r="K3" s="128"/>
    </row>
    <row r="4" spans="1:11" ht="18.75" customHeight="1" x14ac:dyDescent="0.2">
      <c r="B4" s="637" t="s">
        <v>307</v>
      </c>
      <c r="C4" s="559" t="s">
        <v>249</v>
      </c>
      <c r="D4" s="562" t="s">
        <v>281</v>
      </c>
      <c r="E4" s="563"/>
      <c r="F4" s="160"/>
      <c r="G4" s="161" t="s">
        <v>113</v>
      </c>
      <c r="H4" s="162" t="s">
        <v>16</v>
      </c>
      <c r="I4" s="163"/>
      <c r="J4"/>
      <c r="K4" s="132"/>
    </row>
    <row r="5" spans="1:11" ht="18.75" customHeight="1" x14ac:dyDescent="0.2">
      <c r="B5" s="640"/>
      <c r="C5" s="560"/>
      <c r="D5" s="564"/>
      <c r="E5" s="565"/>
      <c r="F5" s="165" t="s">
        <v>134</v>
      </c>
      <c r="G5" s="165" t="s">
        <v>109</v>
      </c>
      <c r="H5" s="166" t="s">
        <v>125</v>
      </c>
      <c r="I5" s="164" t="s">
        <v>47</v>
      </c>
      <c r="J5"/>
    </row>
    <row r="6" spans="1:11" ht="18.75" customHeight="1" x14ac:dyDescent="0.2">
      <c r="B6" s="640"/>
      <c r="C6" s="560"/>
      <c r="D6" s="564"/>
      <c r="E6" s="565"/>
      <c r="F6" s="165"/>
      <c r="G6" s="165"/>
      <c r="H6" s="166" t="s">
        <v>196</v>
      </c>
      <c r="I6" s="167"/>
      <c r="J6"/>
    </row>
    <row r="7" spans="1:11" ht="21" customHeight="1" thickBot="1" x14ac:dyDescent="0.25">
      <c r="B7" s="641"/>
      <c r="C7" s="561"/>
      <c r="D7" s="633"/>
      <c r="E7" s="635"/>
      <c r="F7" s="345" t="s">
        <v>276</v>
      </c>
      <c r="G7" s="346" t="s">
        <v>261</v>
      </c>
      <c r="H7" s="347" t="s">
        <v>119</v>
      </c>
      <c r="I7" s="168" t="s">
        <v>174</v>
      </c>
      <c r="J7"/>
    </row>
    <row r="8" spans="1:11" s="70" customFormat="1" ht="34.5" customHeight="1" x14ac:dyDescent="0.2">
      <c r="A8" s="67"/>
      <c r="B8" s="637" t="s">
        <v>360</v>
      </c>
      <c r="C8" s="666" t="s">
        <v>152</v>
      </c>
      <c r="D8" s="609" t="s">
        <v>283</v>
      </c>
      <c r="E8" s="610"/>
      <c r="F8" s="657">
        <v>1.6</v>
      </c>
      <c r="G8" s="680" t="s">
        <v>177</v>
      </c>
      <c r="H8" s="657" t="s">
        <v>95</v>
      </c>
      <c r="I8" s="656">
        <f>SUM(F8-G8)</f>
        <v>0.30000000000000004</v>
      </c>
    </row>
    <row r="9" spans="1:11" s="70" customFormat="1" ht="34.5" customHeight="1" x14ac:dyDescent="0.2">
      <c r="A9" s="67"/>
      <c r="B9" s="638"/>
      <c r="C9" s="667"/>
      <c r="D9" s="659"/>
      <c r="E9" s="644"/>
      <c r="F9" s="658"/>
      <c r="G9" s="681"/>
      <c r="H9" s="658"/>
      <c r="I9" s="655"/>
    </row>
    <row r="10" spans="1:11" s="70" customFormat="1" ht="34.5" customHeight="1" x14ac:dyDescent="0.2">
      <c r="A10" s="67"/>
      <c r="B10" s="638"/>
      <c r="C10" s="669" t="s">
        <v>287</v>
      </c>
      <c r="D10" s="381">
        <v>9</v>
      </c>
      <c r="E10" s="330"/>
      <c r="F10" s="313">
        <v>1.6</v>
      </c>
      <c r="G10" s="313">
        <v>1.3</v>
      </c>
      <c r="H10" s="378">
        <v>0.14000000000000001</v>
      </c>
      <c r="I10" s="352">
        <f t="shared" ref="I10:I15" si="0">F10-G10-H10</f>
        <v>0.16000000000000003</v>
      </c>
    </row>
    <row r="11" spans="1:11" s="70" customFormat="1" ht="34.5" customHeight="1" x14ac:dyDescent="0.2">
      <c r="A11" s="67"/>
      <c r="B11" s="638"/>
      <c r="C11" s="670"/>
      <c r="D11" s="382">
        <f>D10</f>
        <v>9</v>
      </c>
      <c r="E11" s="385">
        <f>D11+1</f>
        <v>10</v>
      </c>
      <c r="F11" s="176">
        <f t="shared" ref="F11:G14" si="1">F10</f>
        <v>1.6</v>
      </c>
      <c r="G11" s="176">
        <f t="shared" si="1"/>
        <v>1.3</v>
      </c>
      <c r="H11" s="176">
        <v>0.13</v>
      </c>
      <c r="I11" s="377">
        <f t="shared" si="0"/>
        <v>0.17000000000000004</v>
      </c>
    </row>
    <row r="12" spans="1:11" s="70" customFormat="1" ht="34.5" customHeight="1" x14ac:dyDescent="0.2">
      <c r="A12" s="67"/>
      <c r="B12" s="638"/>
      <c r="C12" s="670"/>
      <c r="D12" s="382">
        <f>E11</f>
        <v>10</v>
      </c>
      <c r="E12" s="385">
        <f>D12+1</f>
        <v>11</v>
      </c>
      <c r="F12" s="176">
        <f t="shared" si="1"/>
        <v>1.6</v>
      </c>
      <c r="G12" s="176">
        <f t="shared" si="1"/>
        <v>1.3</v>
      </c>
      <c r="H12" s="176">
        <v>0.11</v>
      </c>
      <c r="I12" s="377">
        <f t="shared" si="0"/>
        <v>0.19000000000000006</v>
      </c>
    </row>
    <row r="13" spans="1:11" s="70" customFormat="1" ht="34.5" customHeight="1" x14ac:dyDescent="0.2">
      <c r="A13" s="67"/>
      <c r="B13" s="638"/>
      <c r="C13" s="670"/>
      <c r="D13" s="382">
        <f>E12</f>
        <v>11</v>
      </c>
      <c r="E13" s="385">
        <f>D13+1</f>
        <v>12</v>
      </c>
      <c r="F13" s="176">
        <f t="shared" si="1"/>
        <v>1.6</v>
      </c>
      <c r="G13" s="176">
        <f t="shared" si="1"/>
        <v>1.3</v>
      </c>
      <c r="H13" s="176">
        <v>0.09</v>
      </c>
      <c r="I13" s="377">
        <f t="shared" si="0"/>
        <v>0.21000000000000005</v>
      </c>
    </row>
    <row r="14" spans="1:11" s="70" customFormat="1" ht="34.5" customHeight="1" x14ac:dyDescent="0.2">
      <c r="A14" s="67"/>
      <c r="B14" s="638"/>
      <c r="C14" s="670"/>
      <c r="D14" s="382">
        <f>E13</f>
        <v>12</v>
      </c>
      <c r="E14" s="385">
        <f>D14+1</f>
        <v>13</v>
      </c>
      <c r="F14" s="176">
        <f t="shared" si="1"/>
        <v>1.6</v>
      </c>
      <c r="G14" s="176">
        <f t="shared" si="1"/>
        <v>1.3</v>
      </c>
      <c r="H14" s="176">
        <v>7.0000000000000007E-2</v>
      </c>
      <c r="I14" s="377">
        <f t="shared" si="0"/>
        <v>0.23000000000000004</v>
      </c>
    </row>
    <row r="15" spans="1:11" s="70" customFormat="1" ht="34.5" customHeight="1" thickBot="1" x14ac:dyDescent="0.25">
      <c r="A15" s="67"/>
      <c r="B15" s="639"/>
      <c r="C15" s="671"/>
      <c r="D15" s="389">
        <f>+E14</f>
        <v>13</v>
      </c>
      <c r="E15" s="390">
        <v>15</v>
      </c>
      <c r="F15" s="195">
        <f>+F12</f>
        <v>1.6</v>
      </c>
      <c r="G15" s="195">
        <f>+G12</f>
        <v>1.3</v>
      </c>
      <c r="H15" s="195">
        <v>0</v>
      </c>
      <c r="I15" s="354">
        <f t="shared" si="0"/>
        <v>0.30000000000000004</v>
      </c>
    </row>
    <row r="16" spans="1:11" s="70" customFormat="1" ht="34.5" customHeight="1" x14ac:dyDescent="0.2">
      <c r="A16" s="67"/>
      <c r="B16" s="637" t="s">
        <v>361</v>
      </c>
      <c r="C16" s="669" t="s">
        <v>287</v>
      </c>
      <c r="D16" s="381">
        <v>9</v>
      </c>
      <c r="E16" s="330"/>
      <c r="F16" s="313">
        <v>1.6</v>
      </c>
      <c r="G16" s="313">
        <v>1.3</v>
      </c>
      <c r="H16" s="378">
        <v>0.14000000000000001</v>
      </c>
      <c r="I16" s="352">
        <f t="shared" ref="I16:I22" si="2">F16-G16-H16</f>
        <v>0.16000000000000003</v>
      </c>
    </row>
    <row r="17" spans="1:9" s="70" customFormat="1" ht="34.5" customHeight="1" x14ac:dyDescent="0.2">
      <c r="A17" s="67"/>
      <c r="B17" s="638"/>
      <c r="C17" s="670"/>
      <c r="D17" s="382">
        <f>D16</f>
        <v>9</v>
      </c>
      <c r="E17" s="385">
        <f>D17+1</f>
        <v>10</v>
      </c>
      <c r="F17" s="176">
        <f t="shared" ref="F17:G21" si="3">F16</f>
        <v>1.6</v>
      </c>
      <c r="G17" s="176">
        <f t="shared" si="3"/>
        <v>1.3</v>
      </c>
      <c r="H17" s="176">
        <v>0.13</v>
      </c>
      <c r="I17" s="377">
        <f t="shared" si="2"/>
        <v>0.17000000000000004</v>
      </c>
    </row>
    <row r="18" spans="1:9" s="70" customFormat="1" ht="34.5" customHeight="1" x14ac:dyDescent="0.2">
      <c r="A18" s="67"/>
      <c r="B18" s="638"/>
      <c r="C18" s="670"/>
      <c r="D18" s="382">
        <f>E17</f>
        <v>10</v>
      </c>
      <c r="E18" s="385">
        <f>D18+1</f>
        <v>11</v>
      </c>
      <c r="F18" s="176">
        <f t="shared" si="3"/>
        <v>1.6</v>
      </c>
      <c r="G18" s="176">
        <f t="shared" si="3"/>
        <v>1.3</v>
      </c>
      <c r="H18" s="176">
        <v>0.11</v>
      </c>
      <c r="I18" s="377">
        <f t="shared" si="2"/>
        <v>0.19000000000000006</v>
      </c>
    </row>
    <row r="19" spans="1:9" s="70" customFormat="1" ht="34.5" customHeight="1" x14ac:dyDescent="0.2">
      <c r="A19" s="67"/>
      <c r="B19" s="638"/>
      <c r="C19" s="670"/>
      <c r="D19" s="382">
        <f>E18</f>
        <v>11</v>
      </c>
      <c r="E19" s="385">
        <f>D19+1</f>
        <v>12</v>
      </c>
      <c r="F19" s="176">
        <f t="shared" si="3"/>
        <v>1.6</v>
      </c>
      <c r="G19" s="176">
        <f t="shared" si="3"/>
        <v>1.3</v>
      </c>
      <c r="H19" s="176">
        <v>0.1</v>
      </c>
      <c r="I19" s="377">
        <f t="shared" si="2"/>
        <v>0.20000000000000004</v>
      </c>
    </row>
    <row r="20" spans="1:9" s="70" customFormat="1" ht="34.5" customHeight="1" x14ac:dyDescent="0.2">
      <c r="A20" s="67"/>
      <c r="B20" s="638"/>
      <c r="C20" s="670"/>
      <c r="D20" s="382">
        <f>E19</f>
        <v>12</v>
      </c>
      <c r="E20" s="385">
        <f>D20+1</f>
        <v>13</v>
      </c>
      <c r="F20" s="176">
        <f t="shared" si="3"/>
        <v>1.6</v>
      </c>
      <c r="G20" s="176">
        <f t="shared" si="3"/>
        <v>1.3</v>
      </c>
      <c r="H20" s="176">
        <v>7.0000000000000007E-2</v>
      </c>
      <c r="I20" s="377">
        <f t="shared" si="2"/>
        <v>0.23000000000000004</v>
      </c>
    </row>
    <row r="21" spans="1:9" s="70" customFormat="1" ht="34.5" customHeight="1" x14ac:dyDescent="0.2">
      <c r="A21" s="67"/>
      <c r="B21" s="638"/>
      <c r="C21" s="670"/>
      <c r="D21" s="382">
        <f>E20</f>
        <v>13</v>
      </c>
      <c r="E21" s="385">
        <f>D21+1</f>
        <v>14</v>
      </c>
      <c r="F21" s="176">
        <f t="shared" si="3"/>
        <v>1.6</v>
      </c>
      <c r="G21" s="176">
        <f t="shared" si="3"/>
        <v>1.3</v>
      </c>
      <c r="H21" s="176">
        <v>0.05</v>
      </c>
      <c r="I21" s="377">
        <f>F21-G21-H21</f>
        <v>0.25000000000000006</v>
      </c>
    </row>
    <row r="22" spans="1:9" s="70" customFormat="1" ht="34.5" customHeight="1" thickBot="1" x14ac:dyDescent="0.25">
      <c r="A22" s="67"/>
      <c r="B22" s="639"/>
      <c r="C22" s="671"/>
      <c r="D22" s="389">
        <f>+E21</f>
        <v>14</v>
      </c>
      <c r="E22" s="390">
        <v>15</v>
      </c>
      <c r="F22" s="195">
        <f>+F18</f>
        <v>1.6</v>
      </c>
      <c r="G22" s="195">
        <f>+G18</f>
        <v>1.3</v>
      </c>
      <c r="H22" s="195">
        <v>0</v>
      </c>
      <c r="I22" s="354">
        <f t="shared" si="2"/>
        <v>0.30000000000000004</v>
      </c>
    </row>
    <row r="23" spans="1:9" s="70" customFormat="1" ht="34.5" customHeight="1" x14ac:dyDescent="0.2">
      <c r="A23" s="67"/>
      <c r="B23" s="637" t="s">
        <v>362</v>
      </c>
      <c r="C23" s="666" t="s">
        <v>152</v>
      </c>
      <c r="D23" s="609" t="s">
        <v>283</v>
      </c>
      <c r="E23" s="610"/>
      <c r="F23" s="657">
        <v>1.6</v>
      </c>
      <c r="G23" s="680" t="s">
        <v>177</v>
      </c>
      <c r="H23" s="657" t="s">
        <v>95</v>
      </c>
      <c r="I23" s="656">
        <f>SUM(F23-G23)</f>
        <v>0.30000000000000004</v>
      </c>
    </row>
    <row r="24" spans="1:9" s="70" customFormat="1" ht="34.5" customHeight="1" x14ac:dyDescent="0.2">
      <c r="A24" s="67"/>
      <c r="B24" s="638"/>
      <c r="C24" s="667"/>
      <c r="D24" s="659"/>
      <c r="E24" s="644"/>
      <c r="F24" s="658"/>
      <c r="G24" s="681"/>
      <c r="H24" s="658"/>
      <c r="I24" s="655"/>
    </row>
    <row r="25" spans="1:9" s="70" customFormat="1" ht="34.5" customHeight="1" x14ac:dyDescent="0.2">
      <c r="A25" s="67"/>
      <c r="B25" s="638"/>
      <c r="C25" s="669" t="s">
        <v>287</v>
      </c>
      <c r="D25" s="381">
        <v>8</v>
      </c>
      <c r="E25" s="330"/>
      <c r="F25" s="313">
        <v>1.6</v>
      </c>
      <c r="G25" s="313">
        <v>1.3</v>
      </c>
      <c r="H25" s="378">
        <v>0.14000000000000001</v>
      </c>
      <c r="I25" s="352">
        <f t="shared" ref="I25:I30" si="4">F25-G25-H25</f>
        <v>0.16000000000000003</v>
      </c>
    </row>
    <row r="26" spans="1:9" s="70" customFormat="1" ht="34.5" customHeight="1" x14ac:dyDescent="0.2">
      <c r="A26" s="67"/>
      <c r="B26" s="638"/>
      <c r="C26" s="670"/>
      <c r="D26" s="382">
        <f>D25</f>
        <v>8</v>
      </c>
      <c r="E26" s="385">
        <f>D26+1</f>
        <v>9</v>
      </c>
      <c r="F26" s="176">
        <f t="shared" ref="F26:G29" si="5">F25</f>
        <v>1.6</v>
      </c>
      <c r="G26" s="176">
        <f t="shared" si="5"/>
        <v>1.3</v>
      </c>
      <c r="H26" s="176">
        <v>0.12</v>
      </c>
      <c r="I26" s="377">
        <f t="shared" si="4"/>
        <v>0.18000000000000005</v>
      </c>
    </row>
    <row r="27" spans="1:9" s="70" customFormat="1" ht="34.5" customHeight="1" x14ac:dyDescent="0.2">
      <c r="A27" s="67"/>
      <c r="B27" s="638"/>
      <c r="C27" s="670"/>
      <c r="D27" s="382">
        <f>E26</f>
        <v>9</v>
      </c>
      <c r="E27" s="385">
        <f>D27+1</f>
        <v>10</v>
      </c>
      <c r="F27" s="176">
        <f t="shared" si="5"/>
        <v>1.6</v>
      </c>
      <c r="G27" s="176">
        <f t="shared" si="5"/>
        <v>1.3</v>
      </c>
      <c r="H27" s="176">
        <v>0.1</v>
      </c>
      <c r="I27" s="377">
        <f t="shared" si="4"/>
        <v>0.20000000000000004</v>
      </c>
    </row>
    <row r="28" spans="1:9" s="70" customFormat="1" ht="34.5" customHeight="1" x14ac:dyDescent="0.2">
      <c r="A28" s="67"/>
      <c r="B28" s="638"/>
      <c r="C28" s="670"/>
      <c r="D28" s="382">
        <f>E27</f>
        <v>10</v>
      </c>
      <c r="E28" s="385">
        <f>D28+1</f>
        <v>11</v>
      </c>
      <c r="F28" s="176">
        <f t="shared" si="5"/>
        <v>1.6</v>
      </c>
      <c r="G28" s="176">
        <f t="shared" si="5"/>
        <v>1.3</v>
      </c>
      <c r="H28" s="176">
        <v>0.08</v>
      </c>
      <c r="I28" s="377">
        <f t="shared" si="4"/>
        <v>0.22000000000000003</v>
      </c>
    </row>
    <row r="29" spans="1:9" s="70" customFormat="1" ht="34.5" customHeight="1" x14ac:dyDescent="0.2">
      <c r="A29" s="67"/>
      <c r="B29" s="638"/>
      <c r="C29" s="670"/>
      <c r="D29" s="382">
        <f>E28</f>
        <v>11</v>
      </c>
      <c r="E29" s="385">
        <f>D29+1</f>
        <v>12</v>
      </c>
      <c r="F29" s="176">
        <f t="shared" si="5"/>
        <v>1.6</v>
      </c>
      <c r="G29" s="176">
        <f t="shared" si="5"/>
        <v>1.3</v>
      </c>
      <c r="H29" s="176">
        <v>0.06</v>
      </c>
      <c r="I29" s="377">
        <f t="shared" si="4"/>
        <v>0.24000000000000005</v>
      </c>
    </row>
    <row r="30" spans="1:9" s="70" customFormat="1" ht="34.5" customHeight="1" thickBot="1" x14ac:dyDescent="0.25">
      <c r="A30" s="67"/>
      <c r="B30" s="639"/>
      <c r="C30" s="671"/>
      <c r="D30" s="389">
        <f>+E29</f>
        <v>12</v>
      </c>
      <c r="E30" s="390">
        <v>15</v>
      </c>
      <c r="F30" s="195">
        <f>+F27</f>
        <v>1.6</v>
      </c>
      <c r="G30" s="195">
        <f>+G27</f>
        <v>1.3</v>
      </c>
      <c r="H30" s="195">
        <v>0</v>
      </c>
      <c r="I30" s="354">
        <f t="shared" si="4"/>
        <v>0.30000000000000004</v>
      </c>
    </row>
  </sheetData>
  <mergeCells count="23">
    <mergeCell ref="I23:I24"/>
    <mergeCell ref="C25:C30"/>
    <mergeCell ref="C16:C22"/>
    <mergeCell ref="B16:B22"/>
    <mergeCell ref="B1:J1"/>
    <mergeCell ref="C2:K2"/>
    <mergeCell ref="B4:B7"/>
    <mergeCell ref="C4:C7"/>
    <mergeCell ref="D4:E7"/>
    <mergeCell ref="B23:B30"/>
    <mergeCell ref="C23:C24"/>
    <mergeCell ref="D23:E24"/>
    <mergeCell ref="F23:F24"/>
    <mergeCell ref="G23:G24"/>
    <mergeCell ref="H8:H9"/>
    <mergeCell ref="H23:H24"/>
    <mergeCell ref="I8:I9"/>
    <mergeCell ref="C10:C15"/>
    <mergeCell ref="B8:B15"/>
    <mergeCell ref="C8:C9"/>
    <mergeCell ref="D8:E9"/>
    <mergeCell ref="F8:F9"/>
    <mergeCell ref="G8:G9"/>
  </mergeCells>
  <phoneticPr fontId="39"/>
  <pageMargins left="0.78740157480314965" right="0.23622047244094491" top="0.47244094488188981" bottom="0" header="0.31496062992125984" footer="0.31496062992125984"/>
  <pageSetup paperSize="9" scale="81" orientation="portrait" r:id="rId1"/>
  <headerFooter alignWithMargins="0"/>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K31"/>
  <sheetViews>
    <sheetView view="pageBreakPreview" zoomScale="85" zoomScaleNormal="85" zoomScaleSheetLayoutView="85" workbookViewId="0">
      <pane xSplit="3" ySplit="7" topLeftCell="D8" activePane="bottomRight" state="frozen"/>
      <selection pane="topRight" activeCell="D1" sqref="D1"/>
      <selection pane="bottomLeft" activeCell="A8" sqref="A8"/>
      <selection pane="bottomRight" activeCell="B32" sqref="B32"/>
    </sheetView>
  </sheetViews>
  <sheetFormatPr defaultColWidth="8" defaultRowHeight="12" x14ac:dyDescent="0.2"/>
  <cols>
    <col min="1" max="1" width="1.7265625" style="67" customWidth="1"/>
    <col min="2" max="2" width="11.36328125" style="348" customWidth="1"/>
    <col min="3" max="3" width="19" style="68" customWidth="1"/>
    <col min="4" max="4" width="11.453125" style="67" customWidth="1"/>
    <col min="5" max="5" width="11.453125" style="68" customWidth="1"/>
    <col min="6" max="6" width="15" style="68" customWidth="1"/>
    <col min="7" max="7" width="15" style="69" customWidth="1"/>
    <col min="8" max="9" width="15" style="70" customWidth="1"/>
    <col min="10" max="10" width="1.08984375" style="70" customWidth="1"/>
    <col min="11" max="11" width="10.36328125" style="70" customWidth="1"/>
    <col min="12" max="16384" width="8" style="67"/>
  </cols>
  <sheetData>
    <row r="1" spans="1:11" ht="24.75" customHeight="1" x14ac:dyDescent="0.2">
      <c r="B1" s="484" t="s">
        <v>56</v>
      </c>
      <c r="C1" s="484"/>
      <c r="D1" s="484"/>
      <c r="E1" s="484"/>
      <c r="F1" s="484"/>
      <c r="G1" s="484"/>
      <c r="H1" s="484"/>
      <c r="I1" s="484"/>
      <c r="J1" s="484"/>
      <c r="K1" s="157"/>
    </row>
    <row r="2" spans="1:11" ht="6.75" customHeight="1" x14ac:dyDescent="0.2">
      <c r="C2" s="485"/>
      <c r="D2" s="485"/>
      <c r="E2" s="485"/>
      <c r="F2" s="485"/>
      <c r="G2" s="485"/>
      <c r="H2" s="485"/>
      <c r="I2" s="485"/>
      <c r="J2" s="485"/>
      <c r="K2" s="485"/>
    </row>
    <row r="3" spans="1:11" ht="33" customHeight="1" thickBot="1" x14ac:dyDescent="0.25">
      <c r="B3" s="349" t="s">
        <v>209</v>
      </c>
      <c r="D3"/>
      <c r="E3"/>
      <c r="F3"/>
      <c r="G3"/>
      <c r="H3"/>
      <c r="I3" s="159" t="s">
        <v>272</v>
      </c>
      <c r="J3"/>
      <c r="K3" s="128"/>
    </row>
    <row r="4" spans="1:11" ht="18.75" customHeight="1" x14ac:dyDescent="0.2">
      <c r="B4" s="637" t="s">
        <v>307</v>
      </c>
      <c r="C4" s="559" t="s">
        <v>249</v>
      </c>
      <c r="D4" s="562" t="s">
        <v>281</v>
      </c>
      <c r="E4" s="563"/>
      <c r="F4" s="160"/>
      <c r="G4" s="161" t="s">
        <v>113</v>
      </c>
      <c r="H4" s="162" t="s">
        <v>16</v>
      </c>
      <c r="I4" s="163"/>
      <c r="J4"/>
      <c r="K4" s="132"/>
    </row>
    <row r="5" spans="1:11" ht="18.75" customHeight="1" x14ac:dyDescent="0.2">
      <c r="B5" s="640"/>
      <c r="C5" s="560"/>
      <c r="D5" s="564"/>
      <c r="E5" s="565"/>
      <c r="F5" s="165" t="s">
        <v>134</v>
      </c>
      <c r="G5" s="165" t="s">
        <v>109</v>
      </c>
      <c r="H5" s="166" t="s">
        <v>125</v>
      </c>
      <c r="I5" s="164" t="s">
        <v>47</v>
      </c>
      <c r="J5"/>
    </row>
    <row r="6" spans="1:11" ht="18.75" customHeight="1" x14ac:dyDescent="0.2">
      <c r="B6" s="640"/>
      <c r="C6" s="560"/>
      <c r="D6" s="564"/>
      <c r="E6" s="565"/>
      <c r="F6" s="165"/>
      <c r="G6" s="165"/>
      <c r="H6" s="166" t="s">
        <v>196</v>
      </c>
      <c r="I6" s="167"/>
      <c r="J6"/>
    </row>
    <row r="7" spans="1:11" ht="21" customHeight="1" thickBot="1" x14ac:dyDescent="0.25">
      <c r="B7" s="641"/>
      <c r="C7" s="561"/>
      <c r="D7" s="633"/>
      <c r="E7" s="635"/>
      <c r="F7" s="345" t="s">
        <v>276</v>
      </c>
      <c r="G7" s="346" t="s">
        <v>261</v>
      </c>
      <c r="H7" s="347" t="s">
        <v>119</v>
      </c>
      <c r="I7" s="168" t="s">
        <v>174</v>
      </c>
      <c r="J7"/>
    </row>
    <row r="8" spans="1:11" s="70" customFormat="1" ht="34.5" customHeight="1" x14ac:dyDescent="0.2">
      <c r="A8" s="67"/>
      <c r="B8" s="637" t="s">
        <v>364</v>
      </c>
      <c r="C8" s="666" t="s">
        <v>152</v>
      </c>
      <c r="D8" s="609" t="s">
        <v>283</v>
      </c>
      <c r="E8" s="610"/>
      <c r="F8" s="657">
        <v>1.75</v>
      </c>
      <c r="G8" s="680" t="s">
        <v>363</v>
      </c>
      <c r="H8" s="657" t="s">
        <v>95</v>
      </c>
      <c r="I8" s="656">
        <f>SUM(F8-G8)</f>
        <v>0.5</v>
      </c>
    </row>
    <row r="9" spans="1:11" s="70" customFormat="1" ht="34.5" customHeight="1" x14ac:dyDescent="0.2">
      <c r="A9" s="67"/>
      <c r="B9" s="638"/>
      <c r="C9" s="667"/>
      <c r="D9" s="659"/>
      <c r="E9" s="644"/>
      <c r="F9" s="658"/>
      <c r="G9" s="681"/>
      <c r="H9" s="658"/>
      <c r="I9" s="655"/>
    </row>
    <row r="10" spans="1:11" s="70" customFormat="1" ht="34.5" customHeight="1" x14ac:dyDescent="0.2">
      <c r="A10" s="67"/>
      <c r="B10" s="638"/>
      <c r="C10" s="669" t="s">
        <v>287</v>
      </c>
      <c r="D10" s="391">
        <v>5</v>
      </c>
      <c r="E10" s="392"/>
      <c r="F10" s="313">
        <v>1.75</v>
      </c>
      <c r="G10" s="313">
        <v>1.25</v>
      </c>
      <c r="H10" s="378">
        <v>0.33</v>
      </c>
      <c r="I10" s="352">
        <f t="shared" ref="I10:I17" si="0">F10-G10-H10</f>
        <v>0.16999999999999998</v>
      </c>
    </row>
    <row r="11" spans="1:11" s="70" customFormat="1" ht="34.5" customHeight="1" x14ac:dyDescent="0.2">
      <c r="A11" s="67"/>
      <c r="B11" s="638"/>
      <c r="C11" s="670"/>
      <c r="D11" s="393">
        <f>D10</f>
        <v>5</v>
      </c>
      <c r="E11" s="394">
        <f>D11+1</f>
        <v>6</v>
      </c>
      <c r="F11" s="176">
        <f t="shared" ref="F11:G16" si="1">F10</f>
        <v>1.75</v>
      </c>
      <c r="G11" s="176">
        <f t="shared" si="1"/>
        <v>1.25</v>
      </c>
      <c r="H11" s="176">
        <v>0.32</v>
      </c>
      <c r="I11" s="377">
        <f t="shared" si="0"/>
        <v>0.18</v>
      </c>
    </row>
    <row r="12" spans="1:11" s="70" customFormat="1" ht="34.5" customHeight="1" x14ac:dyDescent="0.2">
      <c r="A12" s="67"/>
      <c r="B12" s="638"/>
      <c r="C12" s="670"/>
      <c r="D12" s="393">
        <f>E11</f>
        <v>6</v>
      </c>
      <c r="E12" s="394">
        <f>D12+1</f>
        <v>7</v>
      </c>
      <c r="F12" s="176">
        <f t="shared" si="1"/>
        <v>1.75</v>
      </c>
      <c r="G12" s="176">
        <f t="shared" si="1"/>
        <v>1.25</v>
      </c>
      <c r="H12" s="176">
        <v>0.3</v>
      </c>
      <c r="I12" s="377">
        <f t="shared" si="0"/>
        <v>0.2</v>
      </c>
    </row>
    <row r="13" spans="1:11" s="70" customFormat="1" ht="34.5" customHeight="1" x14ac:dyDescent="0.2">
      <c r="A13" s="67"/>
      <c r="B13" s="638"/>
      <c r="C13" s="670"/>
      <c r="D13" s="393">
        <f>E12</f>
        <v>7</v>
      </c>
      <c r="E13" s="394">
        <f>D13+1</f>
        <v>8</v>
      </c>
      <c r="F13" s="176">
        <f t="shared" si="1"/>
        <v>1.75</v>
      </c>
      <c r="G13" s="176">
        <f t="shared" si="1"/>
        <v>1.25</v>
      </c>
      <c r="H13" s="176">
        <v>0.28999999999999998</v>
      </c>
      <c r="I13" s="377">
        <f t="shared" si="0"/>
        <v>0.21000000000000002</v>
      </c>
    </row>
    <row r="14" spans="1:11" s="70" customFormat="1" ht="34.5" customHeight="1" x14ac:dyDescent="0.2">
      <c r="A14" s="67"/>
      <c r="B14" s="638"/>
      <c r="C14" s="670"/>
      <c r="D14" s="393">
        <f>E13</f>
        <v>8</v>
      </c>
      <c r="E14" s="394">
        <f>D14+1</f>
        <v>9</v>
      </c>
      <c r="F14" s="176">
        <f t="shared" si="1"/>
        <v>1.75</v>
      </c>
      <c r="G14" s="176">
        <f t="shared" si="1"/>
        <v>1.25</v>
      </c>
      <c r="H14" s="176">
        <v>0.27</v>
      </c>
      <c r="I14" s="377">
        <f t="shared" si="0"/>
        <v>0.22999999999999998</v>
      </c>
    </row>
    <row r="15" spans="1:11" s="70" customFormat="1" ht="34.5" customHeight="1" x14ac:dyDescent="0.2">
      <c r="A15" s="67"/>
      <c r="B15" s="638"/>
      <c r="C15" s="670"/>
      <c r="D15" s="393">
        <f>E14</f>
        <v>9</v>
      </c>
      <c r="E15" s="394">
        <f>D15+1</f>
        <v>10</v>
      </c>
      <c r="F15" s="176">
        <f>F14</f>
        <v>1.75</v>
      </c>
      <c r="G15" s="176">
        <f t="shared" si="1"/>
        <v>1.25</v>
      </c>
      <c r="H15" s="372">
        <v>0.25</v>
      </c>
      <c r="I15" s="377">
        <f t="shared" si="0"/>
        <v>0.25</v>
      </c>
    </row>
    <row r="16" spans="1:11" s="70" customFormat="1" ht="34.5" customHeight="1" x14ac:dyDescent="0.2">
      <c r="A16" s="67"/>
      <c r="B16" s="638"/>
      <c r="C16" s="670"/>
      <c r="D16" s="395">
        <f>+E15</f>
        <v>10</v>
      </c>
      <c r="E16" s="396">
        <f>+D16+3</f>
        <v>13</v>
      </c>
      <c r="F16" s="176">
        <f>F15</f>
        <v>1.75</v>
      </c>
      <c r="G16" s="176">
        <f t="shared" si="1"/>
        <v>1.25</v>
      </c>
      <c r="H16" s="397">
        <v>0.15</v>
      </c>
      <c r="I16" s="379">
        <f t="shared" si="0"/>
        <v>0.35</v>
      </c>
    </row>
    <row r="17" spans="1:9" s="70" customFormat="1" ht="34.5" customHeight="1" thickBot="1" x14ac:dyDescent="0.25">
      <c r="A17" s="67"/>
      <c r="B17" s="639"/>
      <c r="C17" s="671"/>
      <c r="D17" s="384">
        <f>+E16</f>
        <v>13</v>
      </c>
      <c r="E17" s="390">
        <v>15</v>
      </c>
      <c r="F17" s="195">
        <f>+F12</f>
        <v>1.75</v>
      </c>
      <c r="G17" s="195">
        <f>+G12</f>
        <v>1.25</v>
      </c>
      <c r="H17" s="195">
        <v>0.05</v>
      </c>
      <c r="I17" s="354">
        <f t="shared" si="0"/>
        <v>0.45</v>
      </c>
    </row>
    <row r="18" spans="1:9" s="70" customFormat="1" ht="34.5" customHeight="1" x14ac:dyDescent="0.2">
      <c r="A18" s="67"/>
      <c r="B18" s="637" t="s">
        <v>365</v>
      </c>
      <c r="C18" s="666" t="s">
        <v>152</v>
      </c>
      <c r="D18" s="609" t="s">
        <v>283</v>
      </c>
      <c r="E18" s="610"/>
      <c r="F18" s="657">
        <v>1.75</v>
      </c>
      <c r="G18" s="680" t="s">
        <v>363</v>
      </c>
      <c r="H18" s="657" t="s">
        <v>95</v>
      </c>
      <c r="I18" s="656">
        <f>SUM(F18-G18)</f>
        <v>0.5</v>
      </c>
    </row>
    <row r="19" spans="1:9" s="70" customFormat="1" ht="34.5" customHeight="1" x14ac:dyDescent="0.2">
      <c r="A19" s="67"/>
      <c r="B19" s="638"/>
      <c r="C19" s="667"/>
      <c r="D19" s="659"/>
      <c r="E19" s="644"/>
      <c r="F19" s="658"/>
      <c r="G19" s="681"/>
      <c r="H19" s="658"/>
      <c r="I19" s="655"/>
    </row>
    <row r="20" spans="1:9" s="70" customFormat="1" ht="34.5" customHeight="1" x14ac:dyDescent="0.2">
      <c r="A20" s="67"/>
      <c r="B20" s="638"/>
      <c r="C20" s="669" t="s">
        <v>287</v>
      </c>
      <c r="D20" s="391">
        <v>5</v>
      </c>
      <c r="E20" s="392"/>
      <c r="F20" s="313">
        <v>1.75</v>
      </c>
      <c r="G20" s="313">
        <v>1.25</v>
      </c>
      <c r="H20" s="378">
        <v>0.32</v>
      </c>
      <c r="I20" s="352">
        <f t="shared" ref="I20:I25" si="2">F20-G20-H20</f>
        <v>0.18</v>
      </c>
    </row>
    <row r="21" spans="1:9" s="70" customFormat="1" ht="34.5" customHeight="1" x14ac:dyDescent="0.2">
      <c r="A21" s="67"/>
      <c r="B21" s="638"/>
      <c r="C21" s="670"/>
      <c r="D21" s="393">
        <f>D20</f>
        <v>5</v>
      </c>
      <c r="E21" s="394">
        <f>D21+1</f>
        <v>6</v>
      </c>
      <c r="F21" s="176">
        <f t="shared" ref="F21:G24" si="3">F20</f>
        <v>1.75</v>
      </c>
      <c r="G21" s="176">
        <f t="shared" si="3"/>
        <v>1.25</v>
      </c>
      <c r="H21" s="176">
        <v>0.3</v>
      </c>
      <c r="I21" s="377">
        <f t="shared" si="2"/>
        <v>0.2</v>
      </c>
    </row>
    <row r="22" spans="1:9" s="70" customFormat="1" ht="34.5" customHeight="1" x14ac:dyDescent="0.2">
      <c r="A22" s="67"/>
      <c r="B22" s="638"/>
      <c r="C22" s="670"/>
      <c r="D22" s="393">
        <f>E21</f>
        <v>6</v>
      </c>
      <c r="E22" s="394">
        <f>D22+1</f>
        <v>7</v>
      </c>
      <c r="F22" s="176">
        <f t="shared" si="3"/>
        <v>1.75</v>
      </c>
      <c r="G22" s="176">
        <f t="shared" si="3"/>
        <v>1.25</v>
      </c>
      <c r="H22" s="176">
        <v>0.28999999999999998</v>
      </c>
      <c r="I22" s="377">
        <f t="shared" si="2"/>
        <v>0.21000000000000002</v>
      </c>
    </row>
    <row r="23" spans="1:9" s="70" customFormat="1" ht="34.5" customHeight="1" x14ac:dyDescent="0.2">
      <c r="A23" s="67"/>
      <c r="B23" s="638"/>
      <c r="C23" s="670"/>
      <c r="D23" s="393">
        <f>E22</f>
        <v>7</v>
      </c>
      <c r="E23" s="394">
        <f>D23+1</f>
        <v>8</v>
      </c>
      <c r="F23" s="176">
        <f t="shared" si="3"/>
        <v>1.75</v>
      </c>
      <c r="G23" s="176">
        <f t="shared" si="3"/>
        <v>1.25</v>
      </c>
      <c r="H23" s="176">
        <v>0.26</v>
      </c>
      <c r="I23" s="377">
        <f t="shared" si="2"/>
        <v>0.24</v>
      </c>
    </row>
    <row r="24" spans="1:9" s="70" customFormat="1" ht="34.5" customHeight="1" x14ac:dyDescent="0.2">
      <c r="A24" s="67"/>
      <c r="B24" s="638"/>
      <c r="C24" s="670"/>
      <c r="D24" s="393">
        <f>E23</f>
        <v>8</v>
      </c>
      <c r="E24" s="394">
        <v>12</v>
      </c>
      <c r="F24" s="176">
        <f t="shared" si="3"/>
        <v>1.75</v>
      </c>
      <c r="G24" s="176">
        <f t="shared" si="3"/>
        <v>1.25</v>
      </c>
      <c r="H24" s="176">
        <v>0.15</v>
      </c>
      <c r="I24" s="377">
        <f t="shared" si="2"/>
        <v>0.35</v>
      </c>
    </row>
    <row r="25" spans="1:9" s="70" customFormat="1" ht="34.5" customHeight="1" thickBot="1" x14ac:dyDescent="0.25">
      <c r="A25" s="67"/>
      <c r="B25" s="639"/>
      <c r="C25" s="671"/>
      <c r="D25" s="384">
        <f>+E24</f>
        <v>12</v>
      </c>
      <c r="E25" s="390">
        <v>15</v>
      </c>
      <c r="F25" s="195">
        <f>+F22</f>
        <v>1.75</v>
      </c>
      <c r="G25" s="195">
        <f>+G22</f>
        <v>1.25</v>
      </c>
      <c r="H25" s="195">
        <v>0.05</v>
      </c>
      <c r="I25" s="354">
        <f t="shared" si="2"/>
        <v>0.45</v>
      </c>
    </row>
    <row r="26" spans="1:9" s="70" customFormat="1" ht="34.5" customHeight="1" x14ac:dyDescent="0.2">
      <c r="A26" s="67"/>
      <c r="B26" s="637" t="s">
        <v>366</v>
      </c>
      <c r="C26" s="666" t="s">
        <v>152</v>
      </c>
      <c r="D26" s="684" t="s">
        <v>283</v>
      </c>
      <c r="E26" s="685"/>
      <c r="F26" s="688">
        <v>1.7500000000000002E-2</v>
      </c>
      <c r="G26" s="688">
        <v>1.2500000000000001E-2</v>
      </c>
      <c r="H26" s="690" t="s">
        <v>95</v>
      </c>
      <c r="I26" s="682">
        <v>5.000000000000001E-3</v>
      </c>
    </row>
    <row r="27" spans="1:9" s="70" customFormat="1" ht="34.5" customHeight="1" x14ac:dyDescent="0.2">
      <c r="A27" s="67"/>
      <c r="B27" s="638"/>
      <c r="C27" s="667"/>
      <c r="D27" s="686"/>
      <c r="E27" s="687"/>
      <c r="F27" s="689"/>
      <c r="G27" s="689"/>
      <c r="H27" s="691"/>
      <c r="I27" s="683"/>
    </row>
    <row r="28" spans="1:9" s="70" customFormat="1" ht="34.5" customHeight="1" x14ac:dyDescent="0.2">
      <c r="A28" s="67"/>
      <c r="B28" s="638"/>
      <c r="C28" s="669" t="s">
        <v>287</v>
      </c>
      <c r="D28" s="404">
        <v>8</v>
      </c>
      <c r="E28" s="399"/>
      <c r="F28" s="400">
        <f>+F26</f>
        <v>1.7500000000000002E-2</v>
      </c>
      <c r="G28" s="400">
        <v>1.2500000000000001E-2</v>
      </c>
      <c r="H28" s="400">
        <v>2.5000000000000001E-3</v>
      </c>
      <c r="I28" s="398">
        <v>2.5000000000000009E-3</v>
      </c>
    </row>
    <row r="29" spans="1:9" s="70" customFormat="1" ht="34.5" customHeight="1" x14ac:dyDescent="0.2">
      <c r="A29" s="67"/>
      <c r="B29" s="638"/>
      <c r="C29" s="670"/>
      <c r="D29" s="403">
        <v>8</v>
      </c>
      <c r="E29" s="405">
        <v>11</v>
      </c>
      <c r="F29" s="408">
        <f t="shared" ref="F29:G31" si="4">+F28</f>
        <v>1.7500000000000002E-2</v>
      </c>
      <c r="G29" s="402">
        <f t="shared" si="4"/>
        <v>1.2500000000000001E-2</v>
      </c>
      <c r="H29" s="402">
        <v>1.5E-3</v>
      </c>
      <c r="I29" s="409">
        <v>3.5000000000000009E-3</v>
      </c>
    </row>
    <row r="30" spans="1:9" s="70" customFormat="1" ht="34.5" customHeight="1" x14ac:dyDescent="0.2">
      <c r="A30" s="67"/>
      <c r="B30" s="638"/>
      <c r="C30" s="670"/>
      <c r="D30" s="403">
        <v>11</v>
      </c>
      <c r="E30" s="405">
        <v>14</v>
      </c>
      <c r="F30" s="406">
        <f t="shared" si="4"/>
        <v>1.7500000000000002E-2</v>
      </c>
      <c r="G30" s="402">
        <f t="shared" si="4"/>
        <v>1.2500000000000001E-2</v>
      </c>
      <c r="H30" s="401">
        <v>5.0000000000000001E-4</v>
      </c>
      <c r="I30" s="407">
        <v>4.5000000000000005E-3</v>
      </c>
    </row>
    <row r="31" spans="1:9" s="70" customFormat="1" ht="34.5" customHeight="1" thickBot="1" x14ac:dyDescent="0.25">
      <c r="A31" s="67"/>
      <c r="B31" s="639"/>
      <c r="C31" s="671"/>
      <c r="D31" s="410">
        <v>14</v>
      </c>
      <c r="E31" s="413">
        <v>15</v>
      </c>
      <c r="F31" s="411">
        <f t="shared" si="4"/>
        <v>1.7500000000000002E-2</v>
      </c>
      <c r="G31" s="411">
        <f t="shared" si="4"/>
        <v>1.2500000000000001E-2</v>
      </c>
      <c r="H31" s="411">
        <v>0</v>
      </c>
      <c r="I31" s="412">
        <v>5.000000000000001E-3</v>
      </c>
    </row>
  </sheetData>
  <mergeCells count="29">
    <mergeCell ref="H18:H19"/>
    <mergeCell ref="C20:C25"/>
    <mergeCell ref="B18:B25"/>
    <mergeCell ref="C18:C19"/>
    <mergeCell ref="D18:E19"/>
    <mergeCell ref="F18:F19"/>
    <mergeCell ref="G18:G19"/>
    <mergeCell ref="B26:B31"/>
    <mergeCell ref="C26:C27"/>
    <mergeCell ref="H8:H9"/>
    <mergeCell ref="I8:I9"/>
    <mergeCell ref="B1:J1"/>
    <mergeCell ref="C2:K2"/>
    <mergeCell ref="B4:B7"/>
    <mergeCell ref="C4:C7"/>
    <mergeCell ref="D4:E7"/>
    <mergeCell ref="C10:C17"/>
    <mergeCell ref="B8:B17"/>
    <mergeCell ref="C8:C9"/>
    <mergeCell ref="D8:E9"/>
    <mergeCell ref="F8:F9"/>
    <mergeCell ref="G8:G9"/>
    <mergeCell ref="I18:I19"/>
    <mergeCell ref="I26:I27"/>
    <mergeCell ref="C28:C31"/>
    <mergeCell ref="D26:E27"/>
    <mergeCell ref="F26:F27"/>
    <mergeCell ref="G26:G27"/>
    <mergeCell ref="H26:H27"/>
  </mergeCells>
  <phoneticPr fontId="39"/>
  <pageMargins left="0.78740157480314965" right="0.23622047244094491" top="0.47244094488188981" bottom="0" header="0.31496062992125984" footer="0.31496062992125984"/>
  <pageSetup paperSize="9" scale="81" orientation="portrait" r:id="rId1"/>
  <headerFooter alignWithMargins="0"/>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K37"/>
  <sheetViews>
    <sheetView view="pageBreakPreview" zoomScale="85" zoomScaleNormal="85" zoomScaleSheetLayoutView="85" workbookViewId="0">
      <pane xSplit="3" ySplit="7" topLeftCell="D8" activePane="bottomRight" state="frozen"/>
      <selection pane="topRight" activeCell="D1" sqref="D1"/>
      <selection pane="bottomLeft" activeCell="A8" sqref="A8"/>
      <selection pane="bottomRight" activeCell="B38" sqref="B38"/>
    </sheetView>
  </sheetViews>
  <sheetFormatPr defaultColWidth="8" defaultRowHeight="12" x14ac:dyDescent="0.2"/>
  <cols>
    <col min="1" max="1" width="1.7265625" style="67" customWidth="1"/>
    <col min="2" max="2" width="11.36328125" style="348" customWidth="1"/>
    <col min="3" max="3" width="19" style="68" customWidth="1"/>
    <col min="4" max="4" width="11.453125" style="67" customWidth="1"/>
    <col min="5" max="5" width="11.453125" style="68" customWidth="1"/>
    <col min="6" max="6" width="15" style="68" customWidth="1"/>
    <col min="7" max="7" width="15" style="69" customWidth="1"/>
    <col min="8" max="9" width="15" style="70" customWidth="1"/>
    <col min="10" max="10" width="1.08984375" style="70" customWidth="1"/>
    <col min="11" max="11" width="10.36328125" style="70" customWidth="1"/>
    <col min="12" max="16384" width="8" style="67"/>
  </cols>
  <sheetData>
    <row r="1" spans="1:11" ht="24.75" customHeight="1" x14ac:dyDescent="0.2">
      <c r="B1" s="484" t="s">
        <v>56</v>
      </c>
      <c r="C1" s="484"/>
      <c r="D1" s="484"/>
      <c r="E1" s="484"/>
      <c r="F1" s="484"/>
      <c r="G1" s="484"/>
      <c r="H1" s="484"/>
      <c r="I1" s="484"/>
      <c r="J1" s="484"/>
      <c r="K1" s="157"/>
    </row>
    <row r="2" spans="1:11" ht="6.75" customHeight="1" x14ac:dyDescent="0.2">
      <c r="C2" s="485"/>
      <c r="D2" s="485"/>
      <c r="E2" s="485"/>
      <c r="F2" s="485"/>
      <c r="G2" s="485"/>
      <c r="H2" s="485"/>
      <c r="I2" s="485"/>
      <c r="J2" s="485"/>
      <c r="K2" s="485"/>
    </row>
    <row r="3" spans="1:11" ht="33" customHeight="1" thickBot="1" x14ac:dyDescent="0.25">
      <c r="B3" s="349" t="s">
        <v>209</v>
      </c>
      <c r="D3"/>
      <c r="E3"/>
      <c r="F3"/>
      <c r="G3"/>
      <c r="H3"/>
      <c r="I3" s="159" t="s">
        <v>272</v>
      </c>
      <c r="J3"/>
      <c r="K3" s="128"/>
    </row>
    <row r="4" spans="1:11" ht="18.75" customHeight="1" x14ac:dyDescent="0.2">
      <c r="B4" s="637" t="s">
        <v>307</v>
      </c>
      <c r="C4" s="559" t="s">
        <v>249</v>
      </c>
      <c r="D4" s="562" t="s">
        <v>281</v>
      </c>
      <c r="E4" s="563"/>
      <c r="F4" s="160"/>
      <c r="G4" s="161" t="s">
        <v>113</v>
      </c>
      <c r="H4" s="162" t="s">
        <v>16</v>
      </c>
      <c r="I4" s="163"/>
      <c r="J4"/>
      <c r="K4" s="132"/>
    </row>
    <row r="5" spans="1:11" ht="18.75" customHeight="1" x14ac:dyDescent="0.2">
      <c r="B5" s="640"/>
      <c r="C5" s="560"/>
      <c r="D5" s="564"/>
      <c r="E5" s="565"/>
      <c r="F5" s="165" t="s">
        <v>134</v>
      </c>
      <c r="G5" s="165" t="s">
        <v>109</v>
      </c>
      <c r="H5" s="166" t="s">
        <v>125</v>
      </c>
      <c r="I5" s="164" t="s">
        <v>47</v>
      </c>
      <c r="J5"/>
    </row>
    <row r="6" spans="1:11" ht="18.75" customHeight="1" x14ac:dyDescent="0.2">
      <c r="B6" s="640"/>
      <c r="C6" s="560"/>
      <c r="D6" s="564"/>
      <c r="E6" s="565"/>
      <c r="F6" s="165"/>
      <c r="G6" s="165"/>
      <c r="H6" s="166" t="s">
        <v>196</v>
      </c>
      <c r="I6" s="167"/>
      <c r="J6"/>
    </row>
    <row r="7" spans="1:11" ht="21" customHeight="1" thickBot="1" x14ac:dyDescent="0.25">
      <c r="B7" s="641"/>
      <c r="C7" s="561"/>
      <c r="D7" s="633"/>
      <c r="E7" s="635"/>
      <c r="F7" s="345" t="s">
        <v>276</v>
      </c>
      <c r="G7" s="346" t="s">
        <v>261</v>
      </c>
      <c r="H7" s="347" t="s">
        <v>119</v>
      </c>
      <c r="I7" s="168" t="s">
        <v>174</v>
      </c>
      <c r="J7"/>
    </row>
    <row r="8" spans="1:11" s="70" customFormat="1" ht="34.5" customHeight="1" x14ac:dyDescent="0.2">
      <c r="A8" s="67"/>
      <c r="B8" s="637" t="s">
        <v>367</v>
      </c>
      <c r="C8" s="666" t="s">
        <v>152</v>
      </c>
      <c r="D8" s="609" t="s">
        <v>283</v>
      </c>
      <c r="E8" s="610"/>
      <c r="F8" s="657">
        <v>1.75</v>
      </c>
      <c r="G8" s="680" t="s">
        <v>363</v>
      </c>
      <c r="H8" s="657" t="s">
        <v>95</v>
      </c>
      <c r="I8" s="656">
        <f>SUM(F8-G8)</f>
        <v>0.5</v>
      </c>
    </row>
    <row r="9" spans="1:11" s="70" customFormat="1" ht="34.5" customHeight="1" x14ac:dyDescent="0.2">
      <c r="A9" s="67"/>
      <c r="B9" s="638"/>
      <c r="C9" s="667"/>
      <c r="D9" s="659"/>
      <c r="E9" s="644"/>
      <c r="F9" s="658"/>
      <c r="G9" s="681"/>
      <c r="H9" s="658"/>
      <c r="I9" s="655"/>
    </row>
    <row r="10" spans="1:11" s="70" customFormat="1" ht="34.5" customHeight="1" x14ac:dyDescent="0.2">
      <c r="A10" s="67"/>
      <c r="B10" s="638"/>
      <c r="C10" s="669" t="s">
        <v>287</v>
      </c>
      <c r="D10" s="391">
        <v>5</v>
      </c>
      <c r="E10" s="392"/>
      <c r="F10" s="313">
        <v>1.75</v>
      </c>
      <c r="G10" s="313">
        <v>1.25</v>
      </c>
      <c r="H10" s="378">
        <v>0.34</v>
      </c>
      <c r="I10" s="352">
        <f t="shared" ref="I10:I17" si="0">F10-G10-H10</f>
        <v>0.15999999999999998</v>
      </c>
    </row>
    <row r="11" spans="1:11" s="70" customFormat="1" ht="34.5" customHeight="1" x14ac:dyDescent="0.2">
      <c r="A11" s="67"/>
      <c r="B11" s="638"/>
      <c r="C11" s="670"/>
      <c r="D11" s="393">
        <f>D10</f>
        <v>5</v>
      </c>
      <c r="E11" s="394">
        <f>D11+1</f>
        <v>6</v>
      </c>
      <c r="F11" s="176">
        <f t="shared" ref="F11:G16" si="1">F10</f>
        <v>1.75</v>
      </c>
      <c r="G11" s="176">
        <f t="shared" si="1"/>
        <v>1.25</v>
      </c>
      <c r="H11" s="176">
        <v>0.33</v>
      </c>
      <c r="I11" s="377">
        <f t="shared" si="0"/>
        <v>0.16999999999999998</v>
      </c>
    </row>
    <row r="12" spans="1:11" s="70" customFormat="1" ht="34.5" customHeight="1" x14ac:dyDescent="0.2">
      <c r="A12" s="67"/>
      <c r="B12" s="638"/>
      <c r="C12" s="670"/>
      <c r="D12" s="393">
        <f>E11</f>
        <v>6</v>
      </c>
      <c r="E12" s="394">
        <f>D12+1</f>
        <v>7</v>
      </c>
      <c r="F12" s="176">
        <f t="shared" si="1"/>
        <v>1.75</v>
      </c>
      <c r="G12" s="176">
        <f t="shared" si="1"/>
        <v>1.25</v>
      </c>
      <c r="H12" s="176">
        <v>0.32</v>
      </c>
      <c r="I12" s="377">
        <f t="shared" si="0"/>
        <v>0.18</v>
      </c>
    </row>
    <row r="13" spans="1:11" s="70" customFormat="1" ht="34.5" customHeight="1" x14ac:dyDescent="0.2">
      <c r="A13" s="67"/>
      <c r="B13" s="638"/>
      <c r="C13" s="670"/>
      <c r="D13" s="393">
        <f>E12</f>
        <v>7</v>
      </c>
      <c r="E13" s="394">
        <f>D13+1</f>
        <v>8</v>
      </c>
      <c r="F13" s="176">
        <f t="shared" si="1"/>
        <v>1.75</v>
      </c>
      <c r="G13" s="176">
        <f t="shared" si="1"/>
        <v>1.25</v>
      </c>
      <c r="H13" s="176">
        <v>0.3</v>
      </c>
      <c r="I13" s="377">
        <f t="shared" si="0"/>
        <v>0.2</v>
      </c>
    </row>
    <row r="14" spans="1:11" s="70" customFormat="1" ht="34.5" customHeight="1" x14ac:dyDescent="0.2">
      <c r="A14" s="67"/>
      <c r="B14" s="638"/>
      <c r="C14" s="670"/>
      <c r="D14" s="393">
        <f>E13</f>
        <v>8</v>
      </c>
      <c r="E14" s="394">
        <f>D14+1</f>
        <v>9</v>
      </c>
      <c r="F14" s="176">
        <f t="shared" si="1"/>
        <v>1.75</v>
      </c>
      <c r="G14" s="176">
        <f t="shared" si="1"/>
        <v>1.25</v>
      </c>
      <c r="H14" s="176">
        <v>0.27</v>
      </c>
      <c r="I14" s="377">
        <f t="shared" si="0"/>
        <v>0.22999999999999998</v>
      </c>
    </row>
    <row r="15" spans="1:11" s="70" customFormat="1" ht="34.5" customHeight="1" x14ac:dyDescent="0.2">
      <c r="A15" s="67"/>
      <c r="B15" s="638"/>
      <c r="C15" s="670"/>
      <c r="D15" s="393">
        <f>E14</f>
        <v>9</v>
      </c>
      <c r="E15" s="394">
        <f>D15+1</f>
        <v>10</v>
      </c>
      <c r="F15" s="176">
        <f>F14</f>
        <v>1.75</v>
      </c>
      <c r="G15" s="176">
        <f t="shared" si="1"/>
        <v>1.25</v>
      </c>
      <c r="H15" s="372">
        <v>0.25</v>
      </c>
      <c r="I15" s="377">
        <f t="shared" si="0"/>
        <v>0.25</v>
      </c>
    </row>
    <row r="16" spans="1:11" s="70" customFormat="1" ht="34.5" customHeight="1" x14ac:dyDescent="0.2">
      <c r="A16" s="67"/>
      <c r="B16" s="638"/>
      <c r="C16" s="670"/>
      <c r="D16" s="395">
        <f>+E15</f>
        <v>10</v>
      </c>
      <c r="E16" s="396">
        <f>+D16+3</f>
        <v>13</v>
      </c>
      <c r="F16" s="176">
        <f>F15</f>
        <v>1.75</v>
      </c>
      <c r="G16" s="176">
        <f t="shared" si="1"/>
        <v>1.25</v>
      </c>
      <c r="H16" s="397">
        <v>0.15</v>
      </c>
      <c r="I16" s="379">
        <f t="shared" si="0"/>
        <v>0.35</v>
      </c>
    </row>
    <row r="17" spans="1:9" s="70" customFormat="1" ht="34.5" customHeight="1" thickBot="1" x14ac:dyDescent="0.25">
      <c r="A17" s="67"/>
      <c r="B17" s="639"/>
      <c r="C17" s="671"/>
      <c r="D17" s="384">
        <f>+E16</f>
        <v>13</v>
      </c>
      <c r="E17" s="390">
        <v>15</v>
      </c>
      <c r="F17" s="195">
        <f>+F12</f>
        <v>1.75</v>
      </c>
      <c r="G17" s="195">
        <f>+G12</f>
        <v>1.25</v>
      </c>
      <c r="H17" s="195">
        <v>0.05</v>
      </c>
      <c r="I17" s="354">
        <f t="shared" si="0"/>
        <v>0.45</v>
      </c>
    </row>
    <row r="18" spans="1:9" s="70" customFormat="1" ht="34.5" customHeight="1" x14ac:dyDescent="0.2">
      <c r="A18" s="67"/>
      <c r="B18" s="637" t="s">
        <v>368</v>
      </c>
      <c r="C18" s="666" t="s">
        <v>152</v>
      </c>
      <c r="D18" s="609" t="s">
        <v>283</v>
      </c>
      <c r="E18" s="610"/>
      <c r="F18" s="657">
        <v>1.85</v>
      </c>
      <c r="G18" s="680" t="s">
        <v>363</v>
      </c>
      <c r="H18" s="657" t="s">
        <v>95</v>
      </c>
      <c r="I18" s="656">
        <f>SUM(F18-G18)</f>
        <v>0.60000000000000009</v>
      </c>
    </row>
    <row r="19" spans="1:9" s="70" customFormat="1" ht="34.5" customHeight="1" x14ac:dyDescent="0.2">
      <c r="A19" s="67"/>
      <c r="B19" s="638"/>
      <c r="C19" s="667"/>
      <c r="D19" s="659"/>
      <c r="E19" s="644"/>
      <c r="F19" s="658"/>
      <c r="G19" s="681"/>
      <c r="H19" s="658"/>
      <c r="I19" s="655"/>
    </row>
    <row r="20" spans="1:9" s="70" customFormat="1" ht="34.5" customHeight="1" x14ac:dyDescent="0.2">
      <c r="A20" s="67"/>
      <c r="B20" s="638"/>
      <c r="C20" s="669" t="s">
        <v>287</v>
      </c>
      <c r="D20" s="391">
        <v>8</v>
      </c>
      <c r="E20" s="392"/>
      <c r="F20" s="313">
        <v>1.85</v>
      </c>
      <c r="G20" s="313">
        <v>1.25</v>
      </c>
      <c r="H20" s="378">
        <v>0.35</v>
      </c>
      <c r="I20" s="352">
        <f>F20-G20-H20</f>
        <v>0.25000000000000011</v>
      </c>
    </row>
    <row r="21" spans="1:9" s="70" customFormat="1" ht="34.5" customHeight="1" x14ac:dyDescent="0.2">
      <c r="A21" s="67"/>
      <c r="B21" s="638"/>
      <c r="C21" s="670"/>
      <c r="D21" s="393">
        <f>D20</f>
        <v>8</v>
      </c>
      <c r="E21" s="394">
        <f>D21+3</f>
        <v>11</v>
      </c>
      <c r="F21" s="176">
        <f t="shared" ref="F21:G23" si="2">F20</f>
        <v>1.85</v>
      </c>
      <c r="G21" s="176">
        <f t="shared" si="2"/>
        <v>1.25</v>
      </c>
      <c r="H21" s="176">
        <v>0.25</v>
      </c>
      <c r="I21" s="377">
        <f>F21-G21-H21</f>
        <v>0.35000000000000009</v>
      </c>
    </row>
    <row r="22" spans="1:9" s="70" customFormat="1" ht="34.5" customHeight="1" x14ac:dyDescent="0.2">
      <c r="A22" s="67"/>
      <c r="B22" s="638"/>
      <c r="C22" s="670"/>
      <c r="D22" s="393">
        <f>E21</f>
        <v>11</v>
      </c>
      <c r="E22" s="394">
        <f>D22+3</f>
        <v>14</v>
      </c>
      <c r="F22" s="176">
        <f t="shared" si="2"/>
        <v>1.85</v>
      </c>
      <c r="G22" s="176">
        <f t="shared" si="2"/>
        <v>1.25</v>
      </c>
      <c r="H22" s="176">
        <v>0.15</v>
      </c>
      <c r="I22" s="377">
        <f>F22-G22-H22</f>
        <v>0.45000000000000007</v>
      </c>
    </row>
    <row r="23" spans="1:9" s="70" customFormat="1" ht="34.5" customHeight="1" thickBot="1" x14ac:dyDescent="0.25">
      <c r="A23" s="67"/>
      <c r="B23" s="639"/>
      <c r="C23" s="671"/>
      <c r="D23" s="414">
        <f>E22</f>
        <v>14</v>
      </c>
      <c r="E23" s="415">
        <f>D23+1</f>
        <v>15</v>
      </c>
      <c r="F23" s="328">
        <f t="shared" si="2"/>
        <v>1.85</v>
      </c>
      <c r="G23" s="328">
        <f t="shared" si="2"/>
        <v>1.25</v>
      </c>
      <c r="H23" s="328">
        <v>0.05</v>
      </c>
      <c r="I23" s="416">
        <f>F23-G23-H23</f>
        <v>0.55000000000000004</v>
      </c>
    </row>
    <row r="24" spans="1:9" s="70" customFormat="1" ht="34.5" customHeight="1" x14ac:dyDescent="0.2">
      <c r="A24" s="67"/>
      <c r="B24" s="637" t="s">
        <v>369</v>
      </c>
      <c r="C24" s="666" t="s">
        <v>152</v>
      </c>
      <c r="D24" s="609" t="s">
        <v>283</v>
      </c>
      <c r="E24" s="610"/>
      <c r="F24" s="657">
        <v>1.75</v>
      </c>
      <c r="G24" s="680" t="s">
        <v>363</v>
      </c>
      <c r="H24" s="657" t="s">
        <v>95</v>
      </c>
      <c r="I24" s="656">
        <f>SUM(F24-G24)</f>
        <v>0.5</v>
      </c>
    </row>
    <row r="25" spans="1:9" s="70" customFormat="1" ht="34.5" customHeight="1" x14ac:dyDescent="0.2">
      <c r="A25" s="67"/>
      <c r="B25" s="638"/>
      <c r="C25" s="667"/>
      <c r="D25" s="659"/>
      <c r="E25" s="644"/>
      <c r="F25" s="658"/>
      <c r="G25" s="681"/>
      <c r="H25" s="658"/>
      <c r="I25" s="655"/>
    </row>
    <row r="26" spans="1:9" s="70" customFormat="1" ht="34.5" customHeight="1" x14ac:dyDescent="0.2">
      <c r="A26" s="67"/>
      <c r="B26" s="638"/>
      <c r="C26" s="669" t="s">
        <v>287</v>
      </c>
      <c r="D26" s="391">
        <v>8</v>
      </c>
      <c r="E26" s="392"/>
      <c r="F26" s="313">
        <v>1.75</v>
      </c>
      <c r="G26" s="313">
        <v>1.25</v>
      </c>
      <c r="H26" s="378">
        <v>0.3</v>
      </c>
      <c r="I26" s="352">
        <f>F26-G26-H26</f>
        <v>0.2</v>
      </c>
    </row>
    <row r="27" spans="1:9" s="70" customFormat="1" ht="34.5" customHeight="1" x14ac:dyDescent="0.2">
      <c r="A27" s="67"/>
      <c r="B27" s="638"/>
      <c r="C27" s="670"/>
      <c r="D27" s="393">
        <f>D26</f>
        <v>8</v>
      </c>
      <c r="E27" s="394">
        <f>D27+1</f>
        <v>9</v>
      </c>
      <c r="F27" s="176">
        <f>F26</f>
        <v>1.75</v>
      </c>
      <c r="G27" s="176">
        <f>G26</f>
        <v>1.25</v>
      </c>
      <c r="H27" s="176">
        <v>0.28000000000000003</v>
      </c>
      <c r="I27" s="377">
        <f>F27-G27-H27</f>
        <v>0.21999999999999997</v>
      </c>
    </row>
    <row r="28" spans="1:9" s="70" customFormat="1" ht="34.5" customHeight="1" x14ac:dyDescent="0.2">
      <c r="A28" s="67"/>
      <c r="B28" s="638"/>
      <c r="C28" s="670"/>
      <c r="D28" s="393">
        <f>E27</f>
        <v>9</v>
      </c>
      <c r="E28" s="394">
        <f>D28+1</f>
        <v>10</v>
      </c>
      <c r="F28" s="176">
        <f>F27</f>
        <v>1.75</v>
      </c>
      <c r="G28" s="176">
        <f>G27</f>
        <v>1.25</v>
      </c>
      <c r="H28" s="176">
        <v>0.26</v>
      </c>
      <c r="I28" s="377">
        <f>F28-G28-H28</f>
        <v>0.24</v>
      </c>
    </row>
    <row r="29" spans="1:9" s="70" customFormat="1" ht="34.5" customHeight="1" x14ac:dyDescent="0.2">
      <c r="A29" s="67"/>
      <c r="B29" s="638"/>
      <c r="C29" s="670"/>
      <c r="D29" s="393">
        <f>E28</f>
        <v>10</v>
      </c>
      <c r="E29" s="394">
        <f>D29+3</f>
        <v>13</v>
      </c>
      <c r="F29" s="176">
        <f>F28</f>
        <v>1.75</v>
      </c>
      <c r="G29" s="176">
        <f>G27</f>
        <v>1.25</v>
      </c>
      <c r="H29" s="176">
        <v>0.15</v>
      </c>
      <c r="I29" s="377">
        <f>F29-G29-H29</f>
        <v>0.35</v>
      </c>
    </row>
    <row r="30" spans="1:9" s="70" customFormat="1" ht="34.5" customHeight="1" thickBot="1" x14ac:dyDescent="0.25">
      <c r="A30" s="67"/>
      <c r="B30" s="639"/>
      <c r="C30" s="671"/>
      <c r="D30" s="414">
        <f>E29</f>
        <v>13</v>
      </c>
      <c r="E30" s="415">
        <f>D30+2</f>
        <v>15</v>
      </c>
      <c r="F30" s="328">
        <f>F29</f>
        <v>1.75</v>
      </c>
      <c r="G30" s="328">
        <f>G29</f>
        <v>1.25</v>
      </c>
      <c r="H30" s="328">
        <v>0.05</v>
      </c>
      <c r="I30" s="416">
        <f>F30-G30-H30</f>
        <v>0.45</v>
      </c>
    </row>
    <row r="31" spans="1:9" s="70" customFormat="1" ht="34.5" customHeight="1" x14ac:dyDescent="0.2">
      <c r="A31" s="67"/>
      <c r="B31" s="637" t="s">
        <v>370</v>
      </c>
      <c r="C31" s="666" t="s">
        <v>152</v>
      </c>
      <c r="D31" s="609" t="s">
        <v>283</v>
      </c>
      <c r="E31" s="610"/>
      <c r="F31" s="657">
        <v>1.85</v>
      </c>
      <c r="G31" s="680" t="s">
        <v>363</v>
      </c>
      <c r="H31" s="657" t="s">
        <v>95</v>
      </c>
      <c r="I31" s="656">
        <f>SUM(F31-G31)</f>
        <v>0.60000000000000009</v>
      </c>
    </row>
    <row r="32" spans="1:9" s="70" customFormat="1" ht="34.5" customHeight="1" x14ac:dyDescent="0.2">
      <c r="A32" s="67"/>
      <c r="B32" s="638"/>
      <c r="C32" s="667"/>
      <c r="D32" s="659"/>
      <c r="E32" s="644"/>
      <c r="F32" s="658"/>
      <c r="G32" s="681"/>
      <c r="H32" s="658"/>
      <c r="I32" s="655"/>
    </row>
    <row r="33" spans="1:9" s="70" customFormat="1" ht="34.5" customHeight="1" x14ac:dyDescent="0.2">
      <c r="A33" s="67"/>
      <c r="B33" s="638"/>
      <c r="C33" s="669" t="s">
        <v>287</v>
      </c>
      <c r="D33" s="391">
        <v>7</v>
      </c>
      <c r="E33" s="392"/>
      <c r="F33" s="313">
        <v>1.85</v>
      </c>
      <c r="G33" s="313">
        <v>1.25</v>
      </c>
      <c r="H33" s="378">
        <v>0.4</v>
      </c>
      <c r="I33" s="352">
        <f>F33-G33-H33</f>
        <v>0.20000000000000007</v>
      </c>
    </row>
    <row r="34" spans="1:9" s="70" customFormat="1" ht="34.5" customHeight="1" x14ac:dyDescent="0.2">
      <c r="A34" s="67"/>
      <c r="B34" s="638"/>
      <c r="C34" s="670"/>
      <c r="D34" s="393">
        <f>D33</f>
        <v>7</v>
      </c>
      <c r="E34" s="394">
        <f>D34+1</f>
        <v>8</v>
      </c>
      <c r="F34" s="176">
        <f>F33</f>
        <v>1.85</v>
      </c>
      <c r="G34" s="176">
        <f>G33</f>
        <v>1.25</v>
      </c>
      <c r="H34" s="176">
        <v>0.36</v>
      </c>
      <c r="I34" s="377">
        <f>F34-G34-H34</f>
        <v>0.2400000000000001</v>
      </c>
    </row>
    <row r="35" spans="1:9" s="70" customFormat="1" ht="34.5" customHeight="1" x14ac:dyDescent="0.2">
      <c r="A35" s="67"/>
      <c r="B35" s="638"/>
      <c r="C35" s="670"/>
      <c r="D35" s="393">
        <f>E34</f>
        <v>8</v>
      </c>
      <c r="E35" s="394">
        <f>D35+4</f>
        <v>12</v>
      </c>
      <c r="F35" s="176">
        <f>F34</f>
        <v>1.85</v>
      </c>
      <c r="G35" s="176">
        <f>G34</f>
        <v>1.25</v>
      </c>
      <c r="H35" s="176">
        <v>0.25</v>
      </c>
      <c r="I35" s="377">
        <f>F35-G35-H35</f>
        <v>0.35000000000000009</v>
      </c>
    </row>
    <row r="36" spans="1:9" s="70" customFormat="1" ht="34.5" customHeight="1" x14ac:dyDescent="0.2">
      <c r="A36" s="67"/>
      <c r="B36" s="638"/>
      <c r="C36" s="670"/>
      <c r="D36" s="393">
        <f>E35</f>
        <v>12</v>
      </c>
      <c r="E36" s="394">
        <f>D36+2</f>
        <v>14</v>
      </c>
      <c r="F36" s="176">
        <f>F35</f>
        <v>1.85</v>
      </c>
      <c r="G36" s="176">
        <f>G34</f>
        <v>1.25</v>
      </c>
      <c r="H36" s="176">
        <v>0.15</v>
      </c>
      <c r="I36" s="377">
        <f>F36-G36-H36</f>
        <v>0.45000000000000007</v>
      </c>
    </row>
    <row r="37" spans="1:9" s="70" customFormat="1" ht="34.5" customHeight="1" thickBot="1" x14ac:dyDescent="0.25">
      <c r="A37" s="67"/>
      <c r="B37" s="639"/>
      <c r="C37" s="671"/>
      <c r="D37" s="414">
        <f>E36</f>
        <v>14</v>
      </c>
      <c r="E37" s="415">
        <f>D37+1</f>
        <v>15</v>
      </c>
      <c r="F37" s="328">
        <f>F36</f>
        <v>1.85</v>
      </c>
      <c r="G37" s="328">
        <f>G36</f>
        <v>1.25</v>
      </c>
      <c r="H37" s="328">
        <v>0.05</v>
      </c>
      <c r="I37" s="416">
        <f>F37-G37-H37</f>
        <v>0.55000000000000004</v>
      </c>
    </row>
  </sheetData>
  <mergeCells count="37">
    <mergeCell ref="B24:B30"/>
    <mergeCell ref="C24:C25"/>
    <mergeCell ref="D24:E25"/>
    <mergeCell ref="F24:F25"/>
    <mergeCell ref="B18:B23"/>
    <mergeCell ref="G24:G25"/>
    <mergeCell ref="H24:H25"/>
    <mergeCell ref="I24:I25"/>
    <mergeCell ref="C26:C30"/>
    <mergeCell ref="C20:C23"/>
    <mergeCell ref="H8:H9"/>
    <mergeCell ref="I8:I9"/>
    <mergeCell ref="C10:C17"/>
    <mergeCell ref="C18:C19"/>
    <mergeCell ref="D18:E19"/>
    <mergeCell ref="F18:F19"/>
    <mergeCell ref="G18:G19"/>
    <mergeCell ref="H18:H19"/>
    <mergeCell ref="I18:I19"/>
    <mergeCell ref="B8:B17"/>
    <mergeCell ref="C8:C9"/>
    <mergeCell ref="D8:E9"/>
    <mergeCell ref="F8:F9"/>
    <mergeCell ref="G8:G9"/>
    <mergeCell ref="B1:J1"/>
    <mergeCell ref="C2:K2"/>
    <mergeCell ref="B4:B7"/>
    <mergeCell ref="C4:C7"/>
    <mergeCell ref="D4:E7"/>
    <mergeCell ref="I31:I32"/>
    <mergeCell ref="C33:C37"/>
    <mergeCell ref="B31:B37"/>
    <mergeCell ref="C31:C32"/>
    <mergeCell ref="D31:E32"/>
    <mergeCell ref="F31:F32"/>
    <mergeCell ref="G31:G32"/>
    <mergeCell ref="H31:H32"/>
  </mergeCells>
  <phoneticPr fontId="39"/>
  <pageMargins left="0.78740157480314965" right="0.23622047244094491" top="0.47244094488188981" bottom="0" header="0.31496062992125984" footer="0.31496062992125984"/>
  <pageSetup paperSize="9" scale="73" orientation="portrait" r:id="rId1"/>
  <headerFooter alignWithMargins="0"/>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K37"/>
  <sheetViews>
    <sheetView view="pageBreakPreview" zoomScale="85" zoomScaleNormal="85" zoomScaleSheetLayoutView="85" workbookViewId="0">
      <pane xSplit="3" ySplit="7" topLeftCell="D27" activePane="bottomRight" state="frozen"/>
      <selection pane="topRight" activeCell="D1" sqref="D1"/>
      <selection pane="bottomLeft" activeCell="A8" sqref="A8"/>
      <selection pane="bottomRight" activeCell="L35" sqref="L35"/>
    </sheetView>
  </sheetViews>
  <sheetFormatPr defaultColWidth="8" defaultRowHeight="12" x14ac:dyDescent="0.2"/>
  <cols>
    <col min="1" max="1" width="1.7265625" style="67" customWidth="1"/>
    <col min="2" max="2" width="11.36328125" style="348" customWidth="1"/>
    <col min="3" max="3" width="19" style="68" customWidth="1"/>
    <col min="4" max="4" width="11.453125" style="67" customWidth="1"/>
    <col min="5" max="5" width="11.453125" style="68" customWidth="1"/>
    <col min="6" max="6" width="15" style="68" customWidth="1"/>
    <col min="7" max="7" width="15" style="69" customWidth="1"/>
    <col min="8" max="9" width="15" style="70" customWidth="1"/>
    <col min="10" max="10" width="1.08984375" style="70" customWidth="1"/>
    <col min="11" max="11" width="10.36328125" style="70" customWidth="1"/>
    <col min="12" max="16384" width="8" style="67"/>
  </cols>
  <sheetData>
    <row r="1" spans="1:11" ht="24.75" customHeight="1" x14ac:dyDescent="0.2">
      <c r="B1" s="484" t="s">
        <v>56</v>
      </c>
      <c r="C1" s="484"/>
      <c r="D1" s="484"/>
      <c r="E1" s="484"/>
      <c r="F1" s="484"/>
      <c r="G1" s="484"/>
      <c r="H1" s="484"/>
      <c r="I1" s="484"/>
      <c r="J1" s="484"/>
      <c r="K1" s="157"/>
    </row>
    <row r="2" spans="1:11" ht="6.75" customHeight="1" x14ac:dyDescent="0.2">
      <c r="C2" s="485"/>
      <c r="D2" s="485"/>
      <c r="E2" s="485"/>
      <c r="F2" s="485"/>
      <c r="G2" s="485"/>
      <c r="H2" s="485"/>
      <c r="I2" s="485"/>
      <c r="J2" s="485"/>
      <c r="K2" s="485"/>
    </row>
    <row r="3" spans="1:11" ht="33" customHeight="1" thickBot="1" x14ac:dyDescent="0.25">
      <c r="B3" s="349" t="s">
        <v>209</v>
      </c>
      <c r="D3"/>
      <c r="E3"/>
      <c r="F3"/>
      <c r="G3"/>
      <c r="H3"/>
      <c r="I3" s="159" t="s">
        <v>272</v>
      </c>
      <c r="J3"/>
      <c r="K3" s="128"/>
    </row>
    <row r="4" spans="1:11" ht="18.75" customHeight="1" x14ac:dyDescent="0.2">
      <c r="B4" s="637" t="s">
        <v>307</v>
      </c>
      <c r="C4" s="559" t="s">
        <v>249</v>
      </c>
      <c r="D4" s="562" t="s">
        <v>281</v>
      </c>
      <c r="E4" s="563"/>
      <c r="F4" s="160"/>
      <c r="G4" s="161" t="s">
        <v>113</v>
      </c>
      <c r="H4" s="162" t="s">
        <v>16</v>
      </c>
      <c r="I4" s="163"/>
      <c r="J4"/>
      <c r="K4" s="132"/>
    </row>
    <row r="5" spans="1:11" ht="18.75" customHeight="1" x14ac:dyDescent="0.2">
      <c r="B5" s="640"/>
      <c r="C5" s="560"/>
      <c r="D5" s="564"/>
      <c r="E5" s="565"/>
      <c r="F5" s="165" t="s">
        <v>134</v>
      </c>
      <c r="G5" s="165" t="s">
        <v>109</v>
      </c>
      <c r="H5" s="166" t="s">
        <v>125</v>
      </c>
      <c r="I5" s="164" t="s">
        <v>47</v>
      </c>
      <c r="J5"/>
    </row>
    <row r="6" spans="1:11" ht="18.75" customHeight="1" x14ac:dyDescent="0.2">
      <c r="B6" s="640"/>
      <c r="C6" s="560"/>
      <c r="D6" s="564"/>
      <c r="E6" s="565"/>
      <c r="F6" s="165"/>
      <c r="G6" s="165"/>
      <c r="H6" s="166" t="s">
        <v>196</v>
      </c>
      <c r="I6" s="167"/>
      <c r="J6"/>
    </row>
    <row r="7" spans="1:11" ht="21" customHeight="1" thickBot="1" x14ac:dyDescent="0.25">
      <c r="B7" s="641"/>
      <c r="C7" s="561"/>
      <c r="D7" s="633"/>
      <c r="E7" s="635"/>
      <c r="F7" s="345" t="s">
        <v>276</v>
      </c>
      <c r="G7" s="346" t="s">
        <v>261</v>
      </c>
      <c r="H7" s="347" t="s">
        <v>119</v>
      </c>
      <c r="I7" s="168" t="s">
        <v>174</v>
      </c>
      <c r="J7"/>
    </row>
    <row r="8" spans="1:11" s="70" customFormat="1" ht="34.5" customHeight="1" x14ac:dyDescent="0.2">
      <c r="A8" s="67"/>
      <c r="B8" s="637" t="s">
        <v>371</v>
      </c>
      <c r="C8" s="666" t="s">
        <v>152</v>
      </c>
      <c r="D8" s="609" t="s">
        <v>283</v>
      </c>
      <c r="E8" s="610"/>
      <c r="F8" s="657">
        <v>1.95</v>
      </c>
      <c r="G8" s="680" t="s">
        <v>363</v>
      </c>
      <c r="H8" s="657" t="s">
        <v>95</v>
      </c>
      <c r="I8" s="656">
        <f>SUM(F8-G8)</f>
        <v>0.7</v>
      </c>
    </row>
    <row r="9" spans="1:11" s="70" customFormat="1" ht="34.5" customHeight="1" x14ac:dyDescent="0.2">
      <c r="A9" s="67"/>
      <c r="B9" s="638"/>
      <c r="C9" s="667"/>
      <c r="D9" s="659"/>
      <c r="E9" s="644"/>
      <c r="F9" s="658"/>
      <c r="G9" s="681"/>
      <c r="H9" s="658"/>
      <c r="I9" s="655"/>
    </row>
    <row r="10" spans="1:11" s="70" customFormat="1" ht="34.5" customHeight="1" x14ac:dyDescent="0.2">
      <c r="A10" s="67"/>
      <c r="B10" s="638"/>
      <c r="C10" s="669" t="s">
        <v>287</v>
      </c>
      <c r="D10" s="391">
        <v>7</v>
      </c>
      <c r="E10" s="392"/>
      <c r="F10" s="313">
        <v>1.95</v>
      </c>
      <c r="G10" s="313">
        <v>1.25</v>
      </c>
      <c r="H10" s="378">
        <v>0.4</v>
      </c>
      <c r="I10" s="352">
        <f>F10-G10-H10</f>
        <v>0.29999999999999993</v>
      </c>
    </row>
    <row r="11" spans="1:11" s="70" customFormat="1" ht="34.5" customHeight="1" x14ac:dyDescent="0.2">
      <c r="A11" s="67"/>
      <c r="B11" s="638"/>
      <c r="C11" s="670"/>
      <c r="D11" s="393">
        <f>D10</f>
        <v>7</v>
      </c>
      <c r="E11" s="394">
        <v>10</v>
      </c>
      <c r="F11" s="176">
        <f>F10</f>
        <v>1.95</v>
      </c>
      <c r="G11" s="176">
        <f>G10</f>
        <v>1.25</v>
      </c>
      <c r="H11" s="176">
        <v>0.35</v>
      </c>
      <c r="I11" s="377">
        <f>F11-G11-H11</f>
        <v>0.35</v>
      </c>
    </row>
    <row r="12" spans="1:11" s="70" customFormat="1" ht="34.5" customHeight="1" x14ac:dyDescent="0.2">
      <c r="A12" s="67"/>
      <c r="B12" s="638"/>
      <c r="C12" s="670"/>
      <c r="D12" s="393">
        <f>E11</f>
        <v>10</v>
      </c>
      <c r="E12" s="394">
        <v>12</v>
      </c>
      <c r="F12" s="176">
        <f>F11</f>
        <v>1.95</v>
      </c>
      <c r="G12" s="176">
        <f>G11</f>
        <v>1.25</v>
      </c>
      <c r="H12" s="176">
        <v>0.25</v>
      </c>
      <c r="I12" s="377">
        <f>F12-G12-H12</f>
        <v>0.44999999999999996</v>
      </c>
    </row>
    <row r="13" spans="1:11" s="70" customFormat="1" ht="34.5" customHeight="1" thickBot="1" x14ac:dyDescent="0.25">
      <c r="A13" s="67"/>
      <c r="B13" s="639"/>
      <c r="C13" s="671"/>
      <c r="D13" s="414">
        <v>12</v>
      </c>
      <c r="E13" s="415">
        <v>15</v>
      </c>
      <c r="F13" s="328">
        <f>+F8</f>
        <v>1.95</v>
      </c>
      <c r="G13" s="328" t="str">
        <f>+G8</f>
        <v>1.25</v>
      </c>
      <c r="H13" s="328">
        <v>0.15</v>
      </c>
      <c r="I13" s="416">
        <f>F13-G13-H13</f>
        <v>0.54999999999999993</v>
      </c>
    </row>
    <row r="14" spans="1:11" s="70" customFormat="1" ht="34.5" customHeight="1" x14ac:dyDescent="0.2">
      <c r="A14" s="67"/>
      <c r="B14" s="637" t="s">
        <v>372</v>
      </c>
      <c r="C14" s="666" t="s">
        <v>152</v>
      </c>
      <c r="D14" s="609" t="s">
        <v>283</v>
      </c>
      <c r="E14" s="610"/>
      <c r="F14" s="657">
        <v>2.0499999999999998</v>
      </c>
      <c r="G14" s="680" t="s">
        <v>363</v>
      </c>
      <c r="H14" s="657" t="s">
        <v>95</v>
      </c>
      <c r="I14" s="656">
        <f>SUM(F14-G14)</f>
        <v>0.79999999999999982</v>
      </c>
    </row>
    <row r="15" spans="1:11" s="70" customFormat="1" ht="34.5" customHeight="1" x14ac:dyDescent="0.2">
      <c r="A15" s="67"/>
      <c r="B15" s="638"/>
      <c r="C15" s="667"/>
      <c r="D15" s="659"/>
      <c r="E15" s="644"/>
      <c r="F15" s="658"/>
      <c r="G15" s="681"/>
      <c r="H15" s="658"/>
      <c r="I15" s="655"/>
    </row>
    <row r="16" spans="1:11" s="70" customFormat="1" ht="34.5" customHeight="1" x14ac:dyDescent="0.2">
      <c r="A16" s="67"/>
      <c r="B16" s="638"/>
      <c r="C16" s="669" t="s">
        <v>287</v>
      </c>
      <c r="D16" s="391">
        <v>9</v>
      </c>
      <c r="E16" s="392"/>
      <c r="F16" s="313">
        <v>2.0499999999999998</v>
      </c>
      <c r="G16" s="313">
        <v>1.25</v>
      </c>
      <c r="H16" s="378">
        <v>0.45</v>
      </c>
      <c r="I16" s="352">
        <f>F16-G16-H16</f>
        <v>0.34999999999999981</v>
      </c>
    </row>
    <row r="17" spans="1:9" s="70" customFormat="1" ht="34.5" customHeight="1" x14ac:dyDescent="0.2">
      <c r="A17" s="67"/>
      <c r="B17" s="638"/>
      <c r="C17" s="670"/>
      <c r="D17" s="393">
        <f>D16</f>
        <v>9</v>
      </c>
      <c r="E17" s="394">
        <v>11</v>
      </c>
      <c r="F17" s="176">
        <f>F16</f>
        <v>2.0499999999999998</v>
      </c>
      <c r="G17" s="176">
        <f>G16</f>
        <v>1.25</v>
      </c>
      <c r="H17" s="176">
        <v>0.35</v>
      </c>
      <c r="I17" s="377">
        <f>F17-G17-H17</f>
        <v>0.44999999999999984</v>
      </c>
    </row>
    <row r="18" spans="1:9" s="70" customFormat="1" ht="34.5" customHeight="1" x14ac:dyDescent="0.2">
      <c r="A18" s="67"/>
      <c r="B18" s="638"/>
      <c r="C18" s="670"/>
      <c r="D18" s="393">
        <f>E17</f>
        <v>11</v>
      </c>
      <c r="E18" s="394">
        <v>13</v>
      </c>
      <c r="F18" s="176">
        <f>F17</f>
        <v>2.0499999999999998</v>
      </c>
      <c r="G18" s="176">
        <f>G17</f>
        <v>1.25</v>
      </c>
      <c r="H18" s="176">
        <v>0.25</v>
      </c>
      <c r="I18" s="377">
        <f>F18-G18-H18</f>
        <v>0.54999999999999982</v>
      </c>
    </row>
    <row r="19" spans="1:9" s="70" customFormat="1" ht="34.5" customHeight="1" thickBot="1" x14ac:dyDescent="0.25">
      <c r="A19" s="67"/>
      <c r="B19" s="639"/>
      <c r="C19" s="671"/>
      <c r="D19" s="384">
        <f>E18</f>
        <v>13</v>
      </c>
      <c r="E19" s="415">
        <v>15</v>
      </c>
      <c r="F19" s="328">
        <f>+F14</f>
        <v>2.0499999999999998</v>
      </c>
      <c r="G19" s="328" t="str">
        <f>+G14</f>
        <v>1.25</v>
      </c>
      <c r="H19" s="328">
        <v>0.15</v>
      </c>
      <c r="I19" s="416">
        <f>F19-G19-H19</f>
        <v>0.6499999999999998</v>
      </c>
    </row>
    <row r="20" spans="1:9" s="70" customFormat="1" ht="34.5" customHeight="1" x14ac:dyDescent="0.2">
      <c r="A20" s="67"/>
      <c r="B20" s="637" t="s">
        <v>373</v>
      </c>
      <c r="C20" s="666" t="s">
        <v>152</v>
      </c>
      <c r="D20" s="609" t="s">
        <v>283</v>
      </c>
      <c r="E20" s="610"/>
      <c r="F20" s="657">
        <v>1.95</v>
      </c>
      <c r="G20" s="680" t="s">
        <v>363</v>
      </c>
      <c r="H20" s="657" t="s">
        <v>95</v>
      </c>
      <c r="I20" s="656">
        <f>SUM(F20-G20)</f>
        <v>0.7</v>
      </c>
    </row>
    <row r="21" spans="1:9" s="70" customFormat="1" ht="34.5" customHeight="1" x14ac:dyDescent="0.2">
      <c r="A21" s="67"/>
      <c r="B21" s="638"/>
      <c r="C21" s="667"/>
      <c r="D21" s="659"/>
      <c r="E21" s="644"/>
      <c r="F21" s="658"/>
      <c r="G21" s="681"/>
      <c r="H21" s="658"/>
      <c r="I21" s="655"/>
    </row>
    <row r="22" spans="1:9" s="70" customFormat="1" ht="34.5" customHeight="1" x14ac:dyDescent="0.2">
      <c r="A22" s="67"/>
      <c r="B22" s="638"/>
      <c r="C22" s="669" t="s">
        <v>287</v>
      </c>
      <c r="D22" s="391">
        <v>8</v>
      </c>
      <c r="E22" s="392"/>
      <c r="F22" s="313">
        <f>+F20</f>
        <v>1.95</v>
      </c>
      <c r="G22" s="313">
        <v>1.25</v>
      </c>
      <c r="H22" s="378">
        <v>0.4</v>
      </c>
      <c r="I22" s="352">
        <f>F22-G22-H22</f>
        <v>0.29999999999999993</v>
      </c>
    </row>
    <row r="23" spans="1:9" s="70" customFormat="1" ht="34.5" customHeight="1" x14ac:dyDescent="0.2">
      <c r="A23" s="67"/>
      <c r="B23" s="638"/>
      <c r="C23" s="670"/>
      <c r="D23" s="393">
        <f>D22</f>
        <v>8</v>
      </c>
      <c r="E23" s="394">
        <v>11</v>
      </c>
      <c r="F23" s="176">
        <f>F22</f>
        <v>1.95</v>
      </c>
      <c r="G23" s="176">
        <f>G22</f>
        <v>1.25</v>
      </c>
      <c r="H23" s="176">
        <v>0.35</v>
      </c>
      <c r="I23" s="377">
        <f>F23-G23-H23</f>
        <v>0.35</v>
      </c>
    </row>
    <row r="24" spans="1:9" s="70" customFormat="1" ht="34.5" customHeight="1" x14ac:dyDescent="0.2">
      <c r="A24" s="67"/>
      <c r="B24" s="638"/>
      <c r="C24" s="670"/>
      <c r="D24" s="393">
        <f>E23</f>
        <v>11</v>
      </c>
      <c r="E24" s="394">
        <v>13</v>
      </c>
      <c r="F24" s="176">
        <f>F23</f>
        <v>1.95</v>
      </c>
      <c r="G24" s="176">
        <f>G23</f>
        <v>1.25</v>
      </c>
      <c r="H24" s="176">
        <v>0.25</v>
      </c>
      <c r="I24" s="377">
        <f>F24-G24-H24</f>
        <v>0.44999999999999996</v>
      </c>
    </row>
    <row r="25" spans="1:9" s="70" customFormat="1" ht="34.5" customHeight="1" thickBot="1" x14ac:dyDescent="0.25">
      <c r="A25" s="67"/>
      <c r="B25" s="639"/>
      <c r="C25" s="671"/>
      <c r="D25" s="384">
        <f>E24</f>
        <v>13</v>
      </c>
      <c r="E25" s="415">
        <v>15</v>
      </c>
      <c r="F25" s="328">
        <f>+F20</f>
        <v>1.95</v>
      </c>
      <c r="G25" s="328" t="str">
        <f>+G20</f>
        <v>1.25</v>
      </c>
      <c r="H25" s="328">
        <v>0.15</v>
      </c>
      <c r="I25" s="416">
        <f>F25-G25-H25</f>
        <v>0.54999999999999993</v>
      </c>
    </row>
    <row r="26" spans="1:9" s="70" customFormat="1" ht="34.5" customHeight="1" x14ac:dyDescent="0.2">
      <c r="A26" s="67"/>
      <c r="B26" s="637" t="s">
        <v>374</v>
      </c>
      <c r="C26" s="666" t="s">
        <v>152</v>
      </c>
      <c r="D26" s="609" t="s">
        <v>283</v>
      </c>
      <c r="E26" s="610"/>
      <c r="F26" s="657">
        <v>2.0499999999999998</v>
      </c>
      <c r="G26" s="680" t="s">
        <v>363</v>
      </c>
      <c r="H26" s="657" t="s">
        <v>95</v>
      </c>
      <c r="I26" s="656">
        <f>SUM(F26-G26)</f>
        <v>0.79999999999999982</v>
      </c>
    </row>
    <row r="27" spans="1:9" s="70" customFormat="1" ht="34.5" customHeight="1" x14ac:dyDescent="0.2">
      <c r="A27" s="67"/>
      <c r="B27" s="638"/>
      <c r="C27" s="667"/>
      <c r="D27" s="659"/>
      <c r="E27" s="644"/>
      <c r="F27" s="658"/>
      <c r="G27" s="681"/>
      <c r="H27" s="658"/>
      <c r="I27" s="655"/>
    </row>
    <row r="28" spans="1:9" s="70" customFormat="1" ht="34.5" customHeight="1" x14ac:dyDescent="0.2">
      <c r="A28" s="67"/>
      <c r="B28" s="638"/>
      <c r="C28" s="669" t="s">
        <v>287</v>
      </c>
      <c r="D28" s="391">
        <v>6</v>
      </c>
      <c r="E28" s="392"/>
      <c r="F28" s="313">
        <f>+F26</f>
        <v>2.0499999999999998</v>
      </c>
      <c r="G28" s="313">
        <v>1.25</v>
      </c>
      <c r="H28" s="378">
        <v>0.4</v>
      </c>
      <c r="I28" s="352">
        <f>F28-G28-H28</f>
        <v>0.3999999999999998</v>
      </c>
    </row>
    <row r="29" spans="1:9" s="70" customFormat="1" ht="34.5" customHeight="1" x14ac:dyDescent="0.2">
      <c r="A29" s="67"/>
      <c r="B29" s="638"/>
      <c r="C29" s="670"/>
      <c r="D29" s="393">
        <f>D28</f>
        <v>6</v>
      </c>
      <c r="E29" s="394">
        <v>9</v>
      </c>
      <c r="F29" s="176">
        <f t="shared" ref="F29:G31" si="0">F28</f>
        <v>2.0499999999999998</v>
      </c>
      <c r="G29" s="176">
        <f t="shared" si="0"/>
        <v>1.25</v>
      </c>
      <c r="H29" s="176">
        <v>0.35</v>
      </c>
      <c r="I29" s="377">
        <f>F29-G29-H29</f>
        <v>0.44999999999999984</v>
      </c>
    </row>
    <row r="30" spans="1:9" s="70" customFormat="1" ht="34.5" customHeight="1" x14ac:dyDescent="0.2">
      <c r="A30" s="67"/>
      <c r="B30" s="638"/>
      <c r="C30" s="670"/>
      <c r="D30" s="393">
        <f>E29</f>
        <v>9</v>
      </c>
      <c r="E30" s="394">
        <v>12</v>
      </c>
      <c r="F30" s="176">
        <f t="shared" si="0"/>
        <v>2.0499999999999998</v>
      </c>
      <c r="G30" s="176">
        <f t="shared" si="0"/>
        <v>1.25</v>
      </c>
      <c r="H30" s="176">
        <v>0.25</v>
      </c>
      <c r="I30" s="377">
        <f>F30-G30-H30</f>
        <v>0.54999999999999982</v>
      </c>
    </row>
    <row r="31" spans="1:9" s="70" customFormat="1" ht="34.5" customHeight="1" x14ac:dyDescent="0.2">
      <c r="A31" s="67"/>
      <c r="B31" s="638"/>
      <c r="C31" s="670"/>
      <c r="D31" s="395">
        <f>+E30</f>
        <v>12</v>
      </c>
      <c r="E31" s="394">
        <v>14</v>
      </c>
      <c r="F31" s="176">
        <f t="shared" si="0"/>
        <v>2.0499999999999998</v>
      </c>
      <c r="G31" s="176">
        <f t="shared" si="0"/>
        <v>1.25</v>
      </c>
      <c r="H31" s="176">
        <v>0.15</v>
      </c>
      <c r="I31" s="417">
        <f>F31-G31-H31</f>
        <v>0.6499999999999998</v>
      </c>
    </row>
    <row r="32" spans="1:9" s="70" customFormat="1" ht="34.5" customHeight="1" thickBot="1" x14ac:dyDescent="0.25">
      <c r="A32" s="67"/>
      <c r="B32" s="639"/>
      <c r="C32" s="671"/>
      <c r="D32" s="384">
        <f>+E31</f>
        <v>14</v>
      </c>
      <c r="E32" s="415">
        <v>15</v>
      </c>
      <c r="F32" s="328">
        <f>+F26</f>
        <v>2.0499999999999998</v>
      </c>
      <c r="G32" s="328" t="str">
        <f>+G26</f>
        <v>1.25</v>
      </c>
      <c r="H32" s="328">
        <v>0.05</v>
      </c>
      <c r="I32" s="416">
        <f>F32-G32-H32</f>
        <v>0.74999999999999978</v>
      </c>
    </row>
    <row r="33" spans="1:9" s="70" customFormat="1" ht="34.5" customHeight="1" x14ac:dyDescent="0.2">
      <c r="A33" s="67"/>
      <c r="B33" s="637" t="s">
        <v>375</v>
      </c>
      <c r="C33" s="666" t="s">
        <v>152</v>
      </c>
      <c r="D33" s="609" t="s">
        <v>283</v>
      </c>
      <c r="E33" s="610"/>
      <c r="F33" s="657">
        <v>2.15</v>
      </c>
      <c r="G33" s="680" t="s">
        <v>363</v>
      </c>
      <c r="H33" s="657" t="s">
        <v>95</v>
      </c>
      <c r="I33" s="656">
        <f>SUM(F33-G33)</f>
        <v>0.89999999999999991</v>
      </c>
    </row>
    <row r="34" spans="1:9" s="70" customFormat="1" ht="34.5" customHeight="1" x14ac:dyDescent="0.2">
      <c r="A34" s="67"/>
      <c r="B34" s="638"/>
      <c r="C34" s="667"/>
      <c r="D34" s="659"/>
      <c r="E34" s="644"/>
      <c r="F34" s="658"/>
      <c r="G34" s="681"/>
      <c r="H34" s="658"/>
      <c r="I34" s="655"/>
    </row>
    <row r="35" spans="1:9" s="70" customFormat="1" ht="34.5" customHeight="1" x14ac:dyDescent="0.2">
      <c r="A35" s="67"/>
      <c r="B35" s="638"/>
      <c r="C35" s="669" t="s">
        <v>287</v>
      </c>
      <c r="D35" s="391">
        <v>12</v>
      </c>
      <c r="E35" s="392"/>
      <c r="F35" s="313">
        <f>+F33</f>
        <v>2.15</v>
      </c>
      <c r="G35" s="313">
        <v>1.25</v>
      </c>
      <c r="H35" s="378">
        <v>0.3</v>
      </c>
      <c r="I35" s="352">
        <f>F35-G35-H35</f>
        <v>0.59999999999999987</v>
      </c>
    </row>
    <row r="36" spans="1:9" s="70" customFormat="1" ht="34.5" customHeight="1" x14ac:dyDescent="0.2">
      <c r="A36" s="67"/>
      <c r="B36" s="638"/>
      <c r="C36" s="670"/>
      <c r="D36" s="393">
        <f>D35</f>
        <v>12</v>
      </c>
      <c r="E36" s="394">
        <v>13</v>
      </c>
      <c r="F36" s="176">
        <f>F35</f>
        <v>2.15</v>
      </c>
      <c r="G36" s="176">
        <f>G35</f>
        <v>1.25</v>
      </c>
      <c r="H36" s="176">
        <v>0.25</v>
      </c>
      <c r="I36" s="377">
        <f>F36-G36-H36</f>
        <v>0.64999999999999991</v>
      </c>
    </row>
    <row r="37" spans="1:9" s="70" customFormat="1" ht="34.5" customHeight="1" thickBot="1" x14ac:dyDescent="0.25">
      <c r="A37" s="67"/>
      <c r="B37" s="639"/>
      <c r="C37" s="671"/>
      <c r="D37" s="384">
        <f>+E36</f>
        <v>13</v>
      </c>
      <c r="E37" s="415">
        <v>15</v>
      </c>
      <c r="F37" s="328">
        <f>+F33</f>
        <v>2.15</v>
      </c>
      <c r="G37" s="328" t="str">
        <f>+G33</f>
        <v>1.25</v>
      </c>
      <c r="H37" s="328">
        <v>0.15</v>
      </c>
      <c r="I37" s="416">
        <f>F37-G37-H37</f>
        <v>0.74999999999999989</v>
      </c>
    </row>
  </sheetData>
  <mergeCells count="45">
    <mergeCell ref="I26:I27"/>
    <mergeCell ref="C28:C32"/>
    <mergeCell ref="B26:B32"/>
    <mergeCell ref="C26:C27"/>
    <mergeCell ref="D26:E27"/>
    <mergeCell ref="F26:F27"/>
    <mergeCell ref="G26:G27"/>
    <mergeCell ref="H26:H27"/>
    <mergeCell ref="C10:C13"/>
    <mergeCell ref="B8:B13"/>
    <mergeCell ref="C8:C9"/>
    <mergeCell ref="D8:E9"/>
    <mergeCell ref="F8:F9"/>
    <mergeCell ref="H8:H9"/>
    <mergeCell ref="I8:I9"/>
    <mergeCell ref="B1:J1"/>
    <mergeCell ref="C2:K2"/>
    <mergeCell ref="B4:B7"/>
    <mergeCell ref="C4:C7"/>
    <mergeCell ref="D4:E7"/>
    <mergeCell ref="G8:G9"/>
    <mergeCell ref="I14:I15"/>
    <mergeCell ref="C16:C19"/>
    <mergeCell ref="B14:B19"/>
    <mergeCell ref="C14:C15"/>
    <mergeCell ref="D14:E15"/>
    <mergeCell ref="F14:F15"/>
    <mergeCell ref="G14:G15"/>
    <mergeCell ref="H14:H15"/>
    <mergeCell ref="I20:I21"/>
    <mergeCell ref="C22:C25"/>
    <mergeCell ref="B20:B25"/>
    <mergeCell ref="C20:C21"/>
    <mergeCell ref="D20:E21"/>
    <mergeCell ref="F20:F21"/>
    <mergeCell ref="G20:G21"/>
    <mergeCell ref="H20:H21"/>
    <mergeCell ref="I33:I34"/>
    <mergeCell ref="C35:C37"/>
    <mergeCell ref="B33:B37"/>
    <mergeCell ref="C33:C34"/>
    <mergeCell ref="D33:E34"/>
    <mergeCell ref="F33:F34"/>
    <mergeCell ref="G33:G34"/>
    <mergeCell ref="H33:H34"/>
  </mergeCells>
  <phoneticPr fontId="39"/>
  <pageMargins left="0.78740157480314965" right="0.23622047244094491" top="0.47244094488188981" bottom="0" header="0.31496062992125984" footer="0.31496062992125984"/>
  <pageSetup paperSize="9" scale="73" orientation="portrait" r:id="rId1"/>
  <headerFooter alignWithMargins="0"/>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K38"/>
  <sheetViews>
    <sheetView view="pageBreakPreview" zoomScale="85" zoomScaleNormal="85" zoomScaleSheetLayoutView="85" workbookViewId="0">
      <pane xSplit="3" ySplit="7" topLeftCell="D9" activePane="bottomRight" state="frozen"/>
      <selection pane="topRight" activeCell="D1" sqref="D1"/>
      <selection pane="bottomLeft" activeCell="A8" sqref="A8"/>
      <selection pane="bottomRight" activeCell="B39" sqref="B39"/>
    </sheetView>
  </sheetViews>
  <sheetFormatPr defaultColWidth="8" defaultRowHeight="12" x14ac:dyDescent="0.2"/>
  <cols>
    <col min="1" max="1" width="1.7265625" style="67" customWidth="1"/>
    <col min="2" max="2" width="11.36328125" style="348" customWidth="1"/>
    <col min="3" max="3" width="19" style="68" customWidth="1"/>
    <col min="4" max="4" width="11.453125" style="67" customWidth="1"/>
    <col min="5" max="5" width="11.453125" style="68" customWidth="1"/>
    <col min="6" max="6" width="15" style="68" customWidth="1"/>
    <col min="7" max="7" width="15" style="69" customWidth="1"/>
    <col min="8" max="9" width="15" style="70" customWidth="1"/>
    <col min="10" max="10" width="1.08984375" style="70" customWidth="1"/>
    <col min="11" max="11" width="10.36328125" style="70" customWidth="1"/>
    <col min="12" max="16384" width="8" style="67"/>
  </cols>
  <sheetData>
    <row r="1" spans="1:11" ht="24.75" customHeight="1" x14ac:dyDescent="0.2">
      <c r="B1" s="484" t="s">
        <v>56</v>
      </c>
      <c r="C1" s="484"/>
      <c r="D1" s="484"/>
      <c r="E1" s="484"/>
      <c r="F1" s="484"/>
      <c r="G1" s="484"/>
      <c r="H1" s="484"/>
      <c r="I1" s="484"/>
      <c r="J1" s="484"/>
      <c r="K1" s="157"/>
    </row>
    <row r="2" spans="1:11" ht="6.75" customHeight="1" x14ac:dyDescent="0.2">
      <c r="C2" s="485"/>
      <c r="D2" s="485"/>
      <c r="E2" s="485"/>
      <c r="F2" s="485"/>
      <c r="G2" s="485"/>
      <c r="H2" s="485"/>
      <c r="I2" s="485"/>
      <c r="J2" s="485"/>
      <c r="K2" s="485"/>
    </row>
    <row r="3" spans="1:11" ht="33" customHeight="1" thickBot="1" x14ac:dyDescent="0.25">
      <c r="B3" s="349" t="s">
        <v>209</v>
      </c>
      <c r="D3"/>
      <c r="E3"/>
      <c r="F3"/>
      <c r="G3"/>
      <c r="H3"/>
      <c r="I3" s="159" t="s">
        <v>272</v>
      </c>
      <c r="J3"/>
      <c r="K3" s="128"/>
    </row>
    <row r="4" spans="1:11" ht="18.75" customHeight="1" x14ac:dyDescent="0.2">
      <c r="B4" s="637" t="s">
        <v>307</v>
      </c>
      <c r="C4" s="559" t="s">
        <v>249</v>
      </c>
      <c r="D4" s="562" t="s">
        <v>281</v>
      </c>
      <c r="E4" s="563"/>
      <c r="F4" s="160"/>
      <c r="G4" s="161" t="s">
        <v>113</v>
      </c>
      <c r="H4" s="162" t="s">
        <v>16</v>
      </c>
      <c r="I4" s="163"/>
      <c r="J4"/>
      <c r="K4" s="132"/>
    </row>
    <row r="5" spans="1:11" ht="18.75" customHeight="1" x14ac:dyDescent="0.2">
      <c r="B5" s="640"/>
      <c r="C5" s="560"/>
      <c r="D5" s="564"/>
      <c r="E5" s="565"/>
      <c r="F5" s="165" t="s">
        <v>134</v>
      </c>
      <c r="G5" s="165" t="s">
        <v>109</v>
      </c>
      <c r="H5" s="166" t="s">
        <v>125</v>
      </c>
      <c r="I5" s="164" t="s">
        <v>47</v>
      </c>
      <c r="J5"/>
    </row>
    <row r="6" spans="1:11" ht="18.75" customHeight="1" x14ac:dyDescent="0.2">
      <c r="B6" s="640"/>
      <c r="C6" s="560"/>
      <c r="D6" s="564"/>
      <c r="E6" s="565"/>
      <c r="F6" s="165"/>
      <c r="G6" s="165"/>
      <c r="H6" s="166" t="s">
        <v>196</v>
      </c>
      <c r="I6" s="167"/>
      <c r="J6"/>
    </row>
    <row r="7" spans="1:11" ht="21" customHeight="1" thickBot="1" x14ac:dyDescent="0.25">
      <c r="B7" s="641"/>
      <c r="C7" s="561"/>
      <c r="D7" s="633"/>
      <c r="E7" s="635"/>
      <c r="F7" s="345" t="s">
        <v>276</v>
      </c>
      <c r="G7" s="346" t="s">
        <v>261</v>
      </c>
      <c r="H7" s="347" t="s">
        <v>119</v>
      </c>
      <c r="I7" s="168" t="s">
        <v>174</v>
      </c>
      <c r="J7"/>
    </row>
    <row r="8" spans="1:11" s="70" customFormat="1" ht="34.5" customHeight="1" x14ac:dyDescent="0.2">
      <c r="A8" s="67"/>
      <c r="B8" s="637" t="s">
        <v>376</v>
      </c>
      <c r="C8" s="666" t="s">
        <v>152</v>
      </c>
      <c r="D8" s="609" t="s">
        <v>283</v>
      </c>
      <c r="E8" s="610"/>
      <c r="F8" s="657">
        <v>2.25</v>
      </c>
      <c r="G8" s="680" t="s">
        <v>363</v>
      </c>
      <c r="H8" s="657" t="s">
        <v>95</v>
      </c>
      <c r="I8" s="656">
        <f>SUM(F8-G8)</f>
        <v>1</v>
      </c>
    </row>
    <row r="9" spans="1:11" s="70" customFormat="1" ht="34.5" customHeight="1" x14ac:dyDescent="0.2">
      <c r="A9" s="67"/>
      <c r="B9" s="638"/>
      <c r="C9" s="667"/>
      <c r="D9" s="659"/>
      <c r="E9" s="644"/>
      <c r="F9" s="658"/>
      <c r="G9" s="681"/>
      <c r="H9" s="658"/>
      <c r="I9" s="655"/>
    </row>
    <row r="10" spans="1:11" s="70" customFormat="1" ht="34.5" customHeight="1" x14ac:dyDescent="0.2">
      <c r="A10" s="67"/>
      <c r="B10" s="638"/>
      <c r="C10" s="669" t="s">
        <v>287</v>
      </c>
      <c r="D10" s="391">
        <v>10</v>
      </c>
      <c r="E10" s="392"/>
      <c r="F10" s="313">
        <f>+F8</f>
        <v>2.25</v>
      </c>
      <c r="G10" s="313">
        <v>1.25</v>
      </c>
      <c r="H10" s="378">
        <v>0.45</v>
      </c>
      <c r="I10" s="352">
        <f>F10-G10-H10</f>
        <v>0.55000000000000004</v>
      </c>
    </row>
    <row r="11" spans="1:11" s="70" customFormat="1" ht="34.5" customHeight="1" x14ac:dyDescent="0.2">
      <c r="A11" s="67"/>
      <c r="B11" s="638"/>
      <c r="C11" s="670"/>
      <c r="D11" s="393">
        <f>D10</f>
        <v>10</v>
      </c>
      <c r="E11" s="394">
        <v>11</v>
      </c>
      <c r="F11" s="176">
        <f>F10</f>
        <v>2.25</v>
      </c>
      <c r="G11" s="176">
        <f>G10</f>
        <v>1.25</v>
      </c>
      <c r="H11" s="176">
        <v>0.35</v>
      </c>
      <c r="I11" s="377">
        <f>F11-G11-H11</f>
        <v>0.65</v>
      </c>
    </row>
    <row r="12" spans="1:11" s="70" customFormat="1" ht="34.5" customHeight="1" x14ac:dyDescent="0.2">
      <c r="A12" s="67"/>
      <c r="B12" s="638"/>
      <c r="C12" s="670"/>
      <c r="D12" s="393">
        <f>+E11</f>
        <v>11</v>
      </c>
      <c r="E12" s="394">
        <v>13</v>
      </c>
      <c r="F12" s="176">
        <v>2.25</v>
      </c>
      <c r="G12" s="176">
        <v>1.25</v>
      </c>
      <c r="H12" s="176">
        <v>0.25</v>
      </c>
      <c r="I12" s="377">
        <f>F12-G12-H12</f>
        <v>0.75</v>
      </c>
    </row>
    <row r="13" spans="1:11" s="70" customFormat="1" ht="34.5" customHeight="1" thickBot="1" x14ac:dyDescent="0.25">
      <c r="A13" s="67"/>
      <c r="B13" s="639"/>
      <c r="C13" s="671"/>
      <c r="D13" s="414">
        <v>13</v>
      </c>
      <c r="E13" s="415">
        <v>15</v>
      </c>
      <c r="F13" s="328">
        <f>+F8</f>
        <v>2.25</v>
      </c>
      <c r="G13" s="328" t="str">
        <f>+G8</f>
        <v>1.25</v>
      </c>
      <c r="H13" s="328">
        <v>0.15</v>
      </c>
      <c r="I13" s="416">
        <f>F13-G13-H13</f>
        <v>0.85</v>
      </c>
    </row>
    <row r="14" spans="1:11" s="70" customFormat="1" ht="34.5" customHeight="1" x14ac:dyDescent="0.2">
      <c r="A14" s="67"/>
      <c r="B14" s="637" t="s">
        <v>377</v>
      </c>
      <c r="C14" s="666" t="s">
        <v>152</v>
      </c>
      <c r="D14" s="609" t="s">
        <v>283</v>
      </c>
      <c r="E14" s="610"/>
      <c r="F14" s="657">
        <v>1.95</v>
      </c>
      <c r="G14" s="680" t="s">
        <v>363</v>
      </c>
      <c r="H14" s="657" t="s">
        <v>95</v>
      </c>
      <c r="I14" s="656">
        <f>SUM(F14-G14)</f>
        <v>0.7</v>
      </c>
    </row>
    <row r="15" spans="1:11" s="70" customFormat="1" ht="34.5" customHeight="1" x14ac:dyDescent="0.2">
      <c r="A15" s="67"/>
      <c r="B15" s="638"/>
      <c r="C15" s="667"/>
      <c r="D15" s="659"/>
      <c r="E15" s="644"/>
      <c r="F15" s="658"/>
      <c r="G15" s="681"/>
      <c r="H15" s="658"/>
      <c r="I15" s="655"/>
    </row>
    <row r="16" spans="1:11" s="70" customFormat="1" ht="34.5" customHeight="1" x14ac:dyDescent="0.2">
      <c r="A16" s="67"/>
      <c r="B16" s="638"/>
      <c r="C16" s="669" t="s">
        <v>287</v>
      </c>
      <c r="D16" s="391">
        <v>12</v>
      </c>
      <c r="E16" s="392"/>
      <c r="F16" s="313">
        <f>+F14</f>
        <v>1.95</v>
      </c>
      <c r="G16" s="313">
        <v>1.25</v>
      </c>
      <c r="H16" s="378">
        <v>0.25</v>
      </c>
      <c r="I16" s="352">
        <f>F16-G16-H16</f>
        <v>0.44999999999999996</v>
      </c>
    </row>
    <row r="17" spans="1:9" s="70" customFormat="1" ht="34.5" customHeight="1" x14ac:dyDescent="0.2">
      <c r="A17" s="67"/>
      <c r="B17" s="638"/>
      <c r="C17" s="670"/>
      <c r="D17" s="393">
        <f>D16</f>
        <v>12</v>
      </c>
      <c r="E17" s="394">
        <v>14</v>
      </c>
      <c r="F17" s="176">
        <f>F16</f>
        <v>1.95</v>
      </c>
      <c r="G17" s="176">
        <f>G16</f>
        <v>1.25</v>
      </c>
      <c r="H17" s="176">
        <v>0.15</v>
      </c>
      <c r="I17" s="377">
        <f>F17-G17-H17</f>
        <v>0.54999999999999993</v>
      </c>
    </row>
    <row r="18" spans="1:9" s="70" customFormat="1" ht="34.5" customHeight="1" thickBot="1" x14ac:dyDescent="0.25">
      <c r="A18" s="67"/>
      <c r="B18" s="639"/>
      <c r="C18" s="671"/>
      <c r="D18" s="414">
        <f>+E17</f>
        <v>14</v>
      </c>
      <c r="E18" s="415">
        <v>15</v>
      </c>
      <c r="F18" s="328">
        <f>F17</f>
        <v>1.95</v>
      </c>
      <c r="G18" s="328">
        <v>1.25</v>
      </c>
      <c r="H18" s="328">
        <v>0.05</v>
      </c>
      <c r="I18" s="416">
        <f>F18-G18-H18</f>
        <v>0.64999999999999991</v>
      </c>
    </row>
    <row r="19" spans="1:9" s="70" customFormat="1" ht="34.5" customHeight="1" x14ac:dyDescent="0.2">
      <c r="A19" s="67"/>
      <c r="B19" s="637" t="s">
        <v>378</v>
      </c>
      <c r="C19" s="666" t="s">
        <v>152</v>
      </c>
      <c r="D19" s="609" t="s">
        <v>283</v>
      </c>
      <c r="E19" s="610"/>
      <c r="F19" s="657">
        <v>2.0499999999999998</v>
      </c>
      <c r="G19" s="680" t="s">
        <v>363</v>
      </c>
      <c r="H19" s="657" t="s">
        <v>95</v>
      </c>
      <c r="I19" s="656">
        <f>SUM(F19-G19)</f>
        <v>0.79999999999999982</v>
      </c>
    </row>
    <row r="20" spans="1:9" s="70" customFormat="1" ht="34.5" customHeight="1" x14ac:dyDescent="0.2">
      <c r="A20" s="67"/>
      <c r="B20" s="638"/>
      <c r="C20" s="667"/>
      <c r="D20" s="659"/>
      <c r="E20" s="644"/>
      <c r="F20" s="658"/>
      <c r="G20" s="681"/>
      <c r="H20" s="658"/>
      <c r="I20" s="655"/>
    </row>
    <row r="21" spans="1:9" s="70" customFormat="1" ht="34.5" customHeight="1" x14ac:dyDescent="0.2">
      <c r="A21" s="67"/>
      <c r="B21" s="638"/>
      <c r="C21" s="669" t="s">
        <v>287</v>
      </c>
      <c r="D21" s="391">
        <v>8</v>
      </c>
      <c r="E21" s="392"/>
      <c r="F21" s="313">
        <v>2.0499999999999998</v>
      </c>
      <c r="G21" s="313">
        <v>1.25</v>
      </c>
      <c r="H21" s="378">
        <v>0.45</v>
      </c>
      <c r="I21" s="352">
        <f>F21-G21-H21</f>
        <v>0.34999999999999981</v>
      </c>
    </row>
    <row r="22" spans="1:9" s="70" customFormat="1" ht="34.5" customHeight="1" x14ac:dyDescent="0.2">
      <c r="A22" s="67"/>
      <c r="B22" s="638"/>
      <c r="C22" s="670"/>
      <c r="D22" s="393">
        <f>D21</f>
        <v>8</v>
      </c>
      <c r="E22" s="394">
        <v>10</v>
      </c>
      <c r="F22" s="176">
        <f t="shared" ref="F22:G25" si="0">F21</f>
        <v>2.0499999999999998</v>
      </c>
      <c r="G22" s="176">
        <f t="shared" si="0"/>
        <v>1.25</v>
      </c>
      <c r="H22" s="176">
        <v>0.35</v>
      </c>
      <c r="I22" s="377">
        <f>F22-G22-H22</f>
        <v>0.44999999999999984</v>
      </c>
    </row>
    <row r="23" spans="1:9" s="70" customFormat="1" ht="34.5" customHeight="1" x14ac:dyDescent="0.2">
      <c r="A23" s="67"/>
      <c r="B23" s="638"/>
      <c r="C23" s="670"/>
      <c r="D23" s="395">
        <f>+E22</f>
        <v>10</v>
      </c>
      <c r="E23" s="396">
        <v>12</v>
      </c>
      <c r="F23" s="176">
        <f t="shared" si="0"/>
        <v>2.0499999999999998</v>
      </c>
      <c r="G23" s="176">
        <f t="shared" si="0"/>
        <v>1.25</v>
      </c>
      <c r="H23" s="418">
        <v>0.25</v>
      </c>
      <c r="I23" s="419">
        <f>F23-G23-H23</f>
        <v>0.54999999999999982</v>
      </c>
    </row>
    <row r="24" spans="1:9" s="70" customFormat="1" ht="34.5" customHeight="1" x14ac:dyDescent="0.2">
      <c r="A24" s="67"/>
      <c r="B24" s="638"/>
      <c r="C24" s="670"/>
      <c r="D24" s="420">
        <f>+E23</f>
        <v>12</v>
      </c>
      <c r="E24" s="387">
        <v>14</v>
      </c>
      <c r="F24" s="176">
        <f t="shared" si="0"/>
        <v>2.0499999999999998</v>
      </c>
      <c r="G24" s="176">
        <f t="shared" si="0"/>
        <v>1.25</v>
      </c>
      <c r="H24" s="180">
        <v>0.15</v>
      </c>
      <c r="I24" s="342">
        <f>F24-G24-H24</f>
        <v>0.6499999999999998</v>
      </c>
    </row>
    <row r="25" spans="1:9" s="70" customFormat="1" ht="34.5" customHeight="1" thickBot="1" x14ac:dyDescent="0.25">
      <c r="A25" s="67"/>
      <c r="B25" s="639"/>
      <c r="C25" s="671"/>
      <c r="D25" s="414">
        <f>+E24</f>
        <v>14</v>
      </c>
      <c r="E25" s="415">
        <v>15</v>
      </c>
      <c r="F25" s="421">
        <f t="shared" si="0"/>
        <v>2.0499999999999998</v>
      </c>
      <c r="G25" s="195">
        <f t="shared" si="0"/>
        <v>1.25</v>
      </c>
      <c r="H25" s="195">
        <v>0.05</v>
      </c>
      <c r="I25" s="416">
        <f>F25-G25-H25</f>
        <v>0.74999999999999978</v>
      </c>
    </row>
    <row r="26" spans="1:9" s="70" customFormat="1" ht="34.5" customHeight="1" x14ac:dyDescent="0.2">
      <c r="A26" s="67"/>
      <c r="B26" s="637" t="s">
        <v>379</v>
      </c>
      <c r="C26" s="666" t="s">
        <v>152</v>
      </c>
      <c r="D26" s="609" t="s">
        <v>283</v>
      </c>
      <c r="E26" s="610"/>
      <c r="F26" s="657">
        <v>1.95</v>
      </c>
      <c r="G26" s="680" t="s">
        <v>363</v>
      </c>
      <c r="H26" s="657" t="s">
        <v>95</v>
      </c>
      <c r="I26" s="656">
        <f>SUM(F26-G26)</f>
        <v>0.7</v>
      </c>
    </row>
    <row r="27" spans="1:9" s="70" customFormat="1" ht="34.5" customHeight="1" x14ac:dyDescent="0.2">
      <c r="A27" s="67"/>
      <c r="B27" s="638"/>
      <c r="C27" s="667"/>
      <c r="D27" s="659"/>
      <c r="E27" s="644"/>
      <c r="F27" s="658"/>
      <c r="G27" s="681"/>
      <c r="H27" s="658"/>
      <c r="I27" s="655"/>
    </row>
    <row r="28" spans="1:9" s="70" customFormat="1" ht="34.5" customHeight="1" x14ac:dyDescent="0.2">
      <c r="A28" s="67"/>
      <c r="B28" s="638"/>
      <c r="C28" s="669" t="s">
        <v>287</v>
      </c>
      <c r="D28" s="391">
        <v>6</v>
      </c>
      <c r="E28" s="392"/>
      <c r="F28" s="313">
        <v>1.95</v>
      </c>
      <c r="G28" s="313">
        <v>1.25</v>
      </c>
      <c r="H28" s="378">
        <v>0.4</v>
      </c>
      <c r="I28" s="352">
        <f>F28-G28-H28</f>
        <v>0.29999999999999993</v>
      </c>
    </row>
    <row r="29" spans="1:9" s="70" customFormat="1" ht="34.5" customHeight="1" x14ac:dyDescent="0.2">
      <c r="A29" s="67"/>
      <c r="B29" s="638"/>
      <c r="C29" s="670"/>
      <c r="D29" s="393">
        <f>D28</f>
        <v>6</v>
      </c>
      <c r="E29" s="394">
        <v>9</v>
      </c>
      <c r="F29" s="176">
        <f t="shared" ref="F29:G32" si="1">F28</f>
        <v>1.95</v>
      </c>
      <c r="G29" s="176">
        <f t="shared" si="1"/>
        <v>1.25</v>
      </c>
      <c r="H29" s="176">
        <v>0.35</v>
      </c>
      <c r="I29" s="377">
        <f>F29-G29-H29</f>
        <v>0.35</v>
      </c>
    </row>
    <row r="30" spans="1:9" s="70" customFormat="1" ht="34.5" customHeight="1" x14ac:dyDescent="0.2">
      <c r="A30" s="67"/>
      <c r="B30" s="638"/>
      <c r="C30" s="670"/>
      <c r="D30" s="395">
        <f>+E29</f>
        <v>9</v>
      </c>
      <c r="E30" s="396">
        <v>11</v>
      </c>
      <c r="F30" s="176">
        <f t="shared" si="1"/>
        <v>1.95</v>
      </c>
      <c r="G30" s="176">
        <f t="shared" si="1"/>
        <v>1.25</v>
      </c>
      <c r="H30" s="418">
        <v>0.25</v>
      </c>
      <c r="I30" s="419">
        <f>F30-G30-H30</f>
        <v>0.44999999999999996</v>
      </c>
    </row>
    <row r="31" spans="1:9" s="70" customFormat="1" ht="34.5" customHeight="1" x14ac:dyDescent="0.2">
      <c r="A31" s="67"/>
      <c r="B31" s="638"/>
      <c r="C31" s="670"/>
      <c r="D31" s="420">
        <f>+E30</f>
        <v>11</v>
      </c>
      <c r="E31" s="387">
        <v>13</v>
      </c>
      <c r="F31" s="176">
        <f t="shared" si="1"/>
        <v>1.95</v>
      </c>
      <c r="G31" s="176">
        <f t="shared" si="1"/>
        <v>1.25</v>
      </c>
      <c r="H31" s="180">
        <v>0.15</v>
      </c>
      <c r="I31" s="342">
        <f>F31-G31-H31</f>
        <v>0.54999999999999993</v>
      </c>
    </row>
    <row r="32" spans="1:9" s="70" customFormat="1" ht="34.5" customHeight="1" thickBot="1" x14ac:dyDescent="0.25">
      <c r="A32" s="67"/>
      <c r="B32" s="639"/>
      <c r="C32" s="671"/>
      <c r="D32" s="414">
        <f>+E31</f>
        <v>13</v>
      </c>
      <c r="E32" s="415">
        <v>15</v>
      </c>
      <c r="F32" s="421">
        <f t="shared" si="1"/>
        <v>1.95</v>
      </c>
      <c r="G32" s="195">
        <f t="shared" si="1"/>
        <v>1.25</v>
      </c>
      <c r="H32" s="195">
        <v>0.05</v>
      </c>
      <c r="I32" s="416">
        <f>F32-G32-H32</f>
        <v>0.64999999999999991</v>
      </c>
    </row>
    <row r="33" spans="1:9" s="70" customFormat="1" ht="34.5" customHeight="1" x14ac:dyDescent="0.2">
      <c r="A33" s="67"/>
      <c r="B33" s="637" t="s">
        <v>380</v>
      </c>
      <c r="C33" s="666" t="s">
        <v>152</v>
      </c>
      <c r="D33" s="609" t="s">
        <v>283</v>
      </c>
      <c r="E33" s="610"/>
      <c r="F33" s="657">
        <v>1.95</v>
      </c>
      <c r="G33" s="680" t="s">
        <v>363</v>
      </c>
      <c r="H33" s="657" t="s">
        <v>95</v>
      </c>
      <c r="I33" s="656">
        <f>SUM(F33-G33)</f>
        <v>0.7</v>
      </c>
    </row>
    <row r="34" spans="1:9" s="70" customFormat="1" ht="34.5" customHeight="1" x14ac:dyDescent="0.2">
      <c r="A34" s="67"/>
      <c r="B34" s="638"/>
      <c r="C34" s="667"/>
      <c r="D34" s="659"/>
      <c r="E34" s="644"/>
      <c r="F34" s="658"/>
      <c r="G34" s="681"/>
      <c r="H34" s="658"/>
      <c r="I34" s="655"/>
    </row>
    <row r="35" spans="1:9" s="70" customFormat="1" ht="34.5" customHeight="1" x14ac:dyDescent="0.2">
      <c r="A35" s="67"/>
      <c r="B35" s="638"/>
      <c r="C35" s="669" t="s">
        <v>287</v>
      </c>
      <c r="D35" s="391">
        <v>8</v>
      </c>
      <c r="E35" s="392"/>
      <c r="F35" s="313">
        <v>1.95</v>
      </c>
      <c r="G35" s="313">
        <v>1.25</v>
      </c>
      <c r="H35" s="378">
        <v>0.4</v>
      </c>
      <c r="I35" s="352">
        <f>F35-G35-H35</f>
        <v>0.29999999999999993</v>
      </c>
    </row>
    <row r="36" spans="1:9" s="70" customFormat="1" ht="34.5" customHeight="1" x14ac:dyDescent="0.2">
      <c r="A36" s="67"/>
      <c r="B36" s="638"/>
      <c r="C36" s="670"/>
      <c r="D36" s="393">
        <f>D35</f>
        <v>8</v>
      </c>
      <c r="E36" s="394">
        <v>10</v>
      </c>
      <c r="F36" s="176">
        <f t="shared" ref="F36:G38" si="2">F35</f>
        <v>1.95</v>
      </c>
      <c r="G36" s="176">
        <f t="shared" si="2"/>
        <v>1.25</v>
      </c>
      <c r="H36" s="176">
        <v>0.35</v>
      </c>
      <c r="I36" s="377">
        <f>F36-G36-H36</f>
        <v>0.35</v>
      </c>
    </row>
    <row r="37" spans="1:9" s="70" customFormat="1" ht="34.5" customHeight="1" x14ac:dyDescent="0.2">
      <c r="A37" s="67"/>
      <c r="B37" s="638"/>
      <c r="C37" s="670"/>
      <c r="D37" s="395">
        <f>+E36</f>
        <v>10</v>
      </c>
      <c r="E37" s="396">
        <v>12</v>
      </c>
      <c r="F37" s="176">
        <f t="shared" si="2"/>
        <v>1.95</v>
      </c>
      <c r="G37" s="176">
        <f t="shared" si="2"/>
        <v>1.25</v>
      </c>
      <c r="H37" s="418">
        <v>0.25</v>
      </c>
      <c r="I37" s="419">
        <f>F37-G37-H37</f>
        <v>0.44999999999999996</v>
      </c>
    </row>
    <row r="38" spans="1:9" s="70" customFormat="1" ht="34.5" customHeight="1" thickBot="1" x14ac:dyDescent="0.25">
      <c r="A38" s="67"/>
      <c r="B38" s="639"/>
      <c r="C38" s="671"/>
      <c r="D38" s="384">
        <f>+E37</f>
        <v>12</v>
      </c>
      <c r="E38" s="390">
        <v>15</v>
      </c>
      <c r="F38" s="328">
        <f t="shared" si="2"/>
        <v>1.95</v>
      </c>
      <c r="G38" s="328">
        <f t="shared" si="2"/>
        <v>1.25</v>
      </c>
      <c r="H38" s="195">
        <v>0.15</v>
      </c>
      <c r="I38" s="422">
        <f>F38-G38-H38</f>
        <v>0.54999999999999993</v>
      </c>
    </row>
  </sheetData>
  <mergeCells count="45">
    <mergeCell ref="I33:I34"/>
    <mergeCell ref="C35:C38"/>
    <mergeCell ref="B33:B38"/>
    <mergeCell ref="C33:C34"/>
    <mergeCell ref="D33:E34"/>
    <mergeCell ref="F33:F34"/>
    <mergeCell ref="G33:G34"/>
    <mergeCell ref="H33:H34"/>
    <mergeCell ref="I19:I20"/>
    <mergeCell ref="C21:C25"/>
    <mergeCell ref="B19:B25"/>
    <mergeCell ref="C19:C20"/>
    <mergeCell ref="D19:E20"/>
    <mergeCell ref="F19:F20"/>
    <mergeCell ref="G19:G20"/>
    <mergeCell ref="H19:H20"/>
    <mergeCell ref="I14:I15"/>
    <mergeCell ref="C16:C18"/>
    <mergeCell ref="B14:B18"/>
    <mergeCell ref="C14:C15"/>
    <mergeCell ref="D14:E15"/>
    <mergeCell ref="F14:F15"/>
    <mergeCell ref="G14:G15"/>
    <mergeCell ref="H14:H15"/>
    <mergeCell ref="C10:C13"/>
    <mergeCell ref="B8:B13"/>
    <mergeCell ref="C8:C9"/>
    <mergeCell ref="D8:E9"/>
    <mergeCell ref="F8:F9"/>
    <mergeCell ref="H8:H9"/>
    <mergeCell ref="I8:I9"/>
    <mergeCell ref="B1:J1"/>
    <mergeCell ref="C2:K2"/>
    <mergeCell ref="B4:B7"/>
    <mergeCell ref="C4:C7"/>
    <mergeCell ref="D4:E7"/>
    <mergeCell ref="G8:G9"/>
    <mergeCell ref="I26:I27"/>
    <mergeCell ref="C28:C32"/>
    <mergeCell ref="B26:B32"/>
    <mergeCell ref="C26:C27"/>
    <mergeCell ref="D26:E27"/>
    <mergeCell ref="F26:F27"/>
    <mergeCell ref="G26:G27"/>
    <mergeCell ref="H26:H27"/>
  </mergeCells>
  <phoneticPr fontId="39"/>
  <pageMargins left="0.78740157480314965" right="0.23622047244094491" top="0.47244094488188981" bottom="0" header="0.31496062992125984" footer="0.31496062992125984"/>
  <pageSetup paperSize="9" scale="70"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B1:U26"/>
  <sheetViews>
    <sheetView showOutlineSymbols="0" view="pageBreakPreview" zoomScale="85" zoomScaleNormal="87" zoomScaleSheetLayoutView="85" workbookViewId="0">
      <pane ySplit="2" topLeftCell="A3" activePane="bottomLeft" state="frozen"/>
      <selection pane="bottomLeft" activeCell="P26" sqref="P26:R26"/>
    </sheetView>
  </sheetViews>
  <sheetFormatPr defaultColWidth="13.90625" defaultRowHeight="16.5" x14ac:dyDescent="0.25"/>
  <cols>
    <col min="1" max="1" width="2.26953125" style="1" customWidth="1"/>
    <col min="2" max="2" width="18.08984375" style="1" customWidth="1"/>
    <col min="3" max="3" width="19" style="1" customWidth="1"/>
    <col min="4" max="5" width="8.36328125" style="2" customWidth="1"/>
    <col min="6" max="6" width="9.26953125" style="2" customWidth="1"/>
    <col min="7" max="9" width="8.36328125" style="1" hidden="1" customWidth="1"/>
    <col min="10" max="10" width="10.36328125" style="1" customWidth="1"/>
    <col min="11" max="11" width="11.453125" style="3" customWidth="1"/>
    <col min="12" max="12" width="9.6328125" style="1" customWidth="1"/>
    <col min="13" max="15" width="8.36328125" style="1" hidden="1" customWidth="1"/>
    <col min="16" max="16" width="8.36328125" style="1" customWidth="1"/>
    <col min="17" max="17" width="8.36328125" style="3" customWidth="1"/>
    <col min="18" max="18" width="8.36328125" style="1" customWidth="1"/>
    <col min="19" max="19" width="8.36328125" style="1" hidden="1" customWidth="1"/>
    <col min="20" max="20" width="8.08984375" style="1" hidden="1" customWidth="1"/>
    <col min="21" max="21" width="8.36328125" style="1" hidden="1" customWidth="1"/>
    <col min="22" max="22" width="2.08984375" style="1" customWidth="1"/>
    <col min="23" max="23" width="13.90625" style="1" bestFit="1"/>
    <col min="24" max="16384" width="13.90625" style="1"/>
  </cols>
  <sheetData>
    <row r="1" spans="2:21" ht="50.25" customHeight="1" thickTop="1" thickBot="1" x14ac:dyDescent="0.3">
      <c r="B1" s="436" t="s">
        <v>233</v>
      </c>
      <c r="C1" s="437"/>
      <c r="D1" s="437"/>
      <c r="E1" s="437"/>
      <c r="F1" s="437"/>
      <c r="G1" s="437"/>
      <c r="H1" s="437"/>
      <c r="I1" s="437"/>
      <c r="J1" s="437"/>
      <c r="K1" s="437"/>
      <c r="L1" s="437"/>
      <c r="M1" s="437"/>
      <c r="N1" s="437"/>
      <c r="O1" s="437"/>
      <c r="P1" s="437"/>
      <c r="Q1" s="437"/>
      <c r="R1" s="438"/>
      <c r="S1" s="4"/>
      <c r="T1" s="5"/>
      <c r="U1" s="6"/>
    </row>
    <row r="2" spans="2:21" ht="72" customHeight="1" thickTop="1" thickBot="1" x14ac:dyDescent="0.3">
      <c r="B2" s="7" t="s">
        <v>188</v>
      </c>
      <c r="C2" s="8" t="s">
        <v>250</v>
      </c>
      <c r="D2" s="439" t="s">
        <v>251</v>
      </c>
      <c r="E2" s="440"/>
      <c r="F2" s="441"/>
      <c r="G2" s="9"/>
      <c r="H2" s="9"/>
      <c r="I2" s="9"/>
      <c r="J2" s="442" t="s">
        <v>148</v>
      </c>
      <c r="K2" s="443"/>
      <c r="L2" s="444"/>
      <c r="M2" s="10"/>
      <c r="N2" s="10"/>
      <c r="O2" s="10"/>
      <c r="P2" s="445" t="s">
        <v>222</v>
      </c>
      <c r="Q2" s="445"/>
      <c r="R2" s="446"/>
      <c r="S2" s="4"/>
      <c r="T2" s="5"/>
      <c r="U2" s="6"/>
    </row>
    <row r="3" spans="2:21" ht="17.5" thickTop="1" thickBot="1" x14ac:dyDescent="0.3">
      <c r="B3" s="51" t="s">
        <v>191</v>
      </c>
      <c r="C3" s="60" t="s">
        <v>23</v>
      </c>
      <c r="D3" s="479">
        <v>1.6</v>
      </c>
      <c r="E3" s="480"/>
      <c r="F3" s="483"/>
      <c r="G3" s="61"/>
      <c r="H3" s="53"/>
      <c r="I3" s="53"/>
      <c r="J3" s="481">
        <v>0.75</v>
      </c>
      <c r="K3" s="482"/>
      <c r="L3" s="482"/>
      <c r="M3" s="53"/>
      <c r="N3" s="53"/>
      <c r="O3" s="53"/>
      <c r="P3" s="453">
        <f t="shared" ref="P3:P12" si="0">SUM(D3-J3)</f>
        <v>0.85000000000000009</v>
      </c>
      <c r="Q3" s="454"/>
      <c r="R3" s="455"/>
    </row>
    <row r="4" spans="2:21" ht="17.5" thickTop="1" thickBot="1" x14ac:dyDescent="0.3">
      <c r="B4" s="51" t="s">
        <v>31</v>
      </c>
      <c r="C4" s="56" t="s">
        <v>45</v>
      </c>
      <c r="D4" s="479">
        <v>1.6</v>
      </c>
      <c r="E4" s="480"/>
      <c r="F4" s="483"/>
      <c r="G4" s="61"/>
      <c r="H4" s="53"/>
      <c r="I4" s="53"/>
      <c r="J4" s="481">
        <v>0.85</v>
      </c>
      <c r="K4" s="482"/>
      <c r="L4" s="482"/>
      <c r="M4" s="53"/>
      <c r="N4" s="53"/>
      <c r="O4" s="53"/>
      <c r="P4" s="453">
        <f t="shared" si="0"/>
        <v>0.75000000000000011</v>
      </c>
      <c r="Q4" s="454"/>
      <c r="R4" s="455"/>
    </row>
    <row r="5" spans="2:21" ht="17.5" thickTop="1" thickBot="1" x14ac:dyDescent="0.3">
      <c r="B5" s="51" t="s">
        <v>31</v>
      </c>
      <c r="C5" s="56" t="s">
        <v>167</v>
      </c>
      <c r="D5" s="479">
        <v>1.6</v>
      </c>
      <c r="E5" s="480"/>
      <c r="F5" s="483"/>
      <c r="G5" s="61"/>
      <c r="H5" s="53"/>
      <c r="I5" s="53"/>
      <c r="J5" s="481">
        <v>0.95</v>
      </c>
      <c r="K5" s="482"/>
      <c r="L5" s="482"/>
      <c r="M5" s="53"/>
      <c r="N5" s="53"/>
      <c r="O5" s="53"/>
      <c r="P5" s="453">
        <f t="shared" si="0"/>
        <v>0.65000000000000013</v>
      </c>
      <c r="Q5" s="454"/>
      <c r="R5" s="455"/>
    </row>
    <row r="6" spans="2:21" ht="17.5" thickTop="1" thickBot="1" x14ac:dyDescent="0.3">
      <c r="B6" s="51" t="s">
        <v>31</v>
      </c>
      <c r="C6" s="56" t="s">
        <v>145</v>
      </c>
      <c r="D6" s="479">
        <v>1.6</v>
      </c>
      <c r="E6" s="480"/>
      <c r="F6" s="483"/>
      <c r="G6" s="61"/>
      <c r="H6" s="53"/>
      <c r="I6" s="53"/>
      <c r="J6" s="481">
        <v>1.05</v>
      </c>
      <c r="K6" s="482"/>
      <c r="L6" s="482"/>
      <c r="M6" s="53"/>
      <c r="N6" s="53"/>
      <c r="O6" s="53"/>
      <c r="P6" s="453">
        <f t="shared" si="0"/>
        <v>0.55000000000000004</v>
      </c>
      <c r="Q6" s="454"/>
      <c r="R6" s="455"/>
    </row>
    <row r="7" spans="2:21" ht="17.5" thickTop="1" thickBot="1" x14ac:dyDescent="0.3">
      <c r="B7" s="51" t="s">
        <v>31</v>
      </c>
      <c r="C7" s="56" t="s">
        <v>133</v>
      </c>
      <c r="D7" s="479">
        <v>1.6</v>
      </c>
      <c r="E7" s="480"/>
      <c r="F7" s="483"/>
      <c r="G7" s="61"/>
      <c r="H7" s="53"/>
      <c r="I7" s="53"/>
      <c r="J7" s="481">
        <v>1.1499999999999999</v>
      </c>
      <c r="K7" s="482"/>
      <c r="L7" s="482"/>
      <c r="M7" s="53"/>
      <c r="N7" s="53"/>
      <c r="O7" s="53"/>
      <c r="P7" s="453">
        <f t="shared" si="0"/>
        <v>0.45000000000000018</v>
      </c>
      <c r="Q7" s="454"/>
      <c r="R7" s="455"/>
    </row>
    <row r="8" spans="2:21" ht="17.5" thickTop="1" thickBot="1" x14ac:dyDescent="0.3">
      <c r="B8" s="51" t="s">
        <v>31</v>
      </c>
      <c r="C8" s="56" t="s">
        <v>1</v>
      </c>
      <c r="D8" s="479">
        <v>1.6</v>
      </c>
      <c r="E8" s="480"/>
      <c r="F8" s="483"/>
      <c r="G8" s="61"/>
      <c r="H8" s="53"/>
      <c r="I8" s="53"/>
      <c r="J8" s="481">
        <v>1.25</v>
      </c>
      <c r="K8" s="482"/>
      <c r="L8" s="482"/>
      <c r="M8" s="53"/>
      <c r="N8" s="53"/>
      <c r="O8" s="53"/>
      <c r="P8" s="453">
        <f t="shared" si="0"/>
        <v>0.35000000000000009</v>
      </c>
      <c r="Q8" s="454"/>
      <c r="R8" s="455"/>
    </row>
    <row r="9" spans="2:21" ht="17.5" thickTop="1" thickBot="1" x14ac:dyDescent="0.3">
      <c r="B9" s="51" t="s">
        <v>31</v>
      </c>
      <c r="C9" s="56" t="s">
        <v>12</v>
      </c>
      <c r="D9" s="479">
        <v>1.6</v>
      </c>
      <c r="E9" s="480"/>
      <c r="F9" s="483"/>
      <c r="G9" s="61"/>
      <c r="H9" s="53"/>
      <c r="I9" s="53"/>
      <c r="J9" s="481">
        <v>1.35</v>
      </c>
      <c r="K9" s="482"/>
      <c r="L9" s="482"/>
      <c r="M9" s="53"/>
      <c r="N9" s="53"/>
      <c r="O9" s="53"/>
      <c r="P9" s="453">
        <f t="shared" si="0"/>
        <v>0.25</v>
      </c>
      <c r="Q9" s="454"/>
      <c r="R9" s="455"/>
    </row>
    <row r="10" spans="2:21" ht="17.5" thickTop="1" thickBot="1" x14ac:dyDescent="0.3">
      <c r="B10" s="51" t="s">
        <v>104</v>
      </c>
      <c r="C10" s="60" t="s">
        <v>266</v>
      </c>
      <c r="D10" s="479">
        <v>1.7</v>
      </c>
      <c r="E10" s="480"/>
      <c r="F10" s="483"/>
      <c r="G10" s="61"/>
      <c r="H10" s="53"/>
      <c r="I10" s="53"/>
      <c r="J10" s="481">
        <v>0.9</v>
      </c>
      <c r="K10" s="482"/>
      <c r="L10" s="482"/>
      <c r="M10" s="53"/>
      <c r="N10" s="53"/>
      <c r="O10" s="53"/>
      <c r="P10" s="453">
        <f t="shared" si="0"/>
        <v>0.79999999999999993</v>
      </c>
      <c r="Q10" s="454"/>
      <c r="R10" s="455"/>
    </row>
    <row r="11" spans="2:21" ht="17.5" thickTop="1" thickBot="1" x14ac:dyDescent="0.3">
      <c r="B11" s="51" t="s">
        <v>31</v>
      </c>
      <c r="C11" s="56" t="s">
        <v>19</v>
      </c>
      <c r="D11" s="479">
        <v>1.7</v>
      </c>
      <c r="E11" s="480"/>
      <c r="F11" s="483"/>
      <c r="G11" s="61"/>
      <c r="H11" s="53"/>
      <c r="I11" s="53"/>
      <c r="J11" s="481">
        <v>0.85</v>
      </c>
      <c r="K11" s="482"/>
      <c r="L11" s="482"/>
      <c r="M11" s="53"/>
      <c r="N11" s="53"/>
      <c r="O11" s="53"/>
      <c r="P11" s="453">
        <f t="shared" si="0"/>
        <v>0.85</v>
      </c>
      <c r="Q11" s="454"/>
      <c r="R11" s="455"/>
    </row>
    <row r="12" spans="2:21" ht="17.5" thickTop="1" thickBot="1" x14ac:dyDescent="0.3">
      <c r="B12" s="51" t="s">
        <v>31</v>
      </c>
      <c r="C12" s="56" t="s">
        <v>45</v>
      </c>
      <c r="D12" s="479">
        <v>1.7</v>
      </c>
      <c r="E12" s="480"/>
      <c r="F12" s="483"/>
      <c r="G12" s="61"/>
      <c r="H12" s="53"/>
      <c r="I12" s="53"/>
      <c r="J12" s="481">
        <v>0.75</v>
      </c>
      <c r="K12" s="482"/>
      <c r="L12" s="482"/>
      <c r="M12" s="53"/>
      <c r="N12" s="53"/>
      <c r="O12" s="53"/>
      <c r="P12" s="453">
        <f t="shared" si="0"/>
        <v>0.95</v>
      </c>
      <c r="Q12" s="454"/>
      <c r="R12" s="455"/>
    </row>
    <row r="13" spans="2:21" ht="17.5" thickTop="1" thickBot="1" x14ac:dyDescent="0.3">
      <c r="B13" s="51" t="s">
        <v>31</v>
      </c>
      <c r="C13" s="56" t="s">
        <v>167</v>
      </c>
      <c r="D13" s="479">
        <v>1.7</v>
      </c>
      <c r="E13" s="480"/>
      <c r="F13" s="483"/>
      <c r="G13" s="61"/>
      <c r="H13" s="53"/>
      <c r="I13" s="53"/>
      <c r="J13" s="481">
        <v>0.65</v>
      </c>
      <c r="K13" s="482"/>
      <c r="L13" s="482"/>
      <c r="M13" s="53"/>
      <c r="N13" s="53"/>
      <c r="O13" s="53"/>
      <c r="P13" s="453">
        <f t="shared" ref="P13:P25" si="1">SUM(D13-J13)</f>
        <v>1.0499999999999998</v>
      </c>
      <c r="Q13" s="454"/>
      <c r="R13" s="455"/>
    </row>
    <row r="14" spans="2:21" ht="17.5" thickTop="1" thickBot="1" x14ac:dyDescent="0.3">
      <c r="B14" s="51" t="s">
        <v>31</v>
      </c>
      <c r="C14" s="56" t="s">
        <v>145</v>
      </c>
      <c r="D14" s="479">
        <v>1.7</v>
      </c>
      <c r="E14" s="480"/>
      <c r="F14" s="483"/>
      <c r="G14" s="61"/>
      <c r="H14" s="53"/>
      <c r="I14" s="53"/>
      <c r="J14" s="481">
        <v>0.55000000000000004</v>
      </c>
      <c r="K14" s="482"/>
      <c r="L14" s="482"/>
      <c r="M14" s="53"/>
      <c r="N14" s="53"/>
      <c r="O14" s="53"/>
      <c r="P14" s="453">
        <f t="shared" si="1"/>
        <v>1.1499999999999999</v>
      </c>
      <c r="Q14" s="454"/>
      <c r="R14" s="455"/>
    </row>
    <row r="15" spans="2:21" ht="17.5" thickTop="1" thickBot="1" x14ac:dyDescent="0.3">
      <c r="B15" s="51" t="s">
        <v>31</v>
      </c>
      <c r="C15" s="56" t="s">
        <v>133</v>
      </c>
      <c r="D15" s="479">
        <v>1.7</v>
      </c>
      <c r="E15" s="480"/>
      <c r="F15" s="483"/>
      <c r="G15" s="61"/>
      <c r="H15" s="53"/>
      <c r="I15" s="53"/>
      <c r="J15" s="481">
        <v>0.45</v>
      </c>
      <c r="K15" s="482"/>
      <c r="L15" s="482"/>
      <c r="M15" s="53"/>
      <c r="N15" s="53"/>
      <c r="O15" s="53"/>
      <c r="P15" s="453">
        <f t="shared" si="1"/>
        <v>1.25</v>
      </c>
      <c r="Q15" s="454"/>
      <c r="R15" s="455"/>
    </row>
    <row r="16" spans="2:21" ht="17.5" thickTop="1" thickBot="1" x14ac:dyDescent="0.3">
      <c r="B16" s="51" t="s">
        <v>31</v>
      </c>
      <c r="C16" s="56" t="s">
        <v>1</v>
      </c>
      <c r="D16" s="479">
        <v>1.7</v>
      </c>
      <c r="E16" s="480"/>
      <c r="F16" s="483"/>
      <c r="G16" s="61"/>
      <c r="H16" s="53"/>
      <c r="I16" s="53"/>
      <c r="J16" s="481">
        <v>0.35</v>
      </c>
      <c r="K16" s="482"/>
      <c r="L16" s="482"/>
      <c r="M16" s="53"/>
      <c r="N16" s="53"/>
      <c r="O16" s="53"/>
      <c r="P16" s="453">
        <f t="shared" si="1"/>
        <v>1.35</v>
      </c>
      <c r="Q16" s="454"/>
      <c r="R16" s="455"/>
    </row>
    <row r="17" spans="2:18" ht="17.5" thickTop="1" thickBot="1" x14ac:dyDescent="0.3">
      <c r="B17" s="51" t="s">
        <v>31</v>
      </c>
      <c r="C17" s="56" t="s">
        <v>12</v>
      </c>
      <c r="D17" s="479">
        <v>1.7</v>
      </c>
      <c r="E17" s="480"/>
      <c r="F17" s="483"/>
      <c r="G17" s="61"/>
      <c r="H17" s="53"/>
      <c r="I17" s="53"/>
      <c r="J17" s="481">
        <v>0.25</v>
      </c>
      <c r="K17" s="482"/>
      <c r="L17" s="482"/>
      <c r="M17" s="53"/>
      <c r="N17" s="53"/>
      <c r="O17" s="53"/>
      <c r="P17" s="453">
        <f t="shared" si="1"/>
        <v>1.45</v>
      </c>
      <c r="Q17" s="454"/>
      <c r="R17" s="455"/>
    </row>
    <row r="18" spans="2:18" ht="17.5" thickTop="1" thickBot="1" x14ac:dyDescent="0.3">
      <c r="B18" s="51" t="s">
        <v>89</v>
      </c>
      <c r="C18" s="60" t="s">
        <v>266</v>
      </c>
      <c r="D18" s="479">
        <v>1.7</v>
      </c>
      <c r="E18" s="480"/>
      <c r="F18" s="483"/>
      <c r="G18" s="61"/>
      <c r="H18" s="53"/>
      <c r="I18" s="53"/>
      <c r="J18" s="481">
        <v>0.9</v>
      </c>
      <c r="K18" s="482"/>
      <c r="L18" s="482"/>
      <c r="M18" s="53"/>
      <c r="N18" s="53"/>
      <c r="O18" s="53"/>
      <c r="P18" s="453">
        <f t="shared" si="1"/>
        <v>0.79999999999999993</v>
      </c>
      <c r="Q18" s="454"/>
      <c r="R18" s="455"/>
    </row>
    <row r="19" spans="2:18" ht="17.5" thickTop="1" thickBot="1" x14ac:dyDescent="0.3">
      <c r="B19" s="51" t="s">
        <v>31</v>
      </c>
      <c r="C19" s="56" t="s">
        <v>19</v>
      </c>
      <c r="D19" s="479">
        <v>1.7</v>
      </c>
      <c r="E19" s="480"/>
      <c r="F19" s="483"/>
      <c r="G19" s="61"/>
      <c r="H19" s="53"/>
      <c r="I19" s="53"/>
      <c r="J19" s="481">
        <v>0.85</v>
      </c>
      <c r="K19" s="482"/>
      <c r="L19" s="482"/>
      <c r="M19" s="53"/>
      <c r="N19" s="53"/>
      <c r="O19" s="53"/>
      <c r="P19" s="453">
        <f t="shared" si="1"/>
        <v>0.85</v>
      </c>
      <c r="Q19" s="454"/>
      <c r="R19" s="455"/>
    </row>
    <row r="20" spans="2:18" ht="17.5" thickTop="1" thickBot="1" x14ac:dyDescent="0.3">
      <c r="B20" s="51" t="s">
        <v>31</v>
      </c>
      <c r="C20" s="56" t="s">
        <v>45</v>
      </c>
      <c r="D20" s="479">
        <v>1.7</v>
      </c>
      <c r="E20" s="480"/>
      <c r="F20" s="483"/>
      <c r="G20" s="61"/>
      <c r="H20" s="53"/>
      <c r="I20" s="53"/>
      <c r="J20" s="481">
        <v>0.75</v>
      </c>
      <c r="K20" s="482"/>
      <c r="L20" s="482"/>
      <c r="M20" s="53"/>
      <c r="N20" s="53"/>
      <c r="O20" s="53"/>
      <c r="P20" s="453">
        <f t="shared" si="1"/>
        <v>0.95</v>
      </c>
      <c r="Q20" s="454"/>
      <c r="R20" s="455"/>
    </row>
    <row r="21" spans="2:18" ht="17.5" thickTop="1" thickBot="1" x14ac:dyDescent="0.3">
      <c r="B21" s="51" t="s">
        <v>31</v>
      </c>
      <c r="C21" s="56" t="s">
        <v>167</v>
      </c>
      <c r="D21" s="479">
        <v>1.7</v>
      </c>
      <c r="E21" s="480"/>
      <c r="F21" s="483"/>
      <c r="G21" s="61"/>
      <c r="H21" s="53"/>
      <c r="I21" s="53"/>
      <c r="J21" s="481">
        <v>0.65</v>
      </c>
      <c r="K21" s="482"/>
      <c r="L21" s="482"/>
      <c r="M21" s="53"/>
      <c r="N21" s="53"/>
      <c r="O21" s="53"/>
      <c r="P21" s="453">
        <f t="shared" si="1"/>
        <v>1.0499999999999998</v>
      </c>
      <c r="Q21" s="454"/>
      <c r="R21" s="455"/>
    </row>
    <row r="22" spans="2:18" ht="17.5" thickTop="1" thickBot="1" x14ac:dyDescent="0.3">
      <c r="B22" s="51" t="s">
        <v>31</v>
      </c>
      <c r="C22" s="56" t="s">
        <v>145</v>
      </c>
      <c r="D22" s="479">
        <v>1.7</v>
      </c>
      <c r="E22" s="480"/>
      <c r="F22" s="483"/>
      <c r="G22" s="61"/>
      <c r="H22" s="53"/>
      <c r="I22" s="53"/>
      <c r="J22" s="481">
        <v>0.55000000000000004</v>
      </c>
      <c r="K22" s="482"/>
      <c r="L22" s="482"/>
      <c r="M22" s="53"/>
      <c r="N22" s="53"/>
      <c r="O22" s="53"/>
      <c r="P22" s="453">
        <f t="shared" si="1"/>
        <v>1.1499999999999999</v>
      </c>
      <c r="Q22" s="454"/>
      <c r="R22" s="455"/>
    </row>
    <row r="23" spans="2:18" ht="17.5" thickTop="1" thickBot="1" x14ac:dyDescent="0.3">
      <c r="B23" s="51" t="s">
        <v>31</v>
      </c>
      <c r="C23" s="56" t="s">
        <v>240</v>
      </c>
      <c r="D23" s="479">
        <v>1.7</v>
      </c>
      <c r="E23" s="480"/>
      <c r="F23" s="483"/>
      <c r="G23" s="61"/>
      <c r="H23" s="53"/>
      <c r="I23" s="53"/>
      <c r="J23" s="481">
        <v>0.45</v>
      </c>
      <c r="K23" s="482"/>
      <c r="L23" s="482"/>
      <c r="M23" s="53"/>
      <c r="N23" s="53"/>
      <c r="O23" s="53"/>
      <c r="P23" s="453">
        <f t="shared" si="1"/>
        <v>1.25</v>
      </c>
      <c r="Q23" s="454"/>
      <c r="R23" s="455"/>
    </row>
    <row r="24" spans="2:18" ht="17.5" thickTop="1" thickBot="1" x14ac:dyDescent="0.3">
      <c r="B24" s="51" t="s">
        <v>31</v>
      </c>
      <c r="C24" s="56" t="s">
        <v>71</v>
      </c>
      <c r="D24" s="479">
        <v>1.7</v>
      </c>
      <c r="E24" s="480"/>
      <c r="F24" s="483"/>
      <c r="G24" s="61"/>
      <c r="H24" s="53"/>
      <c r="I24" s="53"/>
      <c r="J24" s="481">
        <v>0.35</v>
      </c>
      <c r="K24" s="482"/>
      <c r="L24" s="482"/>
      <c r="M24" s="53"/>
      <c r="N24" s="53"/>
      <c r="O24" s="53"/>
      <c r="P24" s="453">
        <f t="shared" si="1"/>
        <v>1.35</v>
      </c>
      <c r="Q24" s="454"/>
      <c r="R24" s="455"/>
    </row>
    <row r="25" spans="2:18" ht="17.5" thickTop="1" thickBot="1" x14ac:dyDescent="0.3">
      <c r="B25" s="51" t="s">
        <v>31</v>
      </c>
      <c r="C25" s="56" t="s">
        <v>46</v>
      </c>
      <c r="D25" s="479">
        <v>1.7</v>
      </c>
      <c r="E25" s="480"/>
      <c r="F25" s="483"/>
      <c r="G25" s="61"/>
      <c r="H25" s="53"/>
      <c r="I25" s="53"/>
      <c r="J25" s="481">
        <v>0.25</v>
      </c>
      <c r="K25" s="482"/>
      <c r="L25" s="482"/>
      <c r="M25" s="53"/>
      <c r="N25" s="53"/>
      <c r="O25" s="53"/>
      <c r="P25" s="453">
        <f t="shared" si="1"/>
        <v>1.45</v>
      </c>
      <c r="Q25" s="454"/>
      <c r="R25" s="455"/>
    </row>
    <row r="26" spans="2:18" ht="17" thickTop="1" x14ac:dyDescent="0.25"/>
  </sheetData>
  <mergeCells count="73">
    <mergeCell ref="D24:F24"/>
    <mergeCell ref="J24:L24"/>
    <mergeCell ref="P24:R24"/>
    <mergeCell ref="D25:F25"/>
    <mergeCell ref="J25:L25"/>
    <mergeCell ref="P25:R25"/>
    <mergeCell ref="D22:F22"/>
    <mergeCell ref="J22:L22"/>
    <mergeCell ref="P22:R22"/>
    <mergeCell ref="D23:F23"/>
    <mergeCell ref="J23:L23"/>
    <mergeCell ref="P23:R23"/>
    <mergeCell ref="D20:F20"/>
    <mergeCell ref="J20:L20"/>
    <mergeCell ref="P20:R20"/>
    <mergeCell ref="D21:F21"/>
    <mergeCell ref="J21:L21"/>
    <mergeCell ref="P21:R21"/>
    <mergeCell ref="D18:F18"/>
    <mergeCell ref="J18:L18"/>
    <mergeCell ref="P18:R18"/>
    <mergeCell ref="D19:F19"/>
    <mergeCell ref="J19:L19"/>
    <mergeCell ref="P19:R19"/>
    <mergeCell ref="D16:F16"/>
    <mergeCell ref="J16:L16"/>
    <mergeCell ref="P16:R16"/>
    <mergeCell ref="D17:F17"/>
    <mergeCell ref="J17:L17"/>
    <mergeCell ref="P17:R17"/>
    <mergeCell ref="D14:F14"/>
    <mergeCell ref="J14:L14"/>
    <mergeCell ref="P14:R14"/>
    <mergeCell ref="D15:F15"/>
    <mergeCell ref="J15:L15"/>
    <mergeCell ref="P15:R15"/>
    <mergeCell ref="D12:F12"/>
    <mergeCell ref="J12:L12"/>
    <mergeCell ref="P12:R12"/>
    <mergeCell ref="D13:F13"/>
    <mergeCell ref="J13:L13"/>
    <mergeCell ref="P13:R13"/>
    <mergeCell ref="D10:F10"/>
    <mergeCell ref="J10:L10"/>
    <mergeCell ref="P10:R10"/>
    <mergeCell ref="D11:F11"/>
    <mergeCell ref="J11:L11"/>
    <mergeCell ref="P11:R11"/>
    <mergeCell ref="D8:F8"/>
    <mergeCell ref="J8:L8"/>
    <mergeCell ref="P8:R8"/>
    <mergeCell ref="D9:F9"/>
    <mergeCell ref="J9:L9"/>
    <mergeCell ref="P9:R9"/>
    <mergeCell ref="D6:F6"/>
    <mergeCell ref="J6:L6"/>
    <mergeCell ref="P6:R6"/>
    <mergeCell ref="D7:F7"/>
    <mergeCell ref="J7:L7"/>
    <mergeCell ref="P7:R7"/>
    <mergeCell ref="D4:F4"/>
    <mergeCell ref="J4:L4"/>
    <mergeCell ref="P4:R4"/>
    <mergeCell ref="D5:F5"/>
    <mergeCell ref="J5:L5"/>
    <mergeCell ref="P5:R5"/>
    <mergeCell ref="B1:R1"/>
    <mergeCell ref="D2:F2"/>
    <mergeCell ref="J2:L2"/>
    <mergeCell ref="P2:R2"/>
    <mergeCell ref="D3:F3"/>
    <mergeCell ref="J3:L3"/>
    <mergeCell ref="P3:R3"/>
  </mergeCells>
  <phoneticPr fontId="39"/>
  <printOptions horizontalCentered="1"/>
  <pageMargins left="0.47244094488188981" right="0.19685039370078741" top="0.31496062992125984" bottom="0.19685039370078741" header="0.43307086614173229" footer="0.23622047244094491"/>
  <pageSetup paperSize="9" scale="81" orientation="portrait" r:id="rId1"/>
  <headerFooter alignWithMargins="0"/>
  <colBreaks count="1" manualBreakCount="1">
    <brk id="18" max="25" man="1"/>
  </colBreak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K41"/>
  <sheetViews>
    <sheetView view="pageBreakPreview" zoomScale="85" zoomScaleNormal="85" zoomScaleSheetLayoutView="85" workbookViewId="0">
      <pane xSplit="3" ySplit="7" topLeftCell="D8" activePane="bottomRight" state="frozen"/>
      <selection pane="topRight" activeCell="D1" sqref="D1"/>
      <selection pane="bottomLeft" activeCell="A8" sqref="A8"/>
      <selection pane="bottomRight" activeCell="D8" sqref="D8:E9"/>
    </sheetView>
  </sheetViews>
  <sheetFormatPr defaultColWidth="8" defaultRowHeight="12" x14ac:dyDescent="0.2"/>
  <cols>
    <col min="1" max="1" width="1.7265625" style="67" customWidth="1"/>
    <col min="2" max="2" width="11.36328125" style="348" customWidth="1"/>
    <col min="3" max="3" width="19" style="68" customWidth="1"/>
    <col min="4" max="4" width="11.453125" style="67" customWidth="1"/>
    <col min="5" max="5" width="11.453125" style="68" customWidth="1"/>
    <col min="6" max="6" width="15" style="68" customWidth="1"/>
    <col min="7" max="7" width="15" style="69" customWidth="1"/>
    <col min="8" max="9" width="15" style="70" customWidth="1"/>
    <col min="10" max="10" width="1.08984375" style="70" customWidth="1"/>
    <col min="11" max="11" width="10.36328125" style="70" customWidth="1"/>
    <col min="12" max="16384" width="8" style="67"/>
  </cols>
  <sheetData>
    <row r="1" spans="1:11" ht="24.75" customHeight="1" x14ac:dyDescent="0.2">
      <c r="B1" s="484" t="s">
        <v>56</v>
      </c>
      <c r="C1" s="484"/>
      <c r="D1" s="484"/>
      <c r="E1" s="484"/>
      <c r="F1" s="484"/>
      <c r="G1" s="484"/>
      <c r="H1" s="484"/>
      <c r="I1" s="484"/>
      <c r="J1" s="484"/>
      <c r="K1" s="157"/>
    </row>
    <row r="2" spans="1:11" ht="6.75" customHeight="1" x14ac:dyDescent="0.2">
      <c r="C2" s="485"/>
      <c r="D2" s="485"/>
      <c r="E2" s="485"/>
      <c r="F2" s="485"/>
      <c r="G2" s="485"/>
      <c r="H2" s="485"/>
      <c r="I2" s="485"/>
      <c r="J2" s="485"/>
      <c r="K2" s="485"/>
    </row>
    <row r="3" spans="1:11" ht="33" customHeight="1" thickBot="1" x14ac:dyDescent="0.25">
      <c r="B3" s="349" t="s">
        <v>209</v>
      </c>
      <c r="D3"/>
      <c r="E3"/>
      <c r="F3"/>
      <c r="G3"/>
      <c r="H3"/>
      <c r="I3" s="159" t="s">
        <v>272</v>
      </c>
      <c r="J3"/>
      <c r="K3" s="128"/>
    </row>
    <row r="4" spans="1:11" ht="18.75" customHeight="1" x14ac:dyDescent="0.2">
      <c r="B4" s="637" t="s">
        <v>307</v>
      </c>
      <c r="C4" s="559" t="s">
        <v>249</v>
      </c>
      <c r="D4" s="562" t="s">
        <v>281</v>
      </c>
      <c r="E4" s="563"/>
      <c r="F4" s="160"/>
      <c r="G4" s="161" t="s">
        <v>113</v>
      </c>
      <c r="H4" s="162" t="s">
        <v>16</v>
      </c>
      <c r="I4" s="163"/>
      <c r="J4"/>
      <c r="K4" s="132"/>
    </row>
    <row r="5" spans="1:11" ht="18.75" customHeight="1" x14ac:dyDescent="0.2">
      <c r="B5" s="640"/>
      <c r="C5" s="560"/>
      <c r="D5" s="564"/>
      <c r="E5" s="565"/>
      <c r="F5" s="165" t="s">
        <v>134</v>
      </c>
      <c r="G5" s="165" t="s">
        <v>109</v>
      </c>
      <c r="H5" s="166" t="s">
        <v>125</v>
      </c>
      <c r="I5" s="164" t="s">
        <v>47</v>
      </c>
      <c r="J5"/>
    </row>
    <row r="6" spans="1:11" ht="18.75" customHeight="1" x14ac:dyDescent="0.2">
      <c r="B6" s="640"/>
      <c r="C6" s="560"/>
      <c r="D6" s="564"/>
      <c r="E6" s="565"/>
      <c r="F6" s="165"/>
      <c r="G6" s="165"/>
      <c r="H6" s="166" t="s">
        <v>196</v>
      </c>
      <c r="I6" s="167"/>
      <c r="J6"/>
    </row>
    <row r="7" spans="1:11" ht="21" customHeight="1" thickBot="1" x14ac:dyDescent="0.25">
      <c r="B7" s="641"/>
      <c r="C7" s="561"/>
      <c r="D7" s="633"/>
      <c r="E7" s="635"/>
      <c r="F7" s="345" t="s">
        <v>276</v>
      </c>
      <c r="G7" s="346" t="s">
        <v>261</v>
      </c>
      <c r="H7" s="347" t="s">
        <v>119</v>
      </c>
      <c r="I7" s="168" t="s">
        <v>174</v>
      </c>
      <c r="J7"/>
    </row>
    <row r="8" spans="1:11" s="70" customFormat="1" ht="34.5" customHeight="1" x14ac:dyDescent="0.2">
      <c r="A8" s="67"/>
      <c r="B8" s="637" t="s">
        <v>381</v>
      </c>
      <c r="C8" s="666" t="s">
        <v>152</v>
      </c>
      <c r="D8" s="609" t="s">
        <v>283</v>
      </c>
      <c r="E8" s="610"/>
      <c r="F8" s="657">
        <v>2.0499999999999998</v>
      </c>
      <c r="G8" s="680" t="s">
        <v>363</v>
      </c>
      <c r="H8" s="657" t="s">
        <v>95</v>
      </c>
      <c r="I8" s="656">
        <f>SUM(F8-G8)</f>
        <v>0.79999999999999982</v>
      </c>
    </row>
    <row r="9" spans="1:11" s="70" customFormat="1" ht="34.5" customHeight="1" x14ac:dyDescent="0.2">
      <c r="A9" s="67"/>
      <c r="B9" s="638"/>
      <c r="C9" s="667"/>
      <c r="D9" s="659"/>
      <c r="E9" s="644"/>
      <c r="F9" s="658"/>
      <c r="G9" s="681"/>
      <c r="H9" s="658"/>
      <c r="I9" s="655"/>
    </row>
    <row r="10" spans="1:11" s="70" customFormat="1" ht="34.5" customHeight="1" x14ac:dyDescent="0.2">
      <c r="A10" s="67"/>
      <c r="B10" s="638"/>
      <c r="C10" s="669" t="s">
        <v>287</v>
      </c>
      <c r="D10" s="391">
        <v>6</v>
      </c>
      <c r="E10" s="392"/>
      <c r="F10" s="313">
        <v>2.0499999999999998</v>
      </c>
      <c r="G10" s="313">
        <v>1.25</v>
      </c>
      <c r="H10" s="378">
        <v>0.5</v>
      </c>
      <c r="I10" s="352">
        <f>F10-G10-H10</f>
        <v>0.29999999999999982</v>
      </c>
    </row>
    <row r="11" spans="1:11" s="70" customFormat="1" ht="34.5" customHeight="1" x14ac:dyDescent="0.2">
      <c r="A11" s="67"/>
      <c r="B11" s="638"/>
      <c r="C11" s="670"/>
      <c r="D11" s="393">
        <f>D10</f>
        <v>6</v>
      </c>
      <c r="E11" s="394">
        <v>9</v>
      </c>
      <c r="F11" s="176">
        <f t="shared" ref="F11:G14" si="0">F10</f>
        <v>2.0499999999999998</v>
      </c>
      <c r="G11" s="176">
        <f t="shared" si="0"/>
        <v>1.25</v>
      </c>
      <c r="H11" s="176">
        <v>0.45</v>
      </c>
      <c r="I11" s="377">
        <f>F11-G11-H11</f>
        <v>0.34999999999999981</v>
      </c>
    </row>
    <row r="12" spans="1:11" s="70" customFormat="1" ht="34.5" customHeight="1" x14ac:dyDescent="0.2">
      <c r="A12" s="67"/>
      <c r="B12" s="638"/>
      <c r="C12" s="670"/>
      <c r="D12" s="395">
        <f>+E11</f>
        <v>9</v>
      </c>
      <c r="E12" s="396">
        <v>11</v>
      </c>
      <c r="F12" s="176">
        <f t="shared" si="0"/>
        <v>2.0499999999999998</v>
      </c>
      <c r="G12" s="176">
        <f t="shared" si="0"/>
        <v>1.25</v>
      </c>
      <c r="H12" s="418">
        <v>0.35</v>
      </c>
      <c r="I12" s="419">
        <f>F12-G12-H12</f>
        <v>0.44999999999999984</v>
      </c>
    </row>
    <row r="13" spans="1:11" s="70" customFormat="1" ht="34.5" customHeight="1" x14ac:dyDescent="0.2">
      <c r="A13" s="67"/>
      <c r="B13" s="638"/>
      <c r="C13" s="670"/>
      <c r="D13" s="420">
        <f>+E12</f>
        <v>11</v>
      </c>
      <c r="E13" s="387">
        <v>13</v>
      </c>
      <c r="F13" s="176">
        <f t="shared" si="0"/>
        <v>2.0499999999999998</v>
      </c>
      <c r="G13" s="176">
        <f t="shared" si="0"/>
        <v>1.25</v>
      </c>
      <c r="H13" s="180">
        <v>0.25</v>
      </c>
      <c r="I13" s="342">
        <f>F13-G13-H13</f>
        <v>0.54999999999999982</v>
      </c>
    </row>
    <row r="14" spans="1:11" s="70" customFormat="1" ht="34.5" customHeight="1" thickBot="1" x14ac:dyDescent="0.25">
      <c r="A14" s="67"/>
      <c r="B14" s="639"/>
      <c r="C14" s="671"/>
      <c r="D14" s="414">
        <f>+E13</f>
        <v>13</v>
      </c>
      <c r="E14" s="415">
        <v>15</v>
      </c>
      <c r="F14" s="421">
        <f t="shared" si="0"/>
        <v>2.0499999999999998</v>
      </c>
      <c r="G14" s="195">
        <f t="shared" si="0"/>
        <v>1.25</v>
      </c>
      <c r="H14" s="195">
        <v>0.15</v>
      </c>
      <c r="I14" s="416">
        <f>F14-G14-H14</f>
        <v>0.6499999999999998</v>
      </c>
    </row>
    <row r="15" spans="1:11" s="70" customFormat="1" ht="34.5" customHeight="1" x14ac:dyDescent="0.2">
      <c r="A15" s="67"/>
      <c r="B15" s="637" t="s">
        <v>382</v>
      </c>
      <c r="C15" s="666" t="s">
        <v>152</v>
      </c>
      <c r="D15" s="609" t="s">
        <v>283</v>
      </c>
      <c r="E15" s="610"/>
      <c r="F15" s="657">
        <v>2.25</v>
      </c>
      <c r="G15" s="680" t="s">
        <v>363</v>
      </c>
      <c r="H15" s="657" t="s">
        <v>95</v>
      </c>
      <c r="I15" s="656">
        <f>SUM(F15-G15)</f>
        <v>1</v>
      </c>
    </row>
    <row r="16" spans="1:11" s="70" customFormat="1" ht="34.5" customHeight="1" x14ac:dyDescent="0.2">
      <c r="A16" s="67"/>
      <c r="B16" s="638"/>
      <c r="C16" s="667"/>
      <c r="D16" s="659"/>
      <c r="E16" s="644"/>
      <c r="F16" s="658"/>
      <c r="G16" s="681"/>
      <c r="H16" s="658"/>
      <c r="I16" s="655"/>
    </row>
    <row r="17" spans="1:9" s="70" customFormat="1" ht="34.5" customHeight="1" x14ac:dyDescent="0.2">
      <c r="A17" s="67"/>
      <c r="B17" s="638"/>
      <c r="C17" s="669" t="s">
        <v>287</v>
      </c>
      <c r="D17" s="391">
        <v>8</v>
      </c>
      <c r="E17" s="392"/>
      <c r="F17" s="313">
        <v>2.25</v>
      </c>
      <c r="G17" s="313">
        <v>1.25</v>
      </c>
      <c r="H17" s="378">
        <v>0.55000000000000004</v>
      </c>
      <c r="I17" s="352">
        <f>F17-G17-H17</f>
        <v>0.44999999999999996</v>
      </c>
    </row>
    <row r="18" spans="1:9" s="70" customFormat="1" ht="34.5" customHeight="1" x14ac:dyDescent="0.2">
      <c r="A18" s="67"/>
      <c r="B18" s="638"/>
      <c r="C18" s="670"/>
      <c r="D18" s="393">
        <f>D17</f>
        <v>8</v>
      </c>
      <c r="E18" s="394">
        <v>10</v>
      </c>
      <c r="F18" s="176">
        <f t="shared" ref="F18:G21" si="1">F17</f>
        <v>2.25</v>
      </c>
      <c r="G18" s="176">
        <f t="shared" si="1"/>
        <v>1.25</v>
      </c>
      <c r="H18" s="176">
        <v>0.45</v>
      </c>
      <c r="I18" s="377">
        <f>F18-G18-H18</f>
        <v>0.55000000000000004</v>
      </c>
    </row>
    <row r="19" spans="1:9" s="70" customFormat="1" ht="34.5" customHeight="1" x14ac:dyDescent="0.2">
      <c r="A19" s="67"/>
      <c r="B19" s="638"/>
      <c r="C19" s="670"/>
      <c r="D19" s="395">
        <f>+E18</f>
        <v>10</v>
      </c>
      <c r="E19" s="396">
        <v>11</v>
      </c>
      <c r="F19" s="176">
        <f t="shared" si="1"/>
        <v>2.25</v>
      </c>
      <c r="G19" s="176">
        <f t="shared" si="1"/>
        <v>1.25</v>
      </c>
      <c r="H19" s="418">
        <v>0.35</v>
      </c>
      <c r="I19" s="419">
        <f>F19-G19-H19</f>
        <v>0.65</v>
      </c>
    </row>
    <row r="20" spans="1:9" s="70" customFormat="1" ht="34.5" customHeight="1" x14ac:dyDescent="0.2">
      <c r="A20" s="67"/>
      <c r="B20" s="638"/>
      <c r="C20" s="670"/>
      <c r="D20" s="420">
        <f>+E19</f>
        <v>11</v>
      </c>
      <c r="E20" s="387">
        <v>13</v>
      </c>
      <c r="F20" s="176">
        <f t="shared" si="1"/>
        <v>2.25</v>
      </c>
      <c r="G20" s="176">
        <f t="shared" si="1"/>
        <v>1.25</v>
      </c>
      <c r="H20" s="180">
        <v>0.25</v>
      </c>
      <c r="I20" s="342">
        <f>F20-G20-H20</f>
        <v>0.75</v>
      </c>
    </row>
    <row r="21" spans="1:9" s="70" customFormat="1" ht="34.5" customHeight="1" thickBot="1" x14ac:dyDescent="0.25">
      <c r="A21" s="67"/>
      <c r="B21" s="639"/>
      <c r="C21" s="671"/>
      <c r="D21" s="414">
        <f>+E20</f>
        <v>13</v>
      </c>
      <c r="E21" s="415">
        <v>15</v>
      </c>
      <c r="F21" s="421">
        <f t="shared" si="1"/>
        <v>2.25</v>
      </c>
      <c r="G21" s="195">
        <f t="shared" si="1"/>
        <v>1.25</v>
      </c>
      <c r="H21" s="195">
        <v>0.15</v>
      </c>
      <c r="I21" s="416">
        <f>F21-G21-H21</f>
        <v>0.85</v>
      </c>
    </row>
    <row r="22" spans="1:9" s="70" customFormat="1" ht="34.5" customHeight="1" x14ac:dyDescent="0.2">
      <c r="A22" s="67"/>
      <c r="B22" s="637" t="s">
        <v>383</v>
      </c>
      <c r="C22" s="666" t="s">
        <v>152</v>
      </c>
      <c r="D22" s="609" t="s">
        <v>283</v>
      </c>
      <c r="E22" s="610"/>
      <c r="F22" s="657">
        <v>2.35</v>
      </c>
      <c r="G22" s="680" t="s">
        <v>363</v>
      </c>
      <c r="H22" s="657" t="s">
        <v>95</v>
      </c>
      <c r="I22" s="656">
        <f>SUM(F22-G22)</f>
        <v>1.1000000000000001</v>
      </c>
    </row>
    <row r="23" spans="1:9" s="70" customFormat="1" ht="34.5" customHeight="1" x14ac:dyDescent="0.2">
      <c r="A23" s="67"/>
      <c r="B23" s="638"/>
      <c r="C23" s="667"/>
      <c r="D23" s="659"/>
      <c r="E23" s="644"/>
      <c r="F23" s="658"/>
      <c r="G23" s="681"/>
      <c r="H23" s="658"/>
      <c r="I23" s="655"/>
    </row>
    <row r="24" spans="1:9" s="70" customFormat="1" ht="34.5" customHeight="1" x14ac:dyDescent="0.2">
      <c r="A24" s="67"/>
      <c r="B24" s="638"/>
      <c r="C24" s="669" t="s">
        <v>287</v>
      </c>
      <c r="D24" s="391">
        <v>9</v>
      </c>
      <c r="E24" s="392"/>
      <c r="F24" s="313">
        <v>2.35</v>
      </c>
      <c r="G24" s="313">
        <v>1.25</v>
      </c>
      <c r="H24" s="378">
        <v>0.55000000000000004</v>
      </c>
      <c r="I24" s="352">
        <f>F24-G24-H24</f>
        <v>0.55000000000000004</v>
      </c>
    </row>
    <row r="25" spans="1:9" s="70" customFormat="1" ht="34.5" customHeight="1" x14ac:dyDescent="0.2">
      <c r="A25" s="67"/>
      <c r="B25" s="638"/>
      <c r="C25" s="670"/>
      <c r="D25" s="393">
        <f>D24</f>
        <v>9</v>
      </c>
      <c r="E25" s="394">
        <v>10</v>
      </c>
      <c r="F25" s="176">
        <f t="shared" ref="F25:G28" si="2">F24</f>
        <v>2.35</v>
      </c>
      <c r="G25" s="176">
        <f t="shared" si="2"/>
        <v>1.25</v>
      </c>
      <c r="H25" s="176">
        <v>0.45</v>
      </c>
      <c r="I25" s="377">
        <f>F25-G25-H25</f>
        <v>0.65000000000000013</v>
      </c>
    </row>
    <row r="26" spans="1:9" s="70" customFormat="1" ht="34.5" customHeight="1" x14ac:dyDescent="0.2">
      <c r="A26" s="67"/>
      <c r="B26" s="638"/>
      <c r="C26" s="670"/>
      <c r="D26" s="395">
        <f>+E25</f>
        <v>10</v>
      </c>
      <c r="E26" s="396">
        <v>12</v>
      </c>
      <c r="F26" s="176">
        <f t="shared" si="2"/>
        <v>2.35</v>
      </c>
      <c r="G26" s="176">
        <f t="shared" si="2"/>
        <v>1.25</v>
      </c>
      <c r="H26" s="418">
        <v>0.35</v>
      </c>
      <c r="I26" s="419">
        <f>F26-G26-H26</f>
        <v>0.75000000000000011</v>
      </c>
    </row>
    <row r="27" spans="1:9" s="70" customFormat="1" ht="34.5" customHeight="1" x14ac:dyDescent="0.2">
      <c r="A27" s="67"/>
      <c r="B27" s="638"/>
      <c r="C27" s="670"/>
      <c r="D27" s="420">
        <f>+E26</f>
        <v>12</v>
      </c>
      <c r="E27" s="387">
        <v>14</v>
      </c>
      <c r="F27" s="176">
        <f t="shared" si="2"/>
        <v>2.35</v>
      </c>
      <c r="G27" s="176">
        <f t="shared" si="2"/>
        <v>1.25</v>
      </c>
      <c r="H27" s="180">
        <v>0.25</v>
      </c>
      <c r="I27" s="342">
        <f>F27-G27-H27</f>
        <v>0.85000000000000009</v>
      </c>
    </row>
    <row r="28" spans="1:9" s="70" customFormat="1" ht="34.5" customHeight="1" thickBot="1" x14ac:dyDescent="0.25">
      <c r="A28" s="67"/>
      <c r="B28" s="639"/>
      <c r="C28" s="671"/>
      <c r="D28" s="414">
        <f>+E27</f>
        <v>14</v>
      </c>
      <c r="E28" s="415">
        <v>15</v>
      </c>
      <c r="F28" s="421">
        <f t="shared" si="2"/>
        <v>2.35</v>
      </c>
      <c r="G28" s="195">
        <f t="shared" si="2"/>
        <v>1.25</v>
      </c>
      <c r="H28" s="195">
        <v>0.15</v>
      </c>
      <c r="I28" s="416">
        <f>F28-G28-H28</f>
        <v>0.95000000000000007</v>
      </c>
    </row>
    <row r="29" spans="1:9" s="70" customFormat="1" ht="34.5" customHeight="1" x14ac:dyDescent="0.2">
      <c r="A29" s="67"/>
      <c r="B29" s="637" t="s">
        <v>384</v>
      </c>
      <c r="C29" s="666" t="s">
        <v>152</v>
      </c>
      <c r="D29" s="609" t="s">
        <v>283</v>
      </c>
      <c r="E29" s="610"/>
      <c r="F29" s="657">
        <v>2.4500000000000002</v>
      </c>
      <c r="G29" s="680" t="s">
        <v>363</v>
      </c>
      <c r="H29" s="657" t="s">
        <v>95</v>
      </c>
      <c r="I29" s="656">
        <f>SUM(F29-G29)</f>
        <v>1.2000000000000002</v>
      </c>
    </row>
    <row r="30" spans="1:9" s="70" customFormat="1" ht="34.5" customHeight="1" x14ac:dyDescent="0.2">
      <c r="A30" s="67"/>
      <c r="B30" s="638"/>
      <c r="C30" s="667"/>
      <c r="D30" s="659"/>
      <c r="E30" s="644"/>
      <c r="F30" s="658"/>
      <c r="G30" s="681"/>
      <c r="H30" s="658"/>
      <c r="I30" s="655"/>
    </row>
    <row r="31" spans="1:9" s="70" customFormat="1" ht="34.5" customHeight="1" x14ac:dyDescent="0.2">
      <c r="A31" s="67"/>
      <c r="B31" s="638"/>
      <c r="C31" s="669" t="s">
        <v>287</v>
      </c>
      <c r="D31" s="391">
        <v>9</v>
      </c>
      <c r="E31" s="392"/>
      <c r="F31" s="313">
        <v>2.4500000000000002</v>
      </c>
      <c r="G31" s="313">
        <v>1.25</v>
      </c>
      <c r="H31" s="378">
        <v>0.55000000000000004</v>
      </c>
      <c r="I31" s="352">
        <f>F31-G31-H31</f>
        <v>0.65000000000000013</v>
      </c>
    </row>
    <row r="32" spans="1:9" s="70" customFormat="1" ht="34.5" customHeight="1" x14ac:dyDescent="0.2">
      <c r="A32" s="67"/>
      <c r="B32" s="638"/>
      <c r="C32" s="670"/>
      <c r="D32" s="393">
        <f>D31</f>
        <v>9</v>
      </c>
      <c r="E32" s="394">
        <v>10</v>
      </c>
      <c r="F32" s="176">
        <f t="shared" ref="F32:G35" si="3">F31</f>
        <v>2.4500000000000002</v>
      </c>
      <c r="G32" s="176">
        <f t="shared" si="3"/>
        <v>1.25</v>
      </c>
      <c r="H32" s="176">
        <v>0.45</v>
      </c>
      <c r="I32" s="377">
        <f>F32-G32-H32</f>
        <v>0.75000000000000022</v>
      </c>
    </row>
    <row r="33" spans="1:9" s="70" customFormat="1" ht="34.5" customHeight="1" x14ac:dyDescent="0.2">
      <c r="A33" s="67"/>
      <c r="B33" s="638"/>
      <c r="C33" s="670"/>
      <c r="D33" s="395">
        <f>+E32</f>
        <v>10</v>
      </c>
      <c r="E33" s="396">
        <v>12</v>
      </c>
      <c r="F33" s="176">
        <f t="shared" si="3"/>
        <v>2.4500000000000002</v>
      </c>
      <c r="G33" s="176">
        <f t="shared" si="3"/>
        <v>1.25</v>
      </c>
      <c r="H33" s="418">
        <v>0.35</v>
      </c>
      <c r="I33" s="419">
        <f>F33-G33-H33</f>
        <v>0.8500000000000002</v>
      </c>
    </row>
    <row r="34" spans="1:9" s="70" customFormat="1" ht="34.5" customHeight="1" x14ac:dyDescent="0.2">
      <c r="A34" s="67"/>
      <c r="B34" s="638"/>
      <c r="C34" s="670"/>
      <c r="D34" s="420">
        <f>+E33</f>
        <v>12</v>
      </c>
      <c r="E34" s="387">
        <v>14</v>
      </c>
      <c r="F34" s="176">
        <f t="shared" si="3"/>
        <v>2.4500000000000002</v>
      </c>
      <c r="G34" s="176">
        <f t="shared" si="3"/>
        <v>1.25</v>
      </c>
      <c r="H34" s="180">
        <v>0.25</v>
      </c>
      <c r="I34" s="342">
        <f>F34-G34-H34</f>
        <v>0.95000000000000018</v>
      </c>
    </row>
    <row r="35" spans="1:9" s="70" customFormat="1" ht="34.5" customHeight="1" thickBot="1" x14ac:dyDescent="0.25">
      <c r="A35" s="67"/>
      <c r="B35" s="639"/>
      <c r="C35" s="671"/>
      <c r="D35" s="414">
        <f>+E34</f>
        <v>14</v>
      </c>
      <c r="E35" s="415">
        <v>15</v>
      </c>
      <c r="F35" s="421">
        <f t="shared" si="3"/>
        <v>2.4500000000000002</v>
      </c>
      <c r="G35" s="195">
        <f t="shared" si="3"/>
        <v>1.25</v>
      </c>
      <c r="H35" s="195">
        <v>0.15</v>
      </c>
      <c r="I35" s="416">
        <f>F35-G35-H35</f>
        <v>1.0500000000000003</v>
      </c>
    </row>
    <row r="36" spans="1:9" s="70" customFormat="1" ht="34.5" customHeight="1" x14ac:dyDescent="0.2">
      <c r="A36" s="67"/>
      <c r="B36" s="637" t="s">
        <v>385</v>
      </c>
      <c r="C36" s="666" t="s">
        <v>152</v>
      </c>
      <c r="D36" s="609" t="s">
        <v>283</v>
      </c>
      <c r="E36" s="610"/>
      <c r="F36" s="657">
        <v>2.35</v>
      </c>
      <c r="G36" s="680" t="s">
        <v>115</v>
      </c>
      <c r="H36" s="657" t="s">
        <v>77</v>
      </c>
      <c r="I36" s="656">
        <f>SUM(F36-G36)</f>
        <v>1.1000000000000001</v>
      </c>
    </row>
    <row r="37" spans="1:9" s="70" customFormat="1" ht="34.5" customHeight="1" x14ac:dyDescent="0.2">
      <c r="A37" s="67"/>
      <c r="B37" s="638"/>
      <c r="C37" s="667"/>
      <c r="D37" s="659"/>
      <c r="E37" s="644"/>
      <c r="F37" s="658"/>
      <c r="G37" s="681"/>
      <c r="H37" s="658"/>
      <c r="I37" s="655"/>
    </row>
    <row r="38" spans="1:9" s="70" customFormat="1" ht="34.5" customHeight="1" x14ac:dyDescent="0.2">
      <c r="A38" s="67"/>
      <c r="B38" s="638"/>
      <c r="C38" s="669" t="s">
        <v>287</v>
      </c>
      <c r="D38" s="391">
        <v>10</v>
      </c>
      <c r="E38" s="392"/>
      <c r="F38" s="313">
        <v>2.35</v>
      </c>
      <c r="G38" s="313">
        <v>1.25</v>
      </c>
      <c r="H38" s="378">
        <v>0.4</v>
      </c>
      <c r="I38" s="352">
        <f>F38-G38-H38</f>
        <v>0.70000000000000007</v>
      </c>
    </row>
    <row r="39" spans="1:9" s="70" customFormat="1" ht="34.5" customHeight="1" x14ac:dyDescent="0.2">
      <c r="A39" s="67"/>
      <c r="B39" s="638"/>
      <c r="C39" s="670"/>
      <c r="D39" s="393">
        <f>D38</f>
        <v>10</v>
      </c>
      <c r="E39" s="394">
        <v>11</v>
      </c>
      <c r="F39" s="176">
        <f t="shared" ref="F39:G41" si="4">F38</f>
        <v>2.35</v>
      </c>
      <c r="G39" s="176">
        <f t="shared" si="4"/>
        <v>1.25</v>
      </c>
      <c r="H39" s="176">
        <v>0.35</v>
      </c>
      <c r="I39" s="377">
        <f>F39-G39-H39</f>
        <v>0.75000000000000011</v>
      </c>
    </row>
    <row r="40" spans="1:9" s="70" customFormat="1" ht="34.5" customHeight="1" x14ac:dyDescent="0.2">
      <c r="A40" s="67"/>
      <c r="B40" s="638"/>
      <c r="C40" s="670"/>
      <c r="D40" s="395">
        <f>+E39</f>
        <v>11</v>
      </c>
      <c r="E40" s="396">
        <v>13</v>
      </c>
      <c r="F40" s="176">
        <f t="shared" si="4"/>
        <v>2.35</v>
      </c>
      <c r="G40" s="176">
        <f t="shared" si="4"/>
        <v>1.25</v>
      </c>
      <c r="H40" s="418">
        <v>0.25</v>
      </c>
      <c r="I40" s="419">
        <f>F40-G40-H40</f>
        <v>0.85000000000000009</v>
      </c>
    </row>
    <row r="41" spans="1:9" s="70" customFormat="1" ht="34.5" customHeight="1" thickBot="1" x14ac:dyDescent="0.25">
      <c r="A41" s="67"/>
      <c r="B41" s="639"/>
      <c r="C41" s="671"/>
      <c r="D41" s="384">
        <f>+E40</f>
        <v>13</v>
      </c>
      <c r="E41" s="390">
        <v>15</v>
      </c>
      <c r="F41" s="328">
        <f t="shared" si="4"/>
        <v>2.35</v>
      </c>
      <c r="G41" s="328">
        <f t="shared" si="4"/>
        <v>1.25</v>
      </c>
      <c r="H41" s="195">
        <v>0.15</v>
      </c>
      <c r="I41" s="422">
        <f>F41-G41-H41</f>
        <v>0.95000000000000007</v>
      </c>
    </row>
  </sheetData>
  <mergeCells count="45">
    <mergeCell ref="I29:I30"/>
    <mergeCell ref="C31:C35"/>
    <mergeCell ref="B29:B35"/>
    <mergeCell ref="C29:C30"/>
    <mergeCell ref="D29:E30"/>
    <mergeCell ref="F29:F30"/>
    <mergeCell ref="G29:G30"/>
    <mergeCell ref="H29:H30"/>
    <mergeCell ref="I15:I16"/>
    <mergeCell ref="C17:C21"/>
    <mergeCell ref="B15:B21"/>
    <mergeCell ref="C15:C16"/>
    <mergeCell ref="D15:E16"/>
    <mergeCell ref="F15:F16"/>
    <mergeCell ref="G15:G16"/>
    <mergeCell ref="H15:H16"/>
    <mergeCell ref="G8:G9"/>
    <mergeCell ref="H8:H9"/>
    <mergeCell ref="I8:I9"/>
    <mergeCell ref="B1:J1"/>
    <mergeCell ref="C2:K2"/>
    <mergeCell ref="B4:B7"/>
    <mergeCell ref="C4:C7"/>
    <mergeCell ref="D4:E7"/>
    <mergeCell ref="C10:C14"/>
    <mergeCell ref="B8:B14"/>
    <mergeCell ref="C8:C9"/>
    <mergeCell ref="D8:E9"/>
    <mergeCell ref="F8:F9"/>
    <mergeCell ref="I22:I23"/>
    <mergeCell ref="C24:C28"/>
    <mergeCell ref="B22:B28"/>
    <mergeCell ref="C22:C23"/>
    <mergeCell ref="D22:E23"/>
    <mergeCell ref="F22:F23"/>
    <mergeCell ref="G22:G23"/>
    <mergeCell ref="H22:H23"/>
    <mergeCell ref="I36:I37"/>
    <mergeCell ref="C38:C41"/>
    <mergeCell ref="B36:B41"/>
    <mergeCell ref="C36:C37"/>
    <mergeCell ref="D36:E37"/>
    <mergeCell ref="F36:F37"/>
    <mergeCell ref="G36:G37"/>
    <mergeCell ref="H36:H37"/>
  </mergeCells>
  <phoneticPr fontId="39"/>
  <pageMargins left="0.78740157480314965" right="0.23622047244094491" top="0.47244094488188981" bottom="0" header="0.31496062992125984" footer="0.31496062992125984"/>
  <pageSetup paperSize="9" scale="65" orientation="portrait" r:id="rId1"/>
  <headerFooter alignWithMargins="0"/>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K35"/>
  <sheetViews>
    <sheetView view="pageBreakPreview" zoomScale="85" zoomScaleNormal="85" zoomScaleSheetLayoutView="85" workbookViewId="0">
      <pane xSplit="3" ySplit="7" topLeftCell="D24" activePane="bottomRight" state="frozen"/>
      <selection pane="topRight" activeCell="D1" sqref="D1"/>
      <selection pane="bottomLeft" activeCell="A8" sqref="A8"/>
      <selection pane="bottomRight" activeCell="M27" sqref="M27"/>
    </sheetView>
  </sheetViews>
  <sheetFormatPr defaultColWidth="8" defaultRowHeight="12" x14ac:dyDescent="0.2"/>
  <cols>
    <col min="1" max="1" width="1.7265625" style="67" customWidth="1"/>
    <col min="2" max="2" width="11.36328125" style="348" customWidth="1"/>
    <col min="3" max="3" width="19" style="68" customWidth="1"/>
    <col min="4" max="4" width="11.453125" style="67" customWidth="1"/>
    <col min="5" max="5" width="11.453125" style="68" customWidth="1"/>
    <col min="6" max="6" width="15" style="68" customWidth="1"/>
    <col min="7" max="7" width="15" style="69" customWidth="1"/>
    <col min="8" max="9" width="15" style="70" customWidth="1"/>
    <col min="10" max="10" width="1.08984375" style="70" customWidth="1"/>
    <col min="11" max="11" width="10.36328125" style="70" customWidth="1"/>
    <col min="12" max="16384" width="8" style="67"/>
  </cols>
  <sheetData>
    <row r="1" spans="1:11" ht="24.75" customHeight="1" x14ac:dyDescent="0.2">
      <c r="B1" s="484" t="s">
        <v>56</v>
      </c>
      <c r="C1" s="484"/>
      <c r="D1" s="484"/>
      <c r="E1" s="484"/>
      <c r="F1" s="484"/>
      <c r="G1" s="484"/>
      <c r="H1" s="484"/>
      <c r="I1" s="484"/>
      <c r="J1" s="484"/>
      <c r="K1" s="157"/>
    </row>
    <row r="2" spans="1:11" ht="6.75" customHeight="1" x14ac:dyDescent="0.2">
      <c r="C2" s="485"/>
      <c r="D2" s="485"/>
      <c r="E2" s="485"/>
      <c r="F2" s="485"/>
      <c r="G2" s="485"/>
      <c r="H2" s="485"/>
      <c r="I2" s="485"/>
      <c r="J2" s="485"/>
      <c r="K2" s="485"/>
    </row>
    <row r="3" spans="1:11" ht="33" customHeight="1" thickBot="1" x14ac:dyDescent="0.25">
      <c r="B3" s="349" t="s">
        <v>209</v>
      </c>
      <c r="D3"/>
      <c r="E3"/>
      <c r="F3"/>
      <c r="G3"/>
      <c r="H3"/>
      <c r="I3" s="159" t="s">
        <v>272</v>
      </c>
      <c r="J3"/>
      <c r="K3" s="128"/>
    </row>
    <row r="4" spans="1:11" ht="18.75" customHeight="1" x14ac:dyDescent="0.2">
      <c r="B4" s="637" t="s">
        <v>307</v>
      </c>
      <c r="C4" s="559" t="s">
        <v>249</v>
      </c>
      <c r="D4" s="562" t="s">
        <v>281</v>
      </c>
      <c r="E4" s="563"/>
      <c r="F4" s="160"/>
      <c r="G4" s="161" t="s">
        <v>113</v>
      </c>
      <c r="H4" s="162" t="s">
        <v>16</v>
      </c>
      <c r="I4" s="163"/>
      <c r="J4"/>
      <c r="K4" s="132"/>
    </row>
    <row r="5" spans="1:11" ht="18.75" customHeight="1" x14ac:dyDescent="0.2">
      <c r="B5" s="640"/>
      <c r="C5" s="560"/>
      <c r="D5" s="564"/>
      <c r="E5" s="565"/>
      <c r="F5" s="165" t="s">
        <v>134</v>
      </c>
      <c r="G5" s="165" t="s">
        <v>109</v>
      </c>
      <c r="H5" s="166" t="s">
        <v>125</v>
      </c>
      <c r="I5" s="164" t="s">
        <v>47</v>
      </c>
      <c r="J5"/>
    </row>
    <row r="6" spans="1:11" ht="18.75" customHeight="1" x14ac:dyDescent="0.2">
      <c r="B6" s="640"/>
      <c r="C6" s="560"/>
      <c r="D6" s="564"/>
      <c r="E6" s="565"/>
      <c r="F6" s="165"/>
      <c r="G6" s="165"/>
      <c r="H6" s="166" t="s">
        <v>196</v>
      </c>
      <c r="I6" s="167"/>
      <c r="J6"/>
    </row>
    <row r="7" spans="1:11" ht="21" customHeight="1" thickBot="1" x14ac:dyDescent="0.25">
      <c r="B7" s="641"/>
      <c r="C7" s="561"/>
      <c r="D7" s="633"/>
      <c r="E7" s="635"/>
      <c r="F7" s="345" t="s">
        <v>276</v>
      </c>
      <c r="G7" s="346" t="s">
        <v>261</v>
      </c>
      <c r="H7" s="347" t="s">
        <v>119</v>
      </c>
      <c r="I7" s="168" t="s">
        <v>174</v>
      </c>
      <c r="J7"/>
    </row>
    <row r="8" spans="1:11" s="70" customFormat="1" ht="34.5" customHeight="1" x14ac:dyDescent="0.2">
      <c r="A8" s="67"/>
      <c r="B8" s="637" t="s">
        <v>386</v>
      </c>
      <c r="C8" s="666" t="s">
        <v>152</v>
      </c>
      <c r="D8" s="609" t="s">
        <v>283</v>
      </c>
      <c r="E8" s="610"/>
      <c r="F8" s="657">
        <v>2.25</v>
      </c>
      <c r="G8" s="680" t="s">
        <v>115</v>
      </c>
      <c r="H8" s="657" t="s">
        <v>77</v>
      </c>
      <c r="I8" s="656">
        <f>SUM(F8-G8)</f>
        <v>1</v>
      </c>
    </row>
    <row r="9" spans="1:11" s="70" customFormat="1" ht="34.5" customHeight="1" x14ac:dyDescent="0.2">
      <c r="A9" s="67"/>
      <c r="B9" s="638"/>
      <c r="C9" s="667"/>
      <c r="D9" s="659"/>
      <c r="E9" s="644"/>
      <c r="F9" s="658"/>
      <c r="G9" s="681"/>
      <c r="H9" s="658"/>
      <c r="I9" s="655"/>
    </row>
    <row r="10" spans="1:11" s="70" customFormat="1" ht="34.5" customHeight="1" x14ac:dyDescent="0.2">
      <c r="A10" s="67"/>
      <c r="B10" s="638"/>
      <c r="C10" s="669" t="s">
        <v>287</v>
      </c>
      <c r="D10" s="391">
        <v>10</v>
      </c>
      <c r="E10" s="392"/>
      <c r="F10" s="313">
        <v>2.25</v>
      </c>
      <c r="G10" s="313">
        <v>1.25</v>
      </c>
      <c r="H10" s="378">
        <v>0.4</v>
      </c>
      <c r="I10" s="352">
        <f>F10-G10-H10</f>
        <v>0.6</v>
      </c>
    </row>
    <row r="11" spans="1:11" s="70" customFormat="1" ht="34.5" customHeight="1" x14ac:dyDescent="0.2">
      <c r="A11" s="67"/>
      <c r="B11" s="638"/>
      <c r="C11" s="670"/>
      <c r="D11" s="393">
        <f>D10</f>
        <v>10</v>
      </c>
      <c r="E11" s="394">
        <v>12</v>
      </c>
      <c r="F11" s="176">
        <f t="shared" ref="F11:G13" si="0">F10</f>
        <v>2.25</v>
      </c>
      <c r="G11" s="176">
        <f t="shared" si="0"/>
        <v>1.25</v>
      </c>
      <c r="H11" s="176">
        <v>0.35</v>
      </c>
      <c r="I11" s="377">
        <f>F11-G11-H11</f>
        <v>0.65</v>
      </c>
    </row>
    <row r="12" spans="1:11" s="70" customFormat="1" ht="34.5" customHeight="1" x14ac:dyDescent="0.2">
      <c r="A12" s="67"/>
      <c r="B12" s="638"/>
      <c r="C12" s="670"/>
      <c r="D12" s="420">
        <f>+E11</f>
        <v>12</v>
      </c>
      <c r="E12" s="387">
        <v>13</v>
      </c>
      <c r="F12" s="176">
        <f t="shared" si="0"/>
        <v>2.25</v>
      </c>
      <c r="G12" s="176">
        <f t="shared" si="0"/>
        <v>1.25</v>
      </c>
      <c r="H12" s="418">
        <v>0.25</v>
      </c>
      <c r="I12" s="344">
        <f>F12-G12-H12</f>
        <v>0.75</v>
      </c>
    </row>
    <row r="13" spans="1:11" s="70" customFormat="1" ht="34.5" customHeight="1" thickBot="1" x14ac:dyDescent="0.25">
      <c r="A13" s="67"/>
      <c r="B13" s="639"/>
      <c r="C13" s="671"/>
      <c r="D13" s="414">
        <f>E12</f>
        <v>13</v>
      </c>
      <c r="E13" s="415">
        <v>15</v>
      </c>
      <c r="F13" s="421">
        <f t="shared" si="0"/>
        <v>2.25</v>
      </c>
      <c r="G13" s="195">
        <f t="shared" si="0"/>
        <v>1.25</v>
      </c>
      <c r="H13" s="195">
        <v>0.15</v>
      </c>
      <c r="I13" s="416">
        <f>F13-G13-H13</f>
        <v>0.85</v>
      </c>
    </row>
    <row r="14" spans="1:11" s="70" customFormat="1" ht="34.5" customHeight="1" x14ac:dyDescent="0.2">
      <c r="A14" s="67"/>
      <c r="B14" s="637" t="s">
        <v>387</v>
      </c>
      <c r="C14" s="666" t="s">
        <v>152</v>
      </c>
      <c r="D14" s="609" t="s">
        <v>283</v>
      </c>
      <c r="E14" s="610"/>
      <c r="F14" s="657">
        <v>2.35</v>
      </c>
      <c r="G14" s="680" t="s">
        <v>115</v>
      </c>
      <c r="H14" s="657" t="s">
        <v>77</v>
      </c>
      <c r="I14" s="656">
        <f>SUM(F14-G14)</f>
        <v>1.1000000000000001</v>
      </c>
    </row>
    <row r="15" spans="1:11" s="70" customFormat="1" ht="34.5" customHeight="1" x14ac:dyDescent="0.2">
      <c r="A15" s="67"/>
      <c r="B15" s="638"/>
      <c r="C15" s="667"/>
      <c r="D15" s="659"/>
      <c r="E15" s="644"/>
      <c r="F15" s="658"/>
      <c r="G15" s="681"/>
      <c r="H15" s="658"/>
      <c r="I15" s="655"/>
    </row>
    <row r="16" spans="1:11" s="70" customFormat="1" ht="34.5" customHeight="1" x14ac:dyDescent="0.2">
      <c r="A16" s="67"/>
      <c r="B16" s="638"/>
      <c r="C16" s="669" t="s">
        <v>287</v>
      </c>
      <c r="D16" s="391">
        <v>7</v>
      </c>
      <c r="E16" s="392"/>
      <c r="F16" s="313">
        <f>F14</f>
        <v>2.35</v>
      </c>
      <c r="G16" s="313">
        <v>1.25</v>
      </c>
      <c r="H16" s="378">
        <v>0.6</v>
      </c>
      <c r="I16" s="352">
        <f t="shared" ref="I16:I21" si="1">F16-G16-H16</f>
        <v>0.50000000000000011</v>
      </c>
    </row>
    <row r="17" spans="1:9" s="70" customFormat="1" ht="34.5" customHeight="1" x14ac:dyDescent="0.2">
      <c r="A17" s="67"/>
      <c r="B17" s="638"/>
      <c r="C17" s="670"/>
      <c r="D17" s="393">
        <f>D16</f>
        <v>7</v>
      </c>
      <c r="E17" s="394">
        <v>9</v>
      </c>
      <c r="F17" s="176">
        <f t="shared" ref="F17:G19" si="2">F16</f>
        <v>2.35</v>
      </c>
      <c r="G17" s="176">
        <f t="shared" si="2"/>
        <v>1.25</v>
      </c>
      <c r="H17" s="176">
        <v>0.55000000000000004</v>
      </c>
      <c r="I17" s="377">
        <f t="shared" si="1"/>
        <v>0.55000000000000004</v>
      </c>
    </row>
    <row r="18" spans="1:9" s="70" customFormat="1" ht="34.5" customHeight="1" x14ac:dyDescent="0.2">
      <c r="A18" s="67"/>
      <c r="B18" s="638"/>
      <c r="C18" s="670"/>
      <c r="D18" s="393">
        <f>E17</f>
        <v>9</v>
      </c>
      <c r="E18" s="394">
        <v>10</v>
      </c>
      <c r="F18" s="176">
        <f t="shared" si="2"/>
        <v>2.35</v>
      </c>
      <c r="G18" s="176">
        <f t="shared" si="2"/>
        <v>1.25</v>
      </c>
      <c r="H18" s="176">
        <v>0.45</v>
      </c>
      <c r="I18" s="377">
        <f t="shared" si="1"/>
        <v>0.65000000000000013</v>
      </c>
    </row>
    <row r="19" spans="1:9" s="70" customFormat="1" ht="34.5" customHeight="1" x14ac:dyDescent="0.2">
      <c r="A19" s="67"/>
      <c r="B19" s="638"/>
      <c r="C19" s="670"/>
      <c r="D19" s="393">
        <f>E18</f>
        <v>10</v>
      </c>
      <c r="E19" s="394">
        <v>12</v>
      </c>
      <c r="F19" s="176">
        <f t="shared" si="2"/>
        <v>2.35</v>
      </c>
      <c r="G19" s="176">
        <f t="shared" si="2"/>
        <v>1.25</v>
      </c>
      <c r="H19" s="176">
        <v>0.35</v>
      </c>
      <c r="I19" s="377">
        <f t="shared" si="1"/>
        <v>0.75000000000000011</v>
      </c>
    </row>
    <row r="20" spans="1:9" s="70" customFormat="1" ht="34.5" customHeight="1" x14ac:dyDescent="0.2">
      <c r="A20" s="67"/>
      <c r="B20" s="638"/>
      <c r="C20" s="670"/>
      <c r="D20" s="420">
        <f>E19</f>
        <v>12</v>
      </c>
      <c r="E20" s="387">
        <v>14</v>
      </c>
      <c r="F20" s="176">
        <f>F17</f>
        <v>2.35</v>
      </c>
      <c r="G20" s="176">
        <f>G17</f>
        <v>1.25</v>
      </c>
      <c r="H20" s="418">
        <v>0.25</v>
      </c>
      <c r="I20" s="344">
        <f t="shared" si="1"/>
        <v>0.85000000000000009</v>
      </c>
    </row>
    <row r="21" spans="1:9" s="70" customFormat="1" ht="34.5" customHeight="1" thickBot="1" x14ac:dyDescent="0.25">
      <c r="A21" s="67"/>
      <c r="B21" s="639"/>
      <c r="C21" s="671"/>
      <c r="D21" s="414">
        <f>E20</f>
        <v>14</v>
      </c>
      <c r="E21" s="415">
        <v>15</v>
      </c>
      <c r="F21" s="421">
        <f>F20</f>
        <v>2.35</v>
      </c>
      <c r="G21" s="195">
        <f>G20</f>
        <v>1.25</v>
      </c>
      <c r="H21" s="195">
        <v>0.15</v>
      </c>
      <c r="I21" s="416">
        <f t="shared" si="1"/>
        <v>0.95000000000000007</v>
      </c>
    </row>
    <row r="22" spans="1:9" s="70" customFormat="1" ht="34.5" customHeight="1" x14ac:dyDescent="0.2">
      <c r="A22" s="67"/>
      <c r="B22" s="637" t="s">
        <v>388</v>
      </c>
      <c r="C22" s="666" t="s">
        <v>152</v>
      </c>
      <c r="D22" s="609" t="s">
        <v>283</v>
      </c>
      <c r="E22" s="610"/>
      <c r="F22" s="657">
        <v>2.35</v>
      </c>
      <c r="G22" s="680" t="s">
        <v>115</v>
      </c>
      <c r="H22" s="657" t="s">
        <v>77</v>
      </c>
      <c r="I22" s="656">
        <f>SUM(F22-G22)</f>
        <v>1.1000000000000001</v>
      </c>
    </row>
    <row r="23" spans="1:9" s="70" customFormat="1" ht="34.5" customHeight="1" x14ac:dyDescent="0.2">
      <c r="A23" s="67"/>
      <c r="B23" s="638"/>
      <c r="C23" s="667"/>
      <c r="D23" s="659"/>
      <c r="E23" s="644"/>
      <c r="F23" s="658"/>
      <c r="G23" s="681"/>
      <c r="H23" s="658"/>
      <c r="I23" s="655"/>
    </row>
    <row r="24" spans="1:9" s="70" customFormat="1" ht="34.5" customHeight="1" x14ac:dyDescent="0.2">
      <c r="A24" s="67"/>
      <c r="B24" s="638"/>
      <c r="C24" s="669" t="s">
        <v>287</v>
      </c>
      <c r="D24" s="391">
        <v>8</v>
      </c>
      <c r="E24" s="392"/>
      <c r="F24" s="313">
        <f>F22</f>
        <v>2.35</v>
      </c>
      <c r="G24" s="313">
        <v>1.25</v>
      </c>
      <c r="H24" s="378">
        <v>0.5</v>
      </c>
      <c r="I24" s="352">
        <f>F24-G24-H24</f>
        <v>0.60000000000000009</v>
      </c>
    </row>
    <row r="25" spans="1:9" s="70" customFormat="1" ht="34.5" customHeight="1" x14ac:dyDescent="0.2">
      <c r="A25" s="67"/>
      <c r="B25" s="638"/>
      <c r="C25" s="670"/>
      <c r="D25" s="393">
        <f>D24</f>
        <v>8</v>
      </c>
      <c r="E25" s="394">
        <v>10</v>
      </c>
      <c r="F25" s="176">
        <f t="shared" ref="F25:G27" si="3">F24</f>
        <v>2.35</v>
      </c>
      <c r="G25" s="176">
        <f t="shared" si="3"/>
        <v>1.25</v>
      </c>
      <c r="H25" s="176">
        <v>0.45</v>
      </c>
      <c r="I25" s="377">
        <f>F25-G25-H25</f>
        <v>0.65000000000000013</v>
      </c>
    </row>
    <row r="26" spans="1:9" s="70" customFormat="1" ht="34.5" customHeight="1" x14ac:dyDescent="0.2">
      <c r="A26" s="67"/>
      <c r="B26" s="638"/>
      <c r="C26" s="670"/>
      <c r="D26" s="393">
        <f>E25</f>
        <v>10</v>
      </c>
      <c r="E26" s="394">
        <v>12</v>
      </c>
      <c r="F26" s="176">
        <f t="shared" si="3"/>
        <v>2.35</v>
      </c>
      <c r="G26" s="176">
        <f t="shared" si="3"/>
        <v>1.25</v>
      </c>
      <c r="H26" s="176">
        <v>0.35</v>
      </c>
      <c r="I26" s="377">
        <f>F26-G26-H26</f>
        <v>0.75000000000000011</v>
      </c>
    </row>
    <row r="27" spans="1:9" s="70" customFormat="1" ht="34.5" customHeight="1" x14ac:dyDescent="0.2">
      <c r="A27" s="67"/>
      <c r="B27" s="638"/>
      <c r="C27" s="670"/>
      <c r="D27" s="393">
        <f>E26</f>
        <v>12</v>
      </c>
      <c r="E27" s="394">
        <v>14</v>
      </c>
      <c r="F27" s="176">
        <f t="shared" si="3"/>
        <v>2.35</v>
      </c>
      <c r="G27" s="176">
        <f t="shared" si="3"/>
        <v>1.25</v>
      </c>
      <c r="H27" s="176">
        <v>0.25</v>
      </c>
      <c r="I27" s="377">
        <f>F27-G27-H27</f>
        <v>0.85000000000000009</v>
      </c>
    </row>
    <row r="28" spans="1:9" s="70" customFormat="1" ht="34.5" customHeight="1" thickBot="1" x14ac:dyDescent="0.25">
      <c r="A28" s="67"/>
      <c r="B28" s="639"/>
      <c r="C28" s="671"/>
      <c r="D28" s="384">
        <f>E27</f>
        <v>14</v>
      </c>
      <c r="E28" s="390">
        <v>15</v>
      </c>
      <c r="F28" s="328">
        <f>F25</f>
        <v>2.35</v>
      </c>
      <c r="G28" s="328">
        <f>G25</f>
        <v>1.25</v>
      </c>
      <c r="H28" s="328">
        <v>0.15</v>
      </c>
      <c r="I28" s="354">
        <f>F28-G28-H28</f>
        <v>0.95000000000000007</v>
      </c>
    </row>
    <row r="29" spans="1:9" s="70" customFormat="1" ht="34.5" customHeight="1" x14ac:dyDescent="0.2">
      <c r="A29" s="67"/>
      <c r="B29" s="637" t="s">
        <v>389</v>
      </c>
      <c r="C29" s="666" t="s">
        <v>152</v>
      </c>
      <c r="D29" s="609" t="s">
        <v>283</v>
      </c>
      <c r="E29" s="610"/>
      <c r="F29" s="657">
        <v>2.35</v>
      </c>
      <c r="G29" s="680" t="s">
        <v>115</v>
      </c>
      <c r="H29" s="657" t="s">
        <v>77</v>
      </c>
      <c r="I29" s="656">
        <f>SUM(F29-G29)</f>
        <v>1.1000000000000001</v>
      </c>
    </row>
    <row r="30" spans="1:9" s="70" customFormat="1" ht="34.5" customHeight="1" x14ac:dyDescent="0.2">
      <c r="A30" s="67"/>
      <c r="B30" s="638"/>
      <c r="C30" s="667"/>
      <c r="D30" s="659"/>
      <c r="E30" s="644"/>
      <c r="F30" s="658"/>
      <c r="G30" s="681"/>
      <c r="H30" s="658"/>
      <c r="I30" s="655"/>
    </row>
    <row r="31" spans="1:9" s="70" customFormat="1" ht="34.5" customHeight="1" x14ac:dyDescent="0.2">
      <c r="A31" s="67"/>
      <c r="B31" s="638"/>
      <c r="C31" s="669" t="s">
        <v>287</v>
      </c>
      <c r="D31" s="391">
        <v>8</v>
      </c>
      <c r="E31" s="392"/>
      <c r="F31" s="313">
        <f>F29</f>
        <v>2.35</v>
      </c>
      <c r="G31" s="313">
        <v>1.25</v>
      </c>
      <c r="H31" s="378">
        <v>0.55000000000000004</v>
      </c>
      <c r="I31" s="352">
        <f>F31-G31-H31</f>
        <v>0.55000000000000004</v>
      </c>
    </row>
    <row r="32" spans="1:9" s="70" customFormat="1" ht="34.5" customHeight="1" x14ac:dyDescent="0.2">
      <c r="A32" s="67"/>
      <c r="B32" s="638"/>
      <c r="C32" s="670"/>
      <c r="D32" s="393">
        <f>D31</f>
        <v>8</v>
      </c>
      <c r="E32" s="394">
        <v>10</v>
      </c>
      <c r="F32" s="176">
        <f t="shared" ref="F32:G34" si="4">F31</f>
        <v>2.35</v>
      </c>
      <c r="G32" s="176">
        <f t="shared" si="4"/>
        <v>1.25</v>
      </c>
      <c r="H32" s="176">
        <v>0.45</v>
      </c>
      <c r="I32" s="377">
        <f>F32-G32-H32</f>
        <v>0.65000000000000013</v>
      </c>
    </row>
    <row r="33" spans="1:9" s="70" customFormat="1" ht="34.5" customHeight="1" x14ac:dyDescent="0.2">
      <c r="A33" s="67"/>
      <c r="B33" s="638"/>
      <c r="C33" s="670"/>
      <c r="D33" s="393">
        <f>E32</f>
        <v>10</v>
      </c>
      <c r="E33" s="394">
        <v>11</v>
      </c>
      <c r="F33" s="176">
        <f t="shared" si="4"/>
        <v>2.35</v>
      </c>
      <c r="G33" s="176">
        <f t="shared" si="4"/>
        <v>1.25</v>
      </c>
      <c r="H33" s="176">
        <v>0.35</v>
      </c>
      <c r="I33" s="377">
        <f>F33-G33-H33</f>
        <v>0.75000000000000011</v>
      </c>
    </row>
    <row r="34" spans="1:9" s="70" customFormat="1" ht="34.5" customHeight="1" x14ac:dyDescent="0.2">
      <c r="A34" s="67"/>
      <c r="B34" s="638"/>
      <c r="C34" s="670"/>
      <c r="D34" s="393">
        <f>E33</f>
        <v>11</v>
      </c>
      <c r="E34" s="394">
        <v>13</v>
      </c>
      <c r="F34" s="176">
        <f t="shared" si="4"/>
        <v>2.35</v>
      </c>
      <c r="G34" s="176">
        <f t="shared" si="4"/>
        <v>1.25</v>
      </c>
      <c r="H34" s="176">
        <v>0.25</v>
      </c>
      <c r="I34" s="377">
        <f>F34-G34-H34</f>
        <v>0.85000000000000009</v>
      </c>
    </row>
    <row r="35" spans="1:9" s="70" customFormat="1" ht="34.5" customHeight="1" thickBot="1" x14ac:dyDescent="0.25">
      <c r="A35" s="67"/>
      <c r="B35" s="639"/>
      <c r="C35" s="671"/>
      <c r="D35" s="384">
        <f>E34</f>
        <v>13</v>
      </c>
      <c r="E35" s="390">
        <v>15</v>
      </c>
      <c r="F35" s="328">
        <f>F32</f>
        <v>2.35</v>
      </c>
      <c r="G35" s="328">
        <f>G32</f>
        <v>1.25</v>
      </c>
      <c r="H35" s="328">
        <v>0.15</v>
      </c>
      <c r="I35" s="354">
        <f>F35-G35-H35</f>
        <v>0.95000000000000007</v>
      </c>
    </row>
  </sheetData>
  <mergeCells count="37">
    <mergeCell ref="B8:B13"/>
    <mergeCell ref="C8:C9"/>
    <mergeCell ref="I22:I23"/>
    <mergeCell ref="C24:C28"/>
    <mergeCell ref="B22:B28"/>
    <mergeCell ref="C22:C23"/>
    <mergeCell ref="D22:E23"/>
    <mergeCell ref="F22:F23"/>
    <mergeCell ref="G22:G23"/>
    <mergeCell ref="H22:H23"/>
    <mergeCell ref="B14:B21"/>
    <mergeCell ref="C14:C15"/>
    <mergeCell ref="D14:E15"/>
    <mergeCell ref="F14:F15"/>
    <mergeCell ref="G14:G15"/>
    <mergeCell ref="I14:I15"/>
    <mergeCell ref="B1:J1"/>
    <mergeCell ref="C2:K2"/>
    <mergeCell ref="B4:B7"/>
    <mergeCell ref="C4:C7"/>
    <mergeCell ref="D4:E7"/>
    <mergeCell ref="C16:C21"/>
    <mergeCell ref="D8:E9"/>
    <mergeCell ref="F8:F9"/>
    <mergeCell ref="G8:G9"/>
    <mergeCell ref="I8:I9"/>
    <mergeCell ref="H8:H9"/>
    <mergeCell ref="C10:C13"/>
    <mergeCell ref="H14:H15"/>
    <mergeCell ref="I29:I30"/>
    <mergeCell ref="C31:C35"/>
    <mergeCell ref="B29:B35"/>
    <mergeCell ref="C29:C30"/>
    <mergeCell ref="D29:E30"/>
    <mergeCell ref="F29:F30"/>
    <mergeCell ref="G29:G30"/>
    <mergeCell ref="H29:H30"/>
  </mergeCells>
  <phoneticPr fontId="39"/>
  <pageMargins left="0.78740157480314965" right="0.23622047244094491" top="0.47244094488188981" bottom="0" header="0.31496062992125984" footer="0.31496062992125984"/>
  <pageSetup paperSize="9" scale="78" orientation="portrait" r:id="rId1"/>
  <headerFooter alignWithMargins="0"/>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K33"/>
  <sheetViews>
    <sheetView view="pageBreakPreview" zoomScale="85" zoomScaleNormal="85" zoomScaleSheetLayoutView="85" workbookViewId="0">
      <pane xSplit="3" ySplit="7" topLeftCell="D23" activePane="bottomRight" state="frozen"/>
      <selection pane="topRight" activeCell="D1" sqref="D1"/>
      <selection pane="bottomLeft" activeCell="A8" sqref="A8"/>
      <selection pane="bottomRight" activeCell="B16" sqref="B16:B24"/>
    </sheetView>
  </sheetViews>
  <sheetFormatPr defaultColWidth="8" defaultRowHeight="12" x14ac:dyDescent="0.2"/>
  <cols>
    <col min="1" max="1" width="1.7265625" style="67" customWidth="1"/>
    <col min="2" max="2" width="11.36328125" style="348" customWidth="1"/>
    <col min="3" max="3" width="19" style="68" customWidth="1"/>
    <col min="4" max="4" width="11.453125" style="67" customWidth="1"/>
    <col min="5" max="5" width="11.453125" style="68" customWidth="1"/>
    <col min="6" max="6" width="15" style="68" customWidth="1"/>
    <col min="7" max="7" width="15" style="69" customWidth="1"/>
    <col min="8" max="9" width="15" style="70" customWidth="1"/>
    <col min="10" max="10" width="1.08984375" style="70" customWidth="1"/>
    <col min="11" max="11" width="10.36328125" style="70" customWidth="1"/>
    <col min="12" max="16384" width="8" style="67"/>
  </cols>
  <sheetData>
    <row r="1" spans="1:11" ht="24.75" customHeight="1" x14ac:dyDescent="0.2">
      <c r="B1" s="484" t="s">
        <v>56</v>
      </c>
      <c r="C1" s="484"/>
      <c r="D1" s="484"/>
      <c r="E1" s="484"/>
      <c r="F1" s="484"/>
      <c r="G1" s="484"/>
      <c r="H1" s="484"/>
      <c r="I1" s="484"/>
      <c r="J1" s="484"/>
      <c r="K1" s="157"/>
    </row>
    <row r="2" spans="1:11" ht="6.75" customHeight="1" x14ac:dyDescent="0.2">
      <c r="C2" s="485"/>
      <c r="D2" s="485"/>
      <c r="E2" s="485"/>
      <c r="F2" s="485"/>
      <c r="G2" s="485"/>
      <c r="H2" s="485"/>
      <c r="I2" s="485"/>
      <c r="J2" s="485"/>
      <c r="K2" s="485"/>
    </row>
    <row r="3" spans="1:11" ht="33" customHeight="1" thickBot="1" x14ac:dyDescent="0.25">
      <c r="B3" s="349" t="s">
        <v>209</v>
      </c>
      <c r="D3"/>
      <c r="E3"/>
      <c r="F3"/>
      <c r="G3"/>
      <c r="H3"/>
      <c r="I3" s="159" t="s">
        <v>272</v>
      </c>
      <c r="J3"/>
      <c r="K3" s="128"/>
    </row>
    <row r="4" spans="1:11" ht="18.75" customHeight="1" x14ac:dyDescent="0.2">
      <c r="B4" s="637" t="s">
        <v>307</v>
      </c>
      <c r="C4" s="559" t="s">
        <v>249</v>
      </c>
      <c r="D4" s="562" t="s">
        <v>281</v>
      </c>
      <c r="E4" s="563"/>
      <c r="F4" s="160"/>
      <c r="G4" s="161" t="s">
        <v>113</v>
      </c>
      <c r="H4" s="162" t="s">
        <v>16</v>
      </c>
      <c r="I4" s="163"/>
      <c r="J4"/>
      <c r="K4" s="132"/>
    </row>
    <row r="5" spans="1:11" ht="18.75" customHeight="1" x14ac:dyDescent="0.2">
      <c r="B5" s="640"/>
      <c r="C5" s="560"/>
      <c r="D5" s="564"/>
      <c r="E5" s="565"/>
      <c r="F5" s="165" t="s">
        <v>134</v>
      </c>
      <c r="G5" s="165" t="s">
        <v>109</v>
      </c>
      <c r="H5" s="166" t="s">
        <v>125</v>
      </c>
      <c r="I5" s="164" t="s">
        <v>47</v>
      </c>
      <c r="J5"/>
    </row>
    <row r="6" spans="1:11" ht="18.75" customHeight="1" x14ac:dyDescent="0.2">
      <c r="B6" s="640"/>
      <c r="C6" s="560"/>
      <c r="D6" s="564"/>
      <c r="E6" s="565"/>
      <c r="F6" s="165"/>
      <c r="G6" s="165"/>
      <c r="H6" s="166" t="s">
        <v>196</v>
      </c>
      <c r="I6" s="167"/>
      <c r="J6"/>
    </row>
    <row r="7" spans="1:11" ht="21" customHeight="1" thickBot="1" x14ac:dyDescent="0.25">
      <c r="B7" s="641"/>
      <c r="C7" s="561"/>
      <c r="D7" s="633"/>
      <c r="E7" s="635"/>
      <c r="F7" s="345" t="s">
        <v>276</v>
      </c>
      <c r="G7" s="346" t="s">
        <v>261</v>
      </c>
      <c r="H7" s="347" t="s">
        <v>119</v>
      </c>
      <c r="I7" s="168" t="s">
        <v>174</v>
      </c>
      <c r="J7"/>
    </row>
    <row r="8" spans="1:11" s="70" customFormat="1" ht="34.5" customHeight="1" x14ac:dyDescent="0.2">
      <c r="A8" s="67"/>
      <c r="B8" s="637" t="s">
        <v>390</v>
      </c>
      <c r="C8" s="666" t="s">
        <v>152</v>
      </c>
      <c r="D8" s="609" t="s">
        <v>283</v>
      </c>
      <c r="E8" s="610"/>
      <c r="F8" s="657">
        <v>2.4500000000000002</v>
      </c>
      <c r="G8" s="680" t="s">
        <v>115</v>
      </c>
      <c r="H8" s="657" t="s">
        <v>77</v>
      </c>
      <c r="I8" s="656">
        <f>SUM(F8-G8)</f>
        <v>1.2000000000000002</v>
      </c>
    </row>
    <row r="9" spans="1:11" s="70" customFormat="1" ht="34.5" customHeight="1" x14ac:dyDescent="0.2">
      <c r="A9" s="67"/>
      <c r="B9" s="638"/>
      <c r="C9" s="667"/>
      <c r="D9" s="659"/>
      <c r="E9" s="644"/>
      <c r="F9" s="658"/>
      <c r="G9" s="681"/>
      <c r="H9" s="658"/>
      <c r="I9" s="655"/>
    </row>
    <row r="10" spans="1:11" s="70" customFormat="1" ht="34.5" customHeight="1" x14ac:dyDescent="0.2">
      <c r="A10" s="67"/>
      <c r="B10" s="638"/>
      <c r="C10" s="669" t="s">
        <v>287</v>
      </c>
      <c r="D10" s="391">
        <v>5</v>
      </c>
      <c r="E10" s="392"/>
      <c r="F10" s="313">
        <f>F8</f>
        <v>2.4500000000000002</v>
      </c>
      <c r="G10" s="313">
        <v>1.25</v>
      </c>
      <c r="H10" s="378">
        <v>0.6</v>
      </c>
      <c r="I10" s="352">
        <f t="shared" ref="I10:I15" si="0">F10-G10-H10</f>
        <v>0.6000000000000002</v>
      </c>
    </row>
    <row r="11" spans="1:11" s="70" customFormat="1" ht="34.5" customHeight="1" x14ac:dyDescent="0.2">
      <c r="A11" s="67"/>
      <c r="B11" s="638"/>
      <c r="C11" s="670"/>
      <c r="D11" s="393">
        <f>D10</f>
        <v>5</v>
      </c>
      <c r="E11" s="394">
        <v>7</v>
      </c>
      <c r="F11" s="176">
        <f t="shared" ref="F11:G13" si="1">F10</f>
        <v>2.4500000000000002</v>
      </c>
      <c r="G11" s="176">
        <f t="shared" si="1"/>
        <v>1.25</v>
      </c>
      <c r="H11" s="176">
        <v>0.55000000000000004</v>
      </c>
      <c r="I11" s="377">
        <f t="shared" si="0"/>
        <v>0.65000000000000013</v>
      </c>
    </row>
    <row r="12" spans="1:11" s="70" customFormat="1" ht="34.5" customHeight="1" x14ac:dyDescent="0.2">
      <c r="A12" s="67"/>
      <c r="B12" s="638"/>
      <c r="C12" s="670"/>
      <c r="D12" s="393">
        <f>E11</f>
        <v>7</v>
      </c>
      <c r="E12" s="394">
        <v>9</v>
      </c>
      <c r="F12" s="176">
        <f t="shared" si="1"/>
        <v>2.4500000000000002</v>
      </c>
      <c r="G12" s="176">
        <f t="shared" si="1"/>
        <v>1.25</v>
      </c>
      <c r="H12" s="176">
        <v>0.45</v>
      </c>
      <c r="I12" s="377">
        <f t="shared" si="0"/>
        <v>0.75000000000000022</v>
      </c>
    </row>
    <row r="13" spans="1:11" s="70" customFormat="1" ht="34.5" customHeight="1" x14ac:dyDescent="0.2">
      <c r="A13" s="67"/>
      <c r="B13" s="638"/>
      <c r="C13" s="670"/>
      <c r="D13" s="393">
        <f>E12</f>
        <v>9</v>
      </c>
      <c r="E13" s="394">
        <v>11</v>
      </c>
      <c r="F13" s="176">
        <f t="shared" si="1"/>
        <v>2.4500000000000002</v>
      </c>
      <c r="G13" s="176">
        <f t="shared" si="1"/>
        <v>1.25</v>
      </c>
      <c r="H13" s="176">
        <v>0.35</v>
      </c>
      <c r="I13" s="377">
        <f t="shared" si="0"/>
        <v>0.8500000000000002</v>
      </c>
    </row>
    <row r="14" spans="1:11" s="70" customFormat="1" ht="34.5" customHeight="1" x14ac:dyDescent="0.2">
      <c r="A14" s="67"/>
      <c r="B14" s="638"/>
      <c r="C14" s="670"/>
      <c r="D14" s="395">
        <f>E13</f>
        <v>11</v>
      </c>
      <c r="E14" s="396">
        <v>13</v>
      </c>
      <c r="F14" s="423">
        <f>F8</f>
        <v>2.4500000000000002</v>
      </c>
      <c r="G14" s="180" t="str">
        <f>G8</f>
        <v>1.25</v>
      </c>
      <c r="H14" s="424">
        <v>0.25</v>
      </c>
      <c r="I14" s="419">
        <f t="shared" si="0"/>
        <v>0.95000000000000018</v>
      </c>
    </row>
    <row r="15" spans="1:11" s="70" customFormat="1" ht="34.5" customHeight="1" thickBot="1" x14ac:dyDescent="0.25">
      <c r="A15" s="67"/>
      <c r="B15" s="639"/>
      <c r="C15" s="671"/>
      <c r="D15" s="384">
        <f>E14</f>
        <v>13</v>
      </c>
      <c r="E15" s="390">
        <v>15</v>
      </c>
      <c r="F15" s="328">
        <f>F11</f>
        <v>2.4500000000000002</v>
      </c>
      <c r="G15" s="328">
        <f>G11</f>
        <v>1.25</v>
      </c>
      <c r="H15" s="328">
        <v>0.15</v>
      </c>
      <c r="I15" s="354">
        <f t="shared" si="0"/>
        <v>1.0500000000000003</v>
      </c>
    </row>
    <row r="16" spans="1:11" ht="34.5" customHeight="1" x14ac:dyDescent="0.2">
      <c r="B16" s="637" t="s">
        <v>391</v>
      </c>
      <c r="C16" s="666" t="s">
        <v>152</v>
      </c>
      <c r="D16" s="609" t="s">
        <v>283</v>
      </c>
      <c r="E16" s="610"/>
      <c r="F16" s="657">
        <v>2.65</v>
      </c>
      <c r="G16" s="680" t="s">
        <v>115</v>
      </c>
      <c r="H16" s="657" t="s">
        <v>77</v>
      </c>
      <c r="I16" s="656">
        <f>SUM(F16-G16)</f>
        <v>1.4</v>
      </c>
    </row>
    <row r="17" spans="2:9" ht="34.5" customHeight="1" x14ac:dyDescent="0.2">
      <c r="B17" s="638"/>
      <c r="C17" s="667"/>
      <c r="D17" s="659"/>
      <c r="E17" s="644"/>
      <c r="F17" s="658"/>
      <c r="G17" s="681"/>
      <c r="H17" s="658"/>
      <c r="I17" s="655"/>
    </row>
    <row r="18" spans="2:9" ht="34.5" customHeight="1" x14ac:dyDescent="0.2">
      <c r="B18" s="638"/>
      <c r="C18" s="669" t="s">
        <v>287</v>
      </c>
      <c r="D18" s="391">
        <v>5</v>
      </c>
      <c r="E18" s="392"/>
      <c r="F18" s="313">
        <f>F16</f>
        <v>2.65</v>
      </c>
      <c r="G18" s="313">
        <v>1.25</v>
      </c>
      <c r="H18" s="378">
        <v>0.75</v>
      </c>
      <c r="I18" s="352">
        <f t="shared" ref="I18:I24" si="2">F18-G18-H18</f>
        <v>0.64999999999999991</v>
      </c>
    </row>
    <row r="19" spans="2:9" ht="34.5" customHeight="1" x14ac:dyDescent="0.2">
      <c r="B19" s="638"/>
      <c r="C19" s="670"/>
      <c r="D19" s="393">
        <f>D18</f>
        <v>5</v>
      </c>
      <c r="E19" s="394">
        <v>7</v>
      </c>
      <c r="F19" s="176">
        <f t="shared" ref="F19:G21" si="3">F18</f>
        <v>2.65</v>
      </c>
      <c r="G19" s="176">
        <f t="shared" si="3"/>
        <v>1.25</v>
      </c>
      <c r="H19" s="176">
        <v>0.65</v>
      </c>
      <c r="I19" s="377">
        <f t="shared" si="2"/>
        <v>0.74999999999999989</v>
      </c>
    </row>
    <row r="20" spans="2:9" ht="34.5" customHeight="1" x14ac:dyDescent="0.2">
      <c r="B20" s="638"/>
      <c r="C20" s="670"/>
      <c r="D20" s="393">
        <f>E19</f>
        <v>7</v>
      </c>
      <c r="E20" s="394">
        <v>9</v>
      </c>
      <c r="F20" s="176">
        <f t="shared" si="3"/>
        <v>2.65</v>
      </c>
      <c r="G20" s="176">
        <f t="shared" si="3"/>
        <v>1.25</v>
      </c>
      <c r="H20" s="176">
        <v>0.55000000000000004</v>
      </c>
      <c r="I20" s="377">
        <f t="shared" si="2"/>
        <v>0.84999999999999987</v>
      </c>
    </row>
    <row r="21" spans="2:9" ht="34.5" customHeight="1" x14ac:dyDescent="0.2">
      <c r="B21" s="638"/>
      <c r="C21" s="670"/>
      <c r="D21" s="393">
        <f>E20</f>
        <v>9</v>
      </c>
      <c r="E21" s="394">
        <v>11</v>
      </c>
      <c r="F21" s="176">
        <f t="shared" si="3"/>
        <v>2.65</v>
      </c>
      <c r="G21" s="176">
        <f t="shared" si="3"/>
        <v>1.25</v>
      </c>
      <c r="H21" s="176">
        <v>0.45</v>
      </c>
      <c r="I21" s="377">
        <f t="shared" si="2"/>
        <v>0.95</v>
      </c>
    </row>
    <row r="22" spans="2:9" ht="34.5" customHeight="1" x14ac:dyDescent="0.2">
      <c r="B22" s="638"/>
      <c r="C22" s="670"/>
      <c r="D22" s="420">
        <f>E21</f>
        <v>11</v>
      </c>
      <c r="E22" s="396">
        <v>12</v>
      </c>
      <c r="F22" s="423">
        <f>F16</f>
        <v>2.65</v>
      </c>
      <c r="G22" s="180" t="str">
        <f>G16</f>
        <v>1.25</v>
      </c>
      <c r="H22" s="424">
        <v>0.35</v>
      </c>
      <c r="I22" s="425">
        <f t="shared" si="2"/>
        <v>1.0499999999999998</v>
      </c>
    </row>
    <row r="23" spans="2:9" ht="34.5" customHeight="1" x14ac:dyDescent="0.2">
      <c r="B23" s="638"/>
      <c r="C23" s="670"/>
      <c r="D23" s="395">
        <f>E22</f>
        <v>12</v>
      </c>
      <c r="E23" s="387">
        <v>14</v>
      </c>
      <c r="F23" s="423">
        <v>2.65</v>
      </c>
      <c r="G23" s="424">
        <v>1.25</v>
      </c>
      <c r="H23" s="424">
        <v>0.25</v>
      </c>
      <c r="I23" s="419">
        <f t="shared" si="2"/>
        <v>1.1499999999999999</v>
      </c>
    </row>
    <row r="24" spans="2:9" ht="34.5" customHeight="1" thickBot="1" x14ac:dyDescent="0.25">
      <c r="B24" s="639"/>
      <c r="C24" s="671"/>
      <c r="D24" s="384">
        <f>E23</f>
        <v>14</v>
      </c>
      <c r="E24" s="390">
        <v>15</v>
      </c>
      <c r="F24" s="328">
        <f>F19</f>
        <v>2.65</v>
      </c>
      <c r="G24" s="328">
        <f>G19</f>
        <v>1.25</v>
      </c>
      <c r="H24" s="328">
        <v>0.15</v>
      </c>
      <c r="I24" s="354">
        <f t="shared" si="2"/>
        <v>1.25</v>
      </c>
    </row>
    <row r="25" spans="2:9" ht="34.5" customHeight="1" x14ac:dyDescent="0.2">
      <c r="B25" s="637" t="s">
        <v>392</v>
      </c>
      <c r="C25" s="666" t="s">
        <v>152</v>
      </c>
      <c r="D25" s="609" t="s">
        <v>283</v>
      </c>
      <c r="E25" s="610"/>
      <c r="F25" s="657">
        <v>2.65</v>
      </c>
      <c r="G25" s="680" t="s">
        <v>115</v>
      </c>
      <c r="H25" s="657" t="s">
        <v>77</v>
      </c>
      <c r="I25" s="656">
        <f>SUM(F25-G25)</f>
        <v>1.4</v>
      </c>
    </row>
    <row r="26" spans="2:9" ht="34.5" customHeight="1" x14ac:dyDescent="0.2">
      <c r="B26" s="638"/>
      <c r="C26" s="667"/>
      <c r="D26" s="659"/>
      <c r="E26" s="644"/>
      <c r="F26" s="658"/>
      <c r="G26" s="681"/>
      <c r="H26" s="658"/>
      <c r="I26" s="655"/>
    </row>
    <row r="27" spans="2:9" ht="34.5" customHeight="1" x14ac:dyDescent="0.2">
      <c r="B27" s="638"/>
      <c r="C27" s="669" t="s">
        <v>287</v>
      </c>
      <c r="D27" s="391">
        <v>6</v>
      </c>
      <c r="E27" s="392"/>
      <c r="F27" s="313">
        <f>F25</f>
        <v>2.65</v>
      </c>
      <c r="G27" s="313">
        <v>1.25</v>
      </c>
      <c r="H27" s="378">
        <v>0.7</v>
      </c>
      <c r="I27" s="352">
        <f t="shared" ref="I27:I33" si="4">F27-G27-H27</f>
        <v>0.7</v>
      </c>
    </row>
    <row r="28" spans="2:9" ht="34.5" customHeight="1" x14ac:dyDescent="0.2">
      <c r="B28" s="638"/>
      <c r="C28" s="670"/>
      <c r="D28" s="393">
        <f>D27</f>
        <v>6</v>
      </c>
      <c r="E28" s="394">
        <v>8</v>
      </c>
      <c r="F28" s="176">
        <f t="shared" ref="F28:G30" si="5">F27</f>
        <v>2.65</v>
      </c>
      <c r="G28" s="176">
        <f t="shared" si="5"/>
        <v>1.25</v>
      </c>
      <c r="H28" s="176">
        <v>0.65</v>
      </c>
      <c r="I28" s="377">
        <f t="shared" si="4"/>
        <v>0.74999999999999989</v>
      </c>
    </row>
    <row r="29" spans="2:9" ht="34.5" customHeight="1" x14ac:dyDescent="0.2">
      <c r="B29" s="638"/>
      <c r="C29" s="670"/>
      <c r="D29" s="393">
        <f>E28</f>
        <v>8</v>
      </c>
      <c r="E29" s="394">
        <v>10</v>
      </c>
      <c r="F29" s="176">
        <f t="shared" si="5"/>
        <v>2.65</v>
      </c>
      <c r="G29" s="176">
        <f t="shared" si="5"/>
        <v>1.25</v>
      </c>
      <c r="H29" s="176">
        <v>0.55000000000000004</v>
      </c>
      <c r="I29" s="377">
        <f t="shared" si="4"/>
        <v>0.84999999999999987</v>
      </c>
    </row>
    <row r="30" spans="2:9" ht="34.5" customHeight="1" x14ac:dyDescent="0.2">
      <c r="B30" s="638"/>
      <c r="C30" s="670"/>
      <c r="D30" s="393">
        <f>E29</f>
        <v>10</v>
      </c>
      <c r="E30" s="394">
        <v>11</v>
      </c>
      <c r="F30" s="176">
        <f t="shared" si="5"/>
        <v>2.65</v>
      </c>
      <c r="G30" s="176">
        <f t="shared" si="5"/>
        <v>1.25</v>
      </c>
      <c r="H30" s="176">
        <v>0.45</v>
      </c>
      <c r="I30" s="377">
        <f t="shared" si="4"/>
        <v>0.95</v>
      </c>
    </row>
    <row r="31" spans="2:9" ht="34.5" customHeight="1" x14ac:dyDescent="0.2">
      <c r="B31" s="638"/>
      <c r="C31" s="670"/>
      <c r="D31" s="420">
        <f>E30</f>
        <v>11</v>
      </c>
      <c r="E31" s="396">
        <v>13</v>
      </c>
      <c r="F31" s="423">
        <f>F25</f>
        <v>2.65</v>
      </c>
      <c r="G31" s="180" t="str">
        <f>G25</f>
        <v>1.25</v>
      </c>
      <c r="H31" s="424">
        <v>0.35</v>
      </c>
      <c r="I31" s="425">
        <f t="shared" si="4"/>
        <v>1.0499999999999998</v>
      </c>
    </row>
    <row r="32" spans="2:9" ht="34.5" customHeight="1" x14ac:dyDescent="0.2">
      <c r="B32" s="638"/>
      <c r="C32" s="670"/>
      <c r="D32" s="395">
        <f>E31</f>
        <v>13</v>
      </c>
      <c r="E32" s="387">
        <v>14</v>
      </c>
      <c r="F32" s="423">
        <v>2.65</v>
      </c>
      <c r="G32" s="424">
        <v>1.25</v>
      </c>
      <c r="H32" s="424">
        <v>0.25</v>
      </c>
      <c r="I32" s="419">
        <f t="shared" si="4"/>
        <v>1.1499999999999999</v>
      </c>
    </row>
    <row r="33" spans="2:9" ht="34.5" customHeight="1" thickBot="1" x14ac:dyDescent="0.25">
      <c r="B33" s="639"/>
      <c r="C33" s="671"/>
      <c r="D33" s="384">
        <f>E32</f>
        <v>14</v>
      </c>
      <c r="E33" s="390">
        <v>15</v>
      </c>
      <c r="F33" s="328">
        <f>F28</f>
        <v>2.65</v>
      </c>
      <c r="G33" s="328">
        <f>G28</f>
        <v>1.25</v>
      </c>
      <c r="H33" s="328">
        <v>0.15</v>
      </c>
      <c r="I33" s="354">
        <f t="shared" si="4"/>
        <v>1.25</v>
      </c>
    </row>
  </sheetData>
  <mergeCells count="29">
    <mergeCell ref="I25:I26"/>
    <mergeCell ref="C27:C33"/>
    <mergeCell ref="B25:B33"/>
    <mergeCell ref="C25:C26"/>
    <mergeCell ref="D25:E26"/>
    <mergeCell ref="F25:F26"/>
    <mergeCell ref="G25:G26"/>
    <mergeCell ref="H25:H26"/>
    <mergeCell ref="I16:I17"/>
    <mergeCell ref="C18:C24"/>
    <mergeCell ref="B16:B24"/>
    <mergeCell ref="C16:C17"/>
    <mergeCell ref="D16:E17"/>
    <mergeCell ref="F16:F17"/>
    <mergeCell ref="G16:G17"/>
    <mergeCell ref="H16:H17"/>
    <mergeCell ref="G8:G9"/>
    <mergeCell ref="B1:J1"/>
    <mergeCell ref="C2:K2"/>
    <mergeCell ref="B4:B7"/>
    <mergeCell ref="C4:C7"/>
    <mergeCell ref="D4:E7"/>
    <mergeCell ref="H8:H9"/>
    <mergeCell ref="I8:I9"/>
    <mergeCell ref="C10:C15"/>
    <mergeCell ref="B8:B15"/>
    <mergeCell ref="C8:C9"/>
    <mergeCell ref="D8:E9"/>
    <mergeCell ref="F8:F9"/>
  </mergeCells>
  <phoneticPr fontId="39"/>
  <pageMargins left="0.78740157480314965" right="0.23622047244094491" top="0.47244094488188981" bottom="0" header="0.31496062992125984" footer="0.31496062992125984"/>
  <pageSetup paperSize="9" scale="78" orientation="portrait" r:id="rId1"/>
  <headerFooter alignWithMargins="0"/>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K32"/>
  <sheetViews>
    <sheetView view="pageBreakPreview" zoomScale="85" zoomScaleNormal="85" zoomScaleSheetLayoutView="85" workbookViewId="0">
      <pane xSplit="3" ySplit="7" topLeftCell="D11" activePane="bottomRight" state="frozen"/>
      <selection pane="topRight" activeCell="D1" sqref="D1"/>
      <selection pane="bottomLeft" activeCell="A8" sqref="A8"/>
      <selection pane="bottomRight" activeCell="B33" sqref="B33"/>
    </sheetView>
  </sheetViews>
  <sheetFormatPr defaultColWidth="8" defaultRowHeight="12" x14ac:dyDescent="0.2"/>
  <cols>
    <col min="1" max="1" width="1.7265625" style="67" customWidth="1"/>
    <col min="2" max="2" width="11.36328125" style="348" customWidth="1"/>
    <col min="3" max="3" width="19" style="68" customWidth="1"/>
    <col min="4" max="4" width="11.453125" style="67" customWidth="1"/>
    <col min="5" max="5" width="11.453125" style="68" customWidth="1"/>
    <col min="6" max="6" width="15" style="68" customWidth="1"/>
    <col min="7" max="7" width="15" style="69" customWidth="1"/>
    <col min="8" max="9" width="15" style="70" customWidth="1"/>
    <col min="10" max="10" width="1.08984375" style="70" customWidth="1"/>
    <col min="11" max="11" width="10.36328125" style="70" customWidth="1"/>
    <col min="12" max="16384" width="8" style="67"/>
  </cols>
  <sheetData>
    <row r="1" spans="1:11" ht="24.75" customHeight="1" x14ac:dyDescent="0.2">
      <c r="B1" s="484" t="s">
        <v>56</v>
      </c>
      <c r="C1" s="484"/>
      <c r="D1" s="484"/>
      <c r="E1" s="484"/>
      <c r="F1" s="484"/>
      <c r="G1" s="484"/>
      <c r="H1" s="484"/>
      <c r="I1" s="484"/>
      <c r="J1" s="484"/>
      <c r="K1" s="157"/>
    </row>
    <row r="2" spans="1:11" ht="6.75" customHeight="1" x14ac:dyDescent="0.2">
      <c r="C2" s="485"/>
      <c r="D2" s="485"/>
      <c r="E2" s="485"/>
      <c r="F2" s="485"/>
      <c r="G2" s="485"/>
      <c r="H2" s="485"/>
      <c r="I2" s="485"/>
      <c r="J2" s="485"/>
      <c r="K2" s="485"/>
    </row>
    <row r="3" spans="1:11" ht="33" customHeight="1" thickBot="1" x14ac:dyDescent="0.25">
      <c r="B3" s="349" t="s">
        <v>209</v>
      </c>
      <c r="D3"/>
      <c r="E3"/>
      <c r="F3"/>
      <c r="G3"/>
      <c r="H3"/>
      <c r="I3" s="159" t="s">
        <v>272</v>
      </c>
      <c r="J3"/>
      <c r="K3" s="128"/>
    </row>
    <row r="4" spans="1:11" ht="18.75" customHeight="1" x14ac:dyDescent="0.2">
      <c r="B4" s="637" t="s">
        <v>307</v>
      </c>
      <c r="C4" s="559" t="s">
        <v>249</v>
      </c>
      <c r="D4" s="562" t="s">
        <v>281</v>
      </c>
      <c r="E4" s="563"/>
      <c r="F4" s="160"/>
      <c r="G4" s="161" t="s">
        <v>113</v>
      </c>
      <c r="H4" s="162" t="s">
        <v>16</v>
      </c>
      <c r="I4" s="163"/>
      <c r="J4"/>
      <c r="K4" s="132"/>
    </row>
    <row r="5" spans="1:11" ht="18.75" customHeight="1" x14ac:dyDescent="0.2">
      <c r="B5" s="640"/>
      <c r="C5" s="560"/>
      <c r="D5" s="564"/>
      <c r="E5" s="565"/>
      <c r="F5" s="165" t="s">
        <v>134</v>
      </c>
      <c r="G5" s="165" t="s">
        <v>109</v>
      </c>
      <c r="H5" s="166" t="s">
        <v>125</v>
      </c>
      <c r="I5" s="164" t="s">
        <v>47</v>
      </c>
      <c r="J5"/>
    </row>
    <row r="6" spans="1:11" ht="18.75" customHeight="1" x14ac:dyDescent="0.2">
      <c r="B6" s="640"/>
      <c r="C6" s="560"/>
      <c r="D6" s="564"/>
      <c r="E6" s="565"/>
      <c r="F6" s="165"/>
      <c r="G6" s="165"/>
      <c r="H6" s="166" t="s">
        <v>196</v>
      </c>
      <c r="I6" s="167"/>
      <c r="J6"/>
    </row>
    <row r="7" spans="1:11" ht="21" customHeight="1" thickBot="1" x14ac:dyDescent="0.25">
      <c r="B7" s="641"/>
      <c r="C7" s="561"/>
      <c r="D7" s="633"/>
      <c r="E7" s="635"/>
      <c r="F7" s="345" t="s">
        <v>276</v>
      </c>
      <c r="G7" s="346" t="s">
        <v>261</v>
      </c>
      <c r="H7" s="347" t="s">
        <v>119</v>
      </c>
      <c r="I7" s="168" t="s">
        <v>174</v>
      </c>
      <c r="J7"/>
    </row>
    <row r="8" spans="1:11" s="70" customFormat="1" ht="34.5" customHeight="1" x14ac:dyDescent="0.2">
      <c r="A8" s="67"/>
      <c r="B8" s="637" t="s">
        <v>393</v>
      </c>
      <c r="C8" s="666" t="s">
        <v>152</v>
      </c>
      <c r="D8" s="609" t="s">
        <v>283</v>
      </c>
      <c r="E8" s="610"/>
      <c r="F8" s="657">
        <v>2.65</v>
      </c>
      <c r="G8" s="680" t="s">
        <v>115</v>
      </c>
      <c r="H8" s="657" t="s">
        <v>77</v>
      </c>
      <c r="I8" s="656">
        <f>SUM(F8-G8)</f>
        <v>1.4</v>
      </c>
    </row>
    <row r="9" spans="1:11" s="70" customFormat="1" ht="34.5" customHeight="1" x14ac:dyDescent="0.2">
      <c r="A9" s="67"/>
      <c r="B9" s="638"/>
      <c r="C9" s="667"/>
      <c r="D9" s="659"/>
      <c r="E9" s="644"/>
      <c r="F9" s="658"/>
      <c r="G9" s="681"/>
      <c r="H9" s="658"/>
      <c r="I9" s="655"/>
    </row>
    <row r="10" spans="1:11" s="70" customFormat="1" ht="34.5" customHeight="1" x14ac:dyDescent="0.2">
      <c r="A10" s="67"/>
      <c r="B10" s="638"/>
      <c r="C10" s="669" t="s">
        <v>287</v>
      </c>
      <c r="D10" s="391">
        <v>5</v>
      </c>
      <c r="E10" s="392"/>
      <c r="F10" s="313">
        <f>F8</f>
        <v>2.65</v>
      </c>
      <c r="G10" s="313">
        <v>1.25</v>
      </c>
      <c r="H10" s="378">
        <v>0.7</v>
      </c>
      <c r="I10" s="352">
        <f t="shared" ref="I10:I16" si="0">F10-G10-H10</f>
        <v>0.7</v>
      </c>
    </row>
    <row r="11" spans="1:11" s="70" customFormat="1" ht="34.5" customHeight="1" x14ac:dyDescent="0.2">
      <c r="A11" s="67"/>
      <c r="B11" s="638"/>
      <c r="C11" s="670"/>
      <c r="D11" s="393">
        <f>D10</f>
        <v>5</v>
      </c>
      <c r="E11" s="394">
        <v>7</v>
      </c>
      <c r="F11" s="176">
        <f t="shared" ref="F11:G13" si="1">F10</f>
        <v>2.65</v>
      </c>
      <c r="G11" s="176">
        <f t="shared" si="1"/>
        <v>1.25</v>
      </c>
      <c r="H11" s="176">
        <v>0.65</v>
      </c>
      <c r="I11" s="377">
        <f t="shared" si="0"/>
        <v>0.74999999999999989</v>
      </c>
    </row>
    <row r="12" spans="1:11" s="70" customFormat="1" ht="34.5" customHeight="1" x14ac:dyDescent="0.2">
      <c r="A12" s="67"/>
      <c r="B12" s="638"/>
      <c r="C12" s="670"/>
      <c r="D12" s="393">
        <f>E11</f>
        <v>7</v>
      </c>
      <c r="E12" s="394">
        <v>8</v>
      </c>
      <c r="F12" s="176">
        <f t="shared" si="1"/>
        <v>2.65</v>
      </c>
      <c r="G12" s="176">
        <f t="shared" si="1"/>
        <v>1.25</v>
      </c>
      <c r="H12" s="176">
        <v>0.55000000000000004</v>
      </c>
      <c r="I12" s="377">
        <f t="shared" si="0"/>
        <v>0.84999999999999987</v>
      </c>
    </row>
    <row r="13" spans="1:11" s="70" customFormat="1" ht="34.5" customHeight="1" x14ac:dyDescent="0.2">
      <c r="A13" s="67"/>
      <c r="B13" s="638"/>
      <c r="C13" s="670"/>
      <c r="D13" s="393">
        <f>E12</f>
        <v>8</v>
      </c>
      <c r="E13" s="394">
        <v>10</v>
      </c>
      <c r="F13" s="176">
        <f t="shared" si="1"/>
        <v>2.65</v>
      </c>
      <c r="G13" s="176">
        <f t="shared" si="1"/>
        <v>1.25</v>
      </c>
      <c r="H13" s="176">
        <v>0.45</v>
      </c>
      <c r="I13" s="377">
        <f t="shared" si="0"/>
        <v>0.95</v>
      </c>
    </row>
    <row r="14" spans="1:11" s="70" customFormat="1" ht="34.5" customHeight="1" x14ac:dyDescent="0.2">
      <c r="A14" s="67"/>
      <c r="B14" s="638"/>
      <c r="C14" s="670"/>
      <c r="D14" s="420">
        <f>E13</f>
        <v>10</v>
      </c>
      <c r="E14" s="396">
        <v>12</v>
      </c>
      <c r="F14" s="423">
        <f>F8</f>
        <v>2.65</v>
      </c>
      <c r="G14" s="180" t="str">
        <f>G8</f>
        <v>1.25</v>
      </c>
      <c r="H14" s="424">
        <v>0.35</v>
      </c>
      <c r="I14" s="425">
        <f t="shared" si="0"/>
        <v>1.0499999999999998</v>
      </c>
    </row>
    <row r="15" spans="1:11" s="70" customFormat="1" ht="34.5" customHeight="1" x14ac:dyDescent="0.2">
      <c r="A15" s="67"/>
      <c r="B15" s="638"/>
      <c r="C15" s="670"/>
      <c r="D15" s="395">
        <f>E14</f>
        <v>12</v>
      </c>
      <c r="E15" s="387">
        <v>13</v>
      </c>
      <c r="F15" s="423">
        <f>F8</f>
        <v>2.65</v>
      </c>
      <c r="G15" s="424">
        <v>1.25</v>
      </c>
      <c r="H15" s="424">
        <v>0.25</v>
      </c>
      <c r="I15" s="419">
        <f t="shared" si="0"/>
        <v>1.1499999999999999</v>
      </c>
    </row>
    <row r="16" spans="1:11" s="70" customFormat="1" ht="34.5" customHeight="1" thickBot="1" x14ac:dyDescent="0.25">
      <c r="A16" s="67"/>
      <c r="B16" s="639"/>
      <c r="C16" s="671"/>
      <c r="D16" s="384">
        <f>E15</f>
        <v>13</v>
      </c>
      <c r="E16" s="390">
        <v>15</v>
      </c>
      <c r="F16" s="328">
        <f>F11</f>
        <v>2.65</v>
      </c>
      <c r="G16" s="328">
        <f>G11</f>
        <v>1.25</v>
      </c>
      <c r="H16" s="328">
        <v>0.15</v>
      </c>
      <c r="I16" s="354">
        <f t="shared" si="0"/>
        <v>1.25</v>
      </c>
    </row>
    <row r="17" spans="1:9" s="70" customFormat="1" ht="34.5" customHeight="1" x14ac:dyDescent="0.2">
      <c r="A17" s="67"/>
      <c r="B17" s="637" t="s">
        <v>394</v>
      </c>
      <c r="C17" s="666" t="s">
        <v>152</v>
      </c>
      <c r="D17" s="609" t="s">
        <v>283</v>
      </c>
      <c r="E17" s="610"/>
      <c r="F17" s="657">
        <v>2.5499999999999998</v>
      </c>
      <c r="G17" s="680" t="s">
        <v>115</v>
      </c>
      <c r="H17" s="657" t="s">
        <v>77</v>
      </c>
      <c r="I17" s="656">
        <f>SUM(F17-G17)</f>
        <v>1.2999999999999998</v>
      </c>
    </row>
    <row r="18" spans="1:9" s="70" customFormat="1" ht="34.5" customHeight="1" x14ac:dyDescent="0.2">
      <c r="A18" s="67"/>
      <c r="B18" s="638"/>
      <c r="C18" s="667"/>
      <c r="D18" s="659"/>
      <c r="E18" s="644"/>
      <c r="F18" s="658"/>
      <c r="G18" s="681"/>
      <c r="H18" s="658"/>
      <c r="I18" s="655"/>
    </row>
    <row r="19" spans="1:9" s="70" customFormat="1" ht="34.5" customHeight="1" x14ac:dyDescent="0.2">
      <c r="A19" s="67"/>
      <c r="B19" s="638"/>
      <c r="C19" s="669" t="s">
        <v>287</v>
      </c>
      <c r="D19" s="391">
        <v>7</v>
      </c>
      <c r="E19" s="392"/>
      <c r="F19" s="313">
        <f>F17</f>
        <v>2.5499999999999998</v>
      </c>
      <c r="G19" s="313">
        <v>1.25</v>
      </c>
      <c r="H19" s="378">
        <v>0.65</v>
      </c>
      <c r="I19" s="352">
        <f t="shared" ref="I19:I24" si="2">F19-G19-H19</f>
        <v>0.6499999999999998</v>
      </c>
    </row>
    <row r="20" spans="1:9" s="70" customFormat="1" ht="34.5" customHeight="1" x14ac:dyDescent="0.2">
      <c r="A20" s="67"/>
      <c r="B20" s="638"/>
      <c r="C20" s="670"/>
      <c r="D20" s="393">
        <f>D19</f>
        <v>7</v>
      </c>
      <c r="E20" s="394">
        <v>9</v>
      </c>
      <c r="F20" s="176">
        <f t="shared" ref="F20:G22" si="3">F19</f>
        <v>2.5499999999999998</v>
      </c>
      <c r="G20" s="176">
        <f t="shared" si="3"/>
        <v>1.25</v>
      </c>
      <c r="H20" s="176">
        <v>0.55000000000000004</v>
      </c>
      <c r="I20" s="377">
        <f t="shared" si="2"/>
        <v>0.74999999999999978</v>
      </c>
    </row>
    <row r="21" spans="1:9" s="70" customFormat="1" ht="34.5" customHeight="1" x14ac:dyDescent="0.2">
      <c r="A21" s="67"/>
      <c r="B21" s="638"/>
      <c r="C21" s="670"/>
      <c r="D21" s="393">
        <f>E20</f>
        <v>9</v>
      </c>
      <c r="E21" s="394">
        <v>11</v>
      </c>
      <c r="F21" s="176">
        <f t="shared" si="3"/>
        <v>2.5499999999999998</v>
      </c>
      <c r="G21" s="176">
        <f t="shared" si="3"/>
        <v>1.25</v>
      </c>
      <c r="H21" s="176">
        <v>0.45</v>
      </c>
      <c r="I21" s="377">
        <f t="shared" si="2"/>
        <v>0.84999999999999987</v>
      </c>
    </row>
    <row r="22" spans="1:9" s="70" customFormat="1" ht="34.5" customHeight="1" x14ac:dyDescent="0.2">
      <c r="A22" s="67"/>
      <c r="B22" s="638"/>
      <c r="C22" s="670"/>
      <c r="D22" s="393">
        <f>E21</f>
        <v>11</v>
      </c>
      <c r="E22" s="394">
        <v>12</v>
      </c>
      <c r="F22" s="176">
        <f t="shared" si="3"/>
        <v>2.5499999999999998</v>
      </c>
      <c r="G22" s="176">
        <f t="shared" si="3"/>
        <v>1.25</v>
      </c>
      <c r="H22" s="176">
        <v>0.35</v>
      </c>
      <c r="I22" s="377">
        <f t="shared" si="2"/>
        <v>0.94999999999999984</v>
      </c>
    </row>
    <row r="23" spans="1:9" s="70" customFormat="1" ht="34.5" customHeight="1" x14ac:dyDescent="0.2">
      <c r="A23" s="67"/>
      <c r="B23" s="638"/>
      <c r="C23" s="670"/>
      <c r="D23" s="420">
        <f>E22</f>
        <v>12</v>
      </c>
      <c r="E23" s="396">
        <v>14</v>
      </c>
      <c r="F23" s="423">
        <f>F17</f>
        <v>2.5499999999999998</v>
      </c>
      <c r="G23" s="180" t="str">
        <f>G17</f>
        <v>1.25</v>
      </c>
      <c r="H23" s="424">
        <v>0.25</v>
      </c>
      <c r="I23" s="425">
        <f t="shared" si="2"/>
        <v>1.0499999999999998</v>
      </c>
    </row>
    <row r="24" spans="1:9" s="70" customFormat="1" ht="34.5" customHeight="1" thickBot="1" x14ac:dyDescent="0.25">
      <c r="A24" s="67"/>
      <c r="B24" s="639"/>
      <c r="C24" s="671"/>
      <c r="D24" s="414">
        <f>E23</f>
        <v>14</v>
      </c>
      <c r="E24" s="390">
        <v>15</v>
      </c>
      <c r="F24" s="421">
        <v>2.5499999999999998</v>
      </c>
      <c r="G24" s="353">
        <v>1.25</v>
      </c>
      <c r="H24" s="353">
        <v>0.15</v>
      </c>
      <c r="I24" s="416">
        <f t="shared" si="2"/>
        <v>1.1499999999999999</v>
      </c>
    </row>
    <row r="25" spans="1:9" s="70" customFormat="1" ht="34.5" customHeight="1" x14ac:dyDescent="0.2">
      <c r="A25" s="67"/>
      <c r="B25" s="637" t="s">
        <v>395</v>
      </c>
      <c r="C25" s="666" t="s">
        <v>152</v>
      </c>
      <c r="D25" s="609" t="s">
        <v>283</v>
      </c>
      <c r="E25" s="610"/>
      <c r="F25" s="657">
        <v>2.4500000000000002</v>
      </c>
      <c r="G25" s="680" t="s">
        <v>115</v>
      </c>
      <c r="H25" s="657" t="s">
        <v>77</v>
      </c>
      <c r="I25" s="656">
        <f>SUM(F25-G25)</f>
        <v>1.2000000000000002</v>
      </c>
    </row>
    <row r="26" spans="1:9" s="70" customFormat="1" ht="34.5" customHeight="1" x14ac:dyDescent="0.2">
      <c r="A26" s="67"/>
      <c r="B26" s="638"/>
      <c r="C26" s="667"/>
      <c r="D26" s="659"/>
      <c r="E26" s="644"/>
      <c r="F26" s="658"/>
      <c r="G26" s="681"/>
      <c r="H26" s="658"/>
      <c r="I26" s="655"/>
    </row>
    <row r="27" spans="1:9" s="70" customFormat="1" ht="34.5" customHeight="1" x14ac:dyDescent="0.2">
      <c r="A27" s="67"/>
      <c r="B27" s="638"/>
      <c r="C27" s="669" t="s">
        <v>287</v>
      </c>
      <c r="D27" s="391">
        <v>5</v>
      </c>
      <c r="E27" s="392"/>
      <c r="F27" s="313">
        <f>F25</f>
        <v>2.4500000000000002</v>
      </c>
      <c r="G27" s="313">
        <v>1.25</v>
      </c>
      <c r="H27" s="378">
        <v>0.6</v>
      </c>
      <c r="I27" s="352">
        <f t="shared" ref="I27:I32" si="4">F27-G27-H27</f>
        <v>0.6000000000000002</v>
      </c>
    </row>
    <row r="28" spans="1:9" s="70" customFormat="1" ht="34.5" customHeight="1" x14ac:dyDescent="0.2">
      <c r="A28" s="67"/>
      <c r="B28" s="638"/>
      <c r="C28" s="670"/>
      <c r="D28" s="393">
        <f>D27</f>
        <v>5</v>
      </c>
      <c r="E28" s="394">
        <v>8</v>
      </c>
      <c r="F28" s="176">
        <f t="shared" ref="F28:G30" si="5">F27</f>
        <v>2.4500000000000002</v>
      </c>
      <c r="G28" s="176">
        <f t="shared" si="5"/>
        <v>1.25</v>
      </c>
      <c r="H28" s="176">
        <v>0.55000000000000004</v>
      </c>
      <c r="I28" s="377">
        <f t="shared" si="4"/>
        <v>0.65000000000000013</v>
      </c>
    </row>
    <row r="29" spans="1:9" s="70" customFormat="1" ht="34.5" customHeight="1" x14ac:dyDescent="0.2">
      <c r="A29" s="67"/>
      <c r="B29" s="638"/>
      <c r="C29" s="670"/>
      <c r="D29" s="393">
        <f>E28</f>
        <v>8</v>
      </c>
      <c r="E29" s="394">
        <v>10</v>
      </c>
      <c r="F29" s="176">
        <f t="shared" si="5"/>
        <v>2.4500000000000002</v>
      </c>
      <c r="G29" s="176">
        <f t="shared" si="5"/>
        <v>1.25</v>
      </c>
      <c r="H29" s="176">
        <v>0.45</v>
      </c>
      <c r="I29" s="377">
        <f t="shared" si="4"/>
        <v>0.75000000000000022</v>
      </c>
    </row>
    <row r="30" spans="1:9" s="70" customFormat="1" ht="34.5" customHeight="1" x14ac:dyDescent="0.2">
      <c r="A30" s="67"/>
      <c r="B30" s="638"/>
      <c r="C30" s="670"/>
      <c r="D30" s="393">
        <f>E29</f>
        <v>10</v>
      </c>
      <c r="E30" s="394">
        <v>12</v>
      </c>
      <c r="F30" s="176">
        <f t="shared" si="5"/>
        <v>2.4500000000000002</v>
      </c>
      <c r="G30" s="176">
        <f t="shared" si="5"/>
        <v>1.25</v>
      </c>
      <c r="H30" s="176">
        <v>0.35</v>
      </c>
      <c r="I30" s="377">
        <f t="shared" si="4"/>
        <v>0.8500000000000002</v>
      </c>
    </row>
    <row r="31" spans="1:9" s="70" customFormat="1" ht="34.5" customHeight="1" x14ac:dyDescent="0.2">
      <c r="A31" s="67"/>
      <c r="B31" s="638"/>
      <c r="C31" s="670"/>
      <c r="D31" s="420">
        <f>E30</f>
        <v>12</v>
      </c>
      <c r="E31" s="396">
        <v>13</v>
      </c>
      <c r="F31" s="423">
        <f>F25</f>
        <v>2.4500000000000002</v>
      </c>
      <c r="G31" s="180" t="str">
        <f>G25</f>
        <v>1.25</v>
      </c>
      <c r="H31" s="424">
        <v>0.25</v>
      </c>
      <c r="I31" s="425">
        <f t="shared" si="4"/>
        <v>0.95000000000000018</v>
      </c>
    </row>
    <row r="32" spans="1:9" s="70" customFormat="1" ht="34.5" customHeight="1" thickBot="1" x14ac:dyDescent="0.25">
      <c r="A32" s="67"/>
      <c r="B32" s="639"/>
      <c r="C32" s="671"/>
      <c r="D32" s="414">
        <f>E31</f>
        <v>13</v>
      </c>
      <c r="E32" s="390">
        <v>15</v>
      </c>
      <c r="F32" s="421">
        <f>F25</f>
        <v>2.4500000000000002</v>
      </c>
      <c r="G32" s="353">
        <v>1.25</v>
      </c>
      <c r="H32" s="353">
        <v>0.15</v>
      </c>
      <c r="I32" s="416">
        <f t="shared" si="4"/>
        <v>1.0500000000000003</v>
      </c>
    </row>
  </sheetData>
  <mergeCells count="29">
    <mergeCell ref="I8:I9"/>
    <mergeCell ref="C10:C16"/>
    <mergeCell ref="B1:J1"/>
    <mergeCell ref="C2:K2"/>
    <mergeCell ref="B4:B7"/>
    <mergeCell ref="C4:C7"/>
    <mergeCell ref="D4:E7"/>
    <mergeCell ref="G8:G9"/>
    <mergeCell ref="H8:H9"/>
    <mergeCell ref="I17:I18"/>
    <mergeCell ref="C19:C24"/>
    <mergeCell ref="D25:E26"/>
    <mergeCell ref="F25:F26"/>
    <mergeCell ref="G25:G26"/>
    <mergeCell ref="D17:E18"/>
    <mergeCell ref="F17:F18"/>
    <mergeCell ref="G17:G18"/>
    <mergeCell ref="H25:H26"/>
    <mergeCell ref="I25:I26"/>
    <mergeCell ref="C17:C18"/>
    <mergeCell ref="H17:H18"/>
    <mergeCell ref="C27:C32"/>
    <mergeCell ref="B8:B16"/>
    <mergeCell ref="C8:C9"/>
    <mergeCell ref="D8:E9"/>
    <mergeCell ref="F8:F9"/>
    <mergeCell ref="B25:B32"/>
    <mergeCell ref="C25:C26"/>
    <mergeCell ref="B17:B24"/>
  </mergeCells>
  <phoneticPr fontId="39"/>
  <pageMargins left="0.78740157480314965" right="0.23622047244094491" top="0.47244094488188981" bottom="0" header="0.31496062992125984" footer="0.31496062992125984"/>
  <pageSetup paperSize="9" scale="78" orientation="portrait" r:id="rId1"/>
  <headerFooter alignWithMargins="0"/>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K31"/>
  <sheetViews>
    <sheetView view="pageBreakPreview" zoomScale="85" zoomScaleNormal="85" zoomScaleSheetLayoutView="85" workbookViewId="0">
      <pane xSplit="3" ySplit="7" topLeftCell="D18" activePane="bottomRight" state="frozen"/>
      <selection pane="topRight" activeCell="D1" sqref="D1"/>
      <selection pane="bottomLeft" activeCell="A8" sqref="A8"/>
      <selection pane="bottomRight" activeCell="T22" sqref="T22"/>
    </sheetView>
  </sheetViews>
  <sheetFormatPr defaultColWidth="8" defaultRowHeight="12" x14ac:dyDescent="0.2"/>
  <cols>
    <col min="1" max="1" width="1.7265625" style="67" customWidth="1"/>
    <col min="2" max="2" width="11.36328125" style="348" customWidth="1"/>
    <col min="3" max="3" width="19" style="68" customWidth="1"/>
    <col min="4" max="4" width="11.453125" style="67" customWidth="1"/>
    <col min="5" max="5" width="11.453125" style="68" customWidth="1"/>
    <col min="6" max="6" width="15" style="68" customWidth="1"/>
    <col min="7" max="7" width="15" style="69" customWidth="1"/>
    <col min="8" max="9" width="15" style="70" customWidth="1"/>
    <col min="10" max="10" width="1.08984375" style="70" customWidth="1"/>
    <col min="11" max="11" width="10.36328125" style="70" customWidth="1"/>
    <col min="12" max="16384" width="8" style="67"/>
  </cols>
  <sheetData>
    <row r="1" spans="1:11" ht="24.75" customHeight="1" x14ac:dyDescent="0.2">
      <c r="B1" s="484" t="s">
        <v>56</v>
      </c>
      <c r="C1" s="484"/>
      <c r="D1" s="484"/>
      <c r="E1" s="484"/>
      <c r="F1" s="484"/>
      <c r="G1" s="484"/>
      <c r="H1" s="484"/>
      <c r="I1" s="484"/>
      <c r="J1" s="484"/>
      <c r="K1" s="157"/>
    </row>
    <row r="2" spans="1:11" ht="6.75" customHeight="1" x14ac:dyDescent="0.2">
      <c r="C2" s="485"/>
      <c r="D2" s="485"/>
      <c r="E2" s="485"/>
      <c r="F2" s="485"/>
      <c r="G2" s="485"/>
      <c r="H2" s="485"/>
      <c r="I2" s="485"/>
      <c r="J2" s="485"/>
      <c r="K2" s="485"/>
    </row>
    <row r="3" spans="1:11" ht="33" customHeight="1" thickBot="1" x14ac:dyDescent="0.25">
      <c r="B3" s="349" t="s">
        <v>209</v>
      </c>
      <c r="D3"/>
      <c r="E3"/>
      <c r="F3"/>
      <c r="G3"/>
      <c r="H3"/>
      <c r="I3" s="159" t="s">
        <v>272</v>
      </c>
      <c r="J3"/>
      <c r="K3" s="128"/>
    </row>
    <row r="4" spans="1:11" ht="18.75" customHeight="1" x14ac:dyDescent="0.2">
      <c r="B4" s="637" t="s">
        <v>307</v>
      </c>
      <c r="C4" s="559" t="s">
        <v>249</v>
      </c>
      <c r="D4" s="562" t="s">
        <v>281</v>
      </c>
      <c r="E4" s="563"/>
      <c r="F4" s="160"/>
      <c r="G4" s="161" t="s">
        <v>113</v>
      </c>
      <c r="H4" s="162" t="s">
        <v>16</v>
      </c>
      <c r="I4" s="163"/>
      <c r="J4"/>
      <c r="K4" s="132"/>
    </row>
    <row r="5" spans="1:11" ht="18.75" customHeight="1" x14ac:dyDescent="0.2">
      <c r="B5" s="640"/>
      <c r="C5" s="560"/>
      <c r="D5" s="564"/>
      <c r="E5" s="565"/>
      <c r="F5" s="165" t="s">
        <v>134</v>
      </c>
      <c r="G5" s="165" t="s">
        <v>109</v>
      </c>
      <c r="H5" s="166" t="s">
        <v>125</v>
      </c>
      <c r="I5" s="164" t="s">
        <v>47</v>
      </c>
      <c r="J5"/>
    </row>
    <row r="6" spans="1:11" ht="18.75" customHeight="1" x14ac:dyDescent="0.2">
      <c r="B6" s="640"/>
      <c r="C6" s="560"/>
      <c r="D6" s="564"/>
      <c r="E6" s="565"/>
      <c r="F6" s="165"/>
      <c r="G6" s="165"/>
      <c r="H6" s="166" t="s">
        <v>196</v>
      </c>
      <c r="I6" s="167"/>
      <c r="J6"/>
    </row>
    <row r="7" spans="1:11" ht="21" customHeight="1" thickBot="1" x14ac:dyDescent="0.25">
      <c r="B7" s="641"/>
      <c r="C7" s="561"/>
      <c r="D7" s="633"/>
      <c r="E7" s="635"/>
      <c r="F7" s="345" t="s">
        <v>276</v>
      </c>
      <c r="G7" s="346" t="s">
        <v>261</v>
      </c>
      <c r="H7" s="347" t="s">
        <v>119</v>
      </c>
      <c r="I7" s="168" t="s">
        <v>174</v>
      </c>
      <c r="J7"/>
    </row>
    <row r="8" spans="1:11" s="70" customFormat="1" ht="34.5" customHeight="1" x14ac:dyDescent="0.2">
      <c r="A8" s="67"/>
      <c r="B8" s="637" t="s">
        <v>396</v>
      </c>
      <c r="C8" s="666" t="s">
        <v>152</v>
      </c>
      <c r="D8" s="609" t="s">
        <v>283</v>
      </c>
      <c r="E8" s="610"/>
      <c r="F8" s="657">
        <v>2.5499999999999998</v>
      </c>
      <c r="G8" s="680" t="s">
        <v>115</v>
      </c>
      <c r="H8" s="657" t="s">
        <v>77</v>
      </c>
      <c r="I8" s="656">
        <f>SUM(F8-G8)</f>
        <v>1.2999999999999998</v>
      </c>
    </row>
    <row r="9" spans="1:11" s="70" customFormat="1" ht="34.5" customHeight="1" x14ac:dyDescent="0.2">
      <c r="A9" s="67"/>
      <c r="B9" s="638"/>
      <c r="C9" s="667"/>
      <c r="D9" s="659"/>
      <c r="E9" s="644"/>
      <c r="F9" s="658"/>
      <c r="G9" s="681"/>
      <c r="H9" s="658"/>
      <c r="I9" s="655"/>
    </row>
    <row r="10" spans="1:11" s="70" customFormat="1" ht="34.5" customHeight="1" x14ac:dyDescent="0.2">
      <c r="A10" s="67"/>
      <c r="B10" s="638"/>
      <c r="C10" s="669" t="s">
        <v>287</v>
      </c>
      <c r="D10" s="391">
        <v>5</v>
      </c>
      <c r="E10" s="392"/>
      <c r="F10" s="313">
        <f>F8</f>
        <v>2.5499999999999998</v>
      </c>
      <c r="G10" s="313">
        <v>1.25</v>
      </c>
      <c r="H10" s="378">
        <v>0.65</v>
      </c>
      <c r="I10" s="352">
        <f t="shared" ref="I10:I15" si="0">F10-G10-H10</f>
        <v>0.6499999999999998</v>
      </c>
    </row>
    <row r="11" spans="1:11" s="70" customFormat="1" ht="34.5" customHeight="1" x14ac:dyDescent="0.2">
      <c r="A11" s="67"/>
      <c r="B11" s="638"/>
      <c r="C11" s="670"/>
      <c r="D11" s="393">
        <f>D10</f>
        <v>5</v>
      </c>
      <c r="E11" s="394">
        <v>8</v>
      </c>
      <c r="F11" s="176">
        <f t="shared" ref="F11:G13" si="1">F10</f>
        <v>2.5499999999999998</v>
      </c>
      <c r="G11" s="176">
        <f t="shared" si="1"/>
        <v>1.25</v>
      </c>
      <c r="H11" s="176">
        <v>0.55000000000000004</v>
      </c>
      <c r="I11" s="377">
        <f t="shared" si="0"/>
        <v>0.74999999999999978</v>
      </c>
    </row>
    <row r="12" spans="1:11" s="70" customFormat="1" ht="34.5" customHeight="1" x14ac:dyDescent="0.2">
      <c r="A12" s="67"/>
      <c r="B12" s="638"/>
      <c r="C12" s="670"/>
      <c r="D12" s="393">
        <f>E11</f>
        <v>8</v>
      </c>
      <c r="E12" s="394">
        <v>10</v>
      </c>
      <c r="F12" s="176">
        <f t="shared" si="1"/>
        <v>2.5499999999999998</v>
      </c>
      <c r="G12" s="176">
        <f t="shared" si="1"/>
        <v>1.25</v>
      </c>
      <c r="H12" s="176">
        <v>0.45</v>
      </c>
      <c r="I12" s="377">
        <f t="shared" si="0"/>
        <v>0.84999999999999987</v>
      </c>
    </row>
    <row r="13" spans="1:11" s="70" customFormat="1" ht="34.5" customHeight="1" x14ac:dyDescent="0.2">
      <c r="A13" s="67"/>
      <c r="B13" s="638"/>
      <c r="C13" s="670"/>
      <c r="D13" s="393">
        <f>E12</f>
        <v>10</v>
      </c>
      <c r="E13" s="394">
        <v>11</v>
      </c>
      <c r="F13" s="176">
        <f t="shared" si="1"/>
        <v>2.5499999999999998</v>
      </c>
      <c r="G13" s="176">
        <f t="shared" si="1"/>
        <v>1.25</v>
      </c>
      <c r="H13" s="176">
        <v>0.35</v>
      </c>
      <c r="I13" s="377">
        <f t="shared" si="0"/>
        <v>0.94999999999999984</v>
      </c>
    </row>
    <row r="14" spans="1:11" s="70" customFormat="1" ht="34.5" customHeight="1" x14ac:dyDescent="0.2">
      <c r="A14" s="67"/>
      <c r="B14" s="638"/>
      <c r="C14" s="670"/>
      <c r="D14" s="420">
        <f>E13</f>
        <v>11</v>
      </c>
      <c r="E14" s="396">
        <v>13</v>
      </c>
      <c r="F14" s="423">
        <f>F8</f>
        <v>2.5499999999999998</v>
      </c>
      <c r="G14" s="180" t="str">
        <f>G8</f>
        <v>1.25</v>
      </c>
      <c r="H14" s="424">
        <v>0.25</v>
      </c>
      <c r="I14" s="425">
        <f t="shared" si="0"/>
        <v>1.0499999999999998</v>
      </c>
    </row>
    <row r="15" spans="1:11" s="70" customFormat="1" ht="34.5" customHeight="1" thickBot="1" x14ac:dyDescent="0.25">
      <c r="A15" s="67"/>
      <c r="B15" s="639"/>
      <c r="C15" s="671"/>
      <c r="D15" s="414">
        <f>E14</f>
        <v>13</v>
      </c>
      <c r="E15" s="390">
        <v>15</v>
      </c>
      <c r="F15" s="421">
        <f>F8</f>
        <v>2.5499999999999998</v>
      </c>
      <c r="G15" s="353">
        <v>1.25</v>
      </c>
      <c r="H15" s="353">
        <v>0.15</v>
      </c>
      <c r="I15" s="416">
        <f t="shared" si="0"/>
        <v>1.1499999999999999</v>
      </c>
    </row>
    <row r="16" spans="1:11" s="70" customFormat="1" ht="34.5" customHeight="1" x14ac:dyDescent="0.2">
      <c r="A16" s="67"/>
      <c r="B16" s="637" t="s">
        <v>399</v>
      </c>
      <c r="C16" s="666" t="s">
        <v>152</v>
      </c>
      <c r="D16" s="609" t="s">
        <v>283</v>
      </c>
      <c r="E16" s="610"/>
      <c r="F16" s="657">
        <v>2.65</v>
      </c>
      <c r="G16" s="680" t="s">
        <v>115</v>
      </c>
      <c r="H16" s="657" t="s">
        <v>77</v>
      </c>
      <c r="I16" s="656">
        <f>SUM(F16-G16)</f>
        <v>1.4</v>
      </c>
    </row>
    <row r="17" spans="1:9" s="70" customFormat="1" ht="34.5" customHeight="1" x14ac:dyDescent="0.2">
      <c r="A17" s="67"/>
      <c r="B17" s="638"/>
      <c r="C17" s="667"/>
      <c r="D17" s="659"/>
      <c r="E17" s="644"/>
      <c r="F17" s="658"/>
      <c r="G17" s="681"/>
      <c r="H17" s="658"/>
      <c r="I17" s="655"/>
    </row>
    <row r="18" spans="1:9" s="70" customFormat="1" ht="34.5" customHeight="1" x14ac:dyDescent="0.2">
      <c r="A18" s="67"/>
      <c r="B18" s="638"/>
      <c r="C18" s="669" t="s">
        <v>287</v>
      </c>
      <c r="D18" s="391">
        <v>7</v>
      </c>
      <c r="E18" s="392"/>
      <c r="F18" s="313">
        <f>F16</f>
        <v>2.65</v>
      </c>
      <c r="G18" s="313">
        <v>1.25</v>
      </c>
      <c r="H18" s="378">
        <v>0.55000000000000004</v>
      </c>
      <c r="I18" s="352">
        <f t="shared" ref="I18:I23" si="2">F18-G18-H18</f>
        <v>0.84999999999999987</v>
      </c>
    </row>
    <row r="19" spans="1:9" s="70" customFormat="1" ht="34.5" customHeight="1" x14ac:dyDescent="0.2">
      <c r="A19" s="67"/>
      <c r="B19" s="638"/>
      <c r="C19" s="670"/>
      <c r="D19" s="393">
        <f>D18</f>
        <v>7</v>
      </c>
      <c r="E19" s="394">
        <v>9</v>
      </c>
      <c r="F19" s="176">
        <f t="shared" ref="F19:G21" si="3">F18</f>
        <v>2.65</v>
      </c>
      <c r="G19" s="176">
        <f t="shared" si="3"/>
        <v>1.25</v>
      </c>
      <c r="H19" s="176">
        <v>0.45</v>
      </c>
      <c r="I19" s="377">
        <f t="shared" si="2"/>
        <v>0.95</v>
      </c>
    </row>
    <row r="20" spans="1:9" s="70" customFormat="1" ht="34.5" customHeight="1" x14ac:dyDescent="0.2">
      <c r="A20" s="67"/>
      <c r="B20" s="638"/>
      <c r="C20" s="670"/>
      <c r="D20" s="393">
        <f>E19</f>
        <v>9</v>
      </c>
      <c r="E20" s="394">
        <v>11</v>
      </c>
      <c r="F20" s="176">
        <f t="shared" si="3"/>
        <v>2.65</v>
      </c>
      <c r="G20" s="176">
        <f t="shared" si="3"/>
        <v>1.25</v>
      </c>
      <c r="H20" s="176">
        <v>0.35</v>
      </c>
      <c r="I20" s="377">
        <f t="shared" si="2"/>
        <v>1.0499999999999998</v>
      </c>
    </row>
    <row r="21" spans="1:9" s="70" customFormat="1" ht="34.5" customHeight="1" x14ac:dyDescent="0.2">
      <c r="A21" s="67"/>
      <c r="B21" s="638"/>
      <c r="C21" s="670"/>
      <c r="D21" s="393">
        <f>E20</f>
        <v>11</v>
      </c>
      <c r="E21" s="394">
        <v>13</v>
      </c>
      <c r="F21" s="176">
        <f t="shared" si="3"/>
        <v>2.65</v>
      </c>
      <c r="G21" s="176">
        <f t="shared" si="3"/>
        <v>1.25</v>
      </c>
      <c r="H21" s="176">
        <v>0.25</v>
      </c>
      <c r="I21" s="377">
        <f t="shared" si="2"/>
        <v>1.1499999999999999</v>
      </c>
    </row>
    <row r="22" spans="1:9" s="70" customFormat="1" ht="34.5" customHeight="1" x14ac:dyDescent="0.2">
      <c r="A22" s="67"/>
      <c r="B22" s="638"/>
      <c r="C22" s="670"/>
      <c r="D22" s="420">
        <f>E21</f>
        <v>13</v>
      </c>
      <c r="E22" s="396">
        <v>14</v>
      </c>
      <c r="F22" s="423">
        <f>F16</f>
        <v>2.65</v>
      </c>
      <c r="G22" s="180" t="str">
        <f>G16</f>
        <v>1.25</v>
      </c>
      <c r="H22" s="424">
        <v>0.15</v>
      </c>
      <c r="I22" s="425">
        <f t="shared" si="2"/>
        <v>1.25</v>
      </c>
    </row>
    <row r="23" spans="1:9" s="70" customFormat="1" ht="34.5" customHeight="1" thickBot="1" x14ac:dyDescent="0.25">
      <c r="A23" s="67"/>
      <c r="B23" s="639"/>
      <c r="C23" s="671"/>
      <c r="D23" s="414">
        <f>E22</f>
        <v>14</v>
      </c>
      <c r="E23" s="390">
        <v>15</v>
      </c>
      <c r="F23" s="421">
        <f>F16</f>
        <v>2.65</v>
      </c>
      <c r="G23" s="353">
        <v>1.25</v>
      </c>
      <c r="H23" s="353">
        <v>0.05</v>
      </c>
      <c r="I23" s="416">
        <f t="shared" si="2"/>
        <v>1.3499999999999999</v>
      </c>
    </row>
    <row r="24" spans="1:9" s="70" customFormat="1" ht="34.5" customHeight="1" x14ac:dyDescent="0.2">
      <c r="A24" s="67"/>
      <c r="B24" s="692" t="s">
        <v>400</v>
      </c>
      <c r="C24" s="666" t="s">
        <v>152</v>
      </c>
      <c r="D24" s="609" t="s">
        <v>283</v>
      </c>
      <c r="E24" s="610"/>
      <c r="F24" s="657">
        <v>2.75</v>
      </c>
      <c r="G24" s="680" t="s">
        <v>115</v>
      </c>
      <c r="H24" s="657" t="s">
        <v>77</v>
      </c>
      <c r="I24" s="656">
        <f>SUM(F24-G24)</f>
        <v>1.5</v>
      </c>
    </row>
    <row r="25" spans="1:9" s="70" customFormat="1" ht="34.5" customHeight="1" x14ac:dyDescent="0.2">
      <c r="A25" s="67"/>
      <c r="B25" s="638"/>
      <c r="C25" s="667"/>
      <c r="D25" s="659"/>
      <c r="E25" s="644"/>
      <c r="F25" s="658"/>
      <c r="G25" s="681"/>
      <c r="H25" s="658"/>
      <c r="I25" s="655"/>
    </row>
    <row r="26" spans="1:9" s="70" customFormat="1" ht="34.5" customHeight="1" x14ac:dyDescent="0.2">
      <c r="A26" s="67"/>
      <c r="B26" s="638"/>
      <c r="C26" s="669" t="s">
        <v>287</v>
      </c>
      <c r="D26" s="391">
        <v>5</v>
      </c>
      <c r="E26" s="392"/>
      <c r="F26" s="313">
        <f>F24</f>
        <v>2.75</v>
      </c>
      <c r="G26" s="313">
        <v>1.25</v>
      </c>
      <c r="H26" s="378">
        <v>0.55000000000000004</v>
      </c>
      <c r="I26" s="352">
        <f t="shared" ref="I26:I31" si="4">F26-G26-H26</f>
        <v>0.95</v>
      </c>
    </row>
    <row r="27" spans="1:9" s="70" customFormat="1" ht="34.5" customHeight="1" x14ac:dyDescent="0.2">
      <c r="A27" s="67"/>
      <c r="B27" s="638"/>
      <c r="C27" s="670"/>
      <c r="D27" s="393">
        <f>D26</f>
        <v>5</v>
      </c>
      <c r="E27" s="394">
        <v>8</v>
      </c>
      <c r="F27" s="176">
        <f t="shared" ref="F27:G29" si="5">F26</f>
        <v>2.75</v>
      </c>
      <c r="G27" s="176">
        <f t="shared" si="5"/>
        <v>1.25</v>
      </c>
      <c r="H27" s="176">
        <v>0.45</v>
      </c>
      <c r="I27" s="377">
        <f t="shared" si="4"/>
        <v>1.05</v>
      </c>
    </row>
    <row r="28" spans="1:9" s="70" customFormat="1" ht="34.5" customHeight="1" x14ac:dyDescent="0.2">
      <c r="A28" s="67"/>
      <c r="B28" s="638"/>
      <c r="C28" s="670"/>
      <c r="D28" s="393">
        <f>E27</f>
        <v>8</v>
      </c>
      <c r="E28" s="394">
        <v>10</v>
      </c>
      <c r="F28" s="176">
        <f t="shared" si="5"/>
        <v>2.75</v>
      </c>
      <c r="G28" s="176">
        <f t="shared" si="5"/>
        <v>1.25</v>
      </c>
      <c r="H28" s="176">
        <v>0.35</v>
      </c>
      <c r="I28" s="377">
        <f t="shared" si="4"/>
        <v>1.1499999999999999</v>
      </c>
    </row>
    <row r="29" spans="1:9" s="70" customFormat="1" ht="34.5" customHeight="1" x14ac:dyDescent="0.2">
      <c r="A29" s="67"/>
      <c r="B29" s="638"/>
      <c r="C29" s="670"/>
      <c r="D29" s="393">
        <f>E28</f>
        <v>10</v>
      </c>
      <c r="E29" s="394">
        <v>12</v>
      </c>
      <c r="F29" s="176">
        <f t="shared" si="5"/>
        <v>2.75</v>
      </c>
      <c r="G29" s="176">
        <f t="shared" si="5"/>
        <v>1.25</v>
      </c>
      <c r="H29" s="176">
        <v>0.25</v>
      </c>
      <c r="I29" s="377">
        <f t="shared" si="4"/>
        <v>1.25</v>
      </c>
    </row>
    <row r="30" spans="1:9" s="70" customFormat="1" ht="34.5" customHeight="1" x14ac:dyDescent="0.2">
      <c r="A30" s="67"/>
      <c r="B30" s="638"/>
      <c r="C30" s="670"/>
      <c r="D30" s="420">
        <f>E29</f>
        <v>12</v>
      </c>
      <c r="E30" s="396">
        <v>14</v>
      </c>
      <c r="F30" s="423">
        <f>F24</f>
        <v>2.75</v>
      </c>
      <c r="G30" s="180" t="str">
        <f>G24</f>
        <v>1.25</v>
      </c>
      <c r="H30" s="424">
        <v>0.15</v>
      </c>
      <c r="I30" s="425">
        <f t="shared" si="4"/>
        <v>1.35</v>
      </c>
    </row>
    <row r="31" spans="1:9" s="70" customFormat="1" ht="34.5" customHeight="1" thickBot="1" x14ac:dyDescent="0.25">
      <c r="A31" s="67"/>
      <c r="B31" s="639"/>
      <c r="C31" s="671"/>
      <c r="D31" s="414">
        <f>E30</f>
        <v>14</v>
      </c>
      <c r="E31" s="390">
        <v>15</v>
      </c>
      <c r="F31" s="421">
        <f>F24</f>
        <v>2.75</v>
      </c>
      <c r="G31" s="353">
        <v>1.25</v>
      </c>
      <c r="H31" s="353">
        <v>0.05</v>
      </c>
      <c r="I31" s="416">
        <f t="shared" si="4"/>
        <v>1.45</v>
      </c>
    </row>
  </sheetData>
  <mergeCells count="29">
    <mergeCell ref="F8:F9"/>
    <mergeCell ref="G8:G9"/>
    <mergeCell ref="D16:E17"/>
    <mergeCell ref="H8:H9"/>
    <mergeCell ref="I8:I9"/>
    <mergeCell ref="G16:G17"/>
    <mergeCell ref="H16:H17"/>
    <mergeCell ref="I16:I17"/>
    <mergeCell ref="B1:J1"/>
    <mergeCell ref="C2:K2"/>
    <mergeCell ref="B4:B7"/>
    <mergeCell ref="C4:C7"/>
    <mergeCell ref="D4:E7"/>
    <mergeCell ref="H24:H25"/>
    <mergeCell ref="I24:I25"/>
    <mergeCell ref="C26:C31"/>
    <mergeCell ref="C10:C15"/>
    <mergeCell ref="B24:B31"/>
    <mergeCell ref="C24:C25"/>
    <mergeCell ref="D24:E25"/>
    <mergeCell ref="F24:F25"/>
    <mergeCell ref="G24:G25"/>
    <mergeCell ref="F16:F17"/>
    <mergeCell ref="B16:B23"/>
    <mergeCell ref="C16:C17"/>
    <mergeCell ref="C18:C23"/>
    <mergeCell ref="B8:B15"/>
    <mergeCell ref="C8:C9"/>
    <mergeCell ref="D8:E9"/>
  </mergeCells>
  <phoneticPr fontId="39"/>
  <pageMargins left="0.78740157480314965" right="0.23622047244094491" top="0.47244094488188981" bottom="0" header="0.31496062992125984" footer="0.31496062992125984"/>
  <pageSetup paperSize="9" scale="78" orientation="portrait" r:id="rId1"/>
  <headerFooter alignWithMargins="0"/>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K32"/>
  <sheetViews>
    <sheetView view="pageBreakPreview" zoomScale="85" zoomScaleNormal="85" zoomScaleSheetLayoutView="85" workbookViewId="0">
      <pane xSplit="3" ySplit="7" topLeftCell="D30" activePane="bottomRight" state="frozen"/>
      <selection pane="topRight" activeCell="D1" sqref="D1"/>
      <selection pane="bottomLeft" activeCell="A8" sqref="A8"/>
      <selection pane="bottomRight" activeCell="B24" sqref="B24:B32"/>
    </sheetView>
  </sheetViews>
  <sheetFormatPr defaultColWidth="8" defaultRowHeight="12" x14ac:dyDescent="0.2"/>
  <cols>
    <col min="1" max="1" width="1.7265625" style="67" customWidth="1"/>
    <col min="2" max="2" width="11.36328125" style="348" customWidth="1"/>
    <col min="3" max="3" width="19" style="68" customWidth="1"/>
    <col min="4" max="4" width="11.453125" style="67" customWidth="1"/>
    <col min="5" max="5" width="11.453125" style="68" customWidth="1"/>
    <col min="6" max="6" width="15" style="68" customWidth="1"/>
    <col min="7" max="7" width="15" style="69" customWidth="1"/>
    <col min="8" max="9" width="15" style="70" customWidth="1"/>
    <col min="10" max="10" width="1.08984375" style="70" customWidth="1"/>
    <col min="11" max="11" width="10.36328125" style="70" customWidth="1"/>
    <col min="12" max="16384" width="8" style="67"/>
  </cols>
  <sheetData>
    <row r="1" spans="1:11" ht="24.75" customHeight="1" x14ac:dyDescent="0.2">
      <c r="B1" s="484" t="s">
        <v>56</v>
      </c>
      <c r="C1" s="484"/>
      <c r="D1" s="484"/>
      <c r="E1" s="484"/>
      <c r="F1" s="484"/>
      <c r="G1" s="484"/>
      <c r="H1" s="484"/>
      <c r="I1" s="484"/>
      <c r="J1" s="484"/>
      <c r="K1" s="157"/>
    </row>
    <row r="2" spans="1:11" ht="6.75" customHeight="1" x14ac:dyDescent="0.2">
      <c r="C2" s="485"/>
      <c r="D2" s="485"/>
      <c r="E2" s="485"/>
      <c r="F2" s="485"/>
      <c r="G2" s="485"/>
      <c r="H2" s="485"/>
      <c r="I2" s="485"/>
      <c r="J2" s="485"/>
      <c r="K2" s="485"/>
    </row>
    <row r="3" spans="1:11" ht="33" customHeight="1" thickBot="1" x14ac:dyDescent="0.25">
      <c r="B3" s="349" t="s">
        <v>209</v>
      </c>
      <c r="D3"/>
      <c r="E3"/>
      <c r="F3"/>
      <c r="G3"/>
      <c r="H3"/>
      <c r="I3" s="159" t="s">
        <v>272</v>
      </c>
      <c r="J3"/>
      <c r="K3" s="128"/>
    </row>
    <row r="4" spans="1:11" ht="18.75" customHeight="1" x14ac:dyDescent="0.2">
      <c r="B4" s="637" t="s">
        <v>307</v>
      </c>
      <c r="C4" s="559" t="s">
        <v>249</v>
      </c>
      <c r="D4" s="562" t="s">
        <v>281</v>
      </c>
      <c r="E4" s="563"/>
      <c r="F4" s="160"/>
      <c r="G4" s="161" t="s">
        <v>113</v>
      </c>
      <c r="H4" s="162" t="s">
        <v>16</v>
      </c>
      <c r="I4" s="163"/>
      <c r="J4"/>
      <c r="K4" s="132"/>
    </row>
    <row r="5" spans="1:11" ht="18.75" customHeight="1" x14ac:dyDescent="0.2">
      <c r="B5" s="640"/>
      <c r="C5" s="560"/>
      <c r="D5" s="564"/>
      <c r="E5" s="565"/>
      <c r="F5" s="165" t="s">
        <v>134</v>
      </c>
      <c r="G5" s="165" t="s">
        <v>109</v>
      </c>
      <c r="H5" s="166" t="s">
        <v>125</v>
      </c>
      <c r="I5" s="164" t="s">
        <v>47</v>
      </c>
      <c r="J5"/>
    </row>
    <row r="6" spans="1:11" ht="18.75" customHeight="1" x14ac:dyDescent="0.2">
      <c r="B6" s="640"/>
      <c r="C6" s="560"/>
      <c r="D6" s="564"/>
      <c r="E6" s="565"/>
      <c r="F6" s="165"/>
      <c r="G6" s="165"/>
      <c r="H6" s="166" t="s">
        <v>196</v>
      </c>
      <c r="I6" s="167"/>
      <c r="J6"/>
    </row>
    <row r="7" spans="1:11" ht="21" customHeight="1" thickBot="1" x14ac:dyDescent="0.25">
      <c r="B7" s="641"/>
      <c r="C7" s="561"/>
      <c r="D7" s="633"/>
      <c r="E7" s="635"/>
      <c r="F7" s="345" t="s">
        <v>276</v>
      </c>
      <c r="G7" s="346" t="s">
        <v>261</v>
      </c>
      <c r="H7" s="347" t="s">
        <v>119</v>
      </c>
      <c r="I7" s="168" t="s">
        <v>174</v>
      </c>
      <c r="J7"/>
    </row>
    <row r="8" spans="1:11" s="70" customFormat="1" ht="34.5" customHeight="1" x14ac:dyDescent="0.2">
      <c r="A8" s="67"/>
      <c r="B8" s="692" t="s">
        <v>401</v>
      </c>
      <c r="C8" s="666" t="s">
        <v>152</v>
      </c>
      <c r="D8" s="609" t="s">
        <v>283</v>
      </c>
      <c r="E8" s="610"/>
      <c r="F8" s="657">
        <v>2.95</v>
      </c>
      <c r="G8" s="680" t="s">
        <v>115</v>
      </c>
      <c r="H8" s="657" t="s">
        <v>77</v>
      </c>
      <c r="I8" s="656">
        <f>SUM(F8-G8)</f>
        <v>1.7000000000000002</v>
      </c>
    </row>
    <row r="9" spans="1:11" s="70" customFormat="1" ht="34.5" customHeight="1" x14ac:dyDescent="0.2">
      <c r="A9" s="67"/>
      <c r="B9" s="638"/>
      <c r="C9" s="667"/>
      <c r="D9" s="659"/>
      <c r="E9" s="644"/>
      <c r="F9" s="658"/>
      <c r="G9" s="681"/>
      <c r="H9" s="658"/>
      <c r="I9" s="655"/>
    </row>
    <row r="10" spans="1:11" s="70" customFormat="1" ht="34.5" customHeight="1" x14ac:dyDescent="0.2">
      <c r="A10" s="67"/>
      <c r="B10" s="638"/>
      <c r="C10" s="669" t="s">
        <v>287</v>
      </c>
      <c r="D10" s="391">
        <v>6</v>
      </c>
      <c r="E10" s="392"/>
      <c r="F10" s="313">
        <f>F8</f>
        <v>2.95</v>
      </c>
      <c r="G10" s="313">
        <v>1.25</v>
      </c>
      <c r="H10" s="378">
        <v>0.55000000000000004</v>
      </c>
      <c r="I10" s="352">
        <f t="shared" ref="I10:I15" si="0">F10-G10-H10</f>
        <v>1.1500000000000001</v>
      </c>
    </row>
    <row r="11" spans="1:11" s="70" customFormat="1" ht="34.5" customHeight="1" x14ac:dyDescent="0.2">
      <c r="A11" s="67"/>
      <c r="B11" s="638"/>
      <c r="C11" s="670"/>
      <c r="D11" s="393">
        <f>D10</f>
        <v>6</v>
      </c>
      <c r="E11" s="394">
        <v>8</v>
      </c>
      <c r="F11" s="176">
        <f t="shared" ref="F11:G13" si="1">F10</f>
        <v>2.95</v>
      </c>
      <c r="G11" s="176">
        <f t="shared" si="1"/>
        <v>1.25</v>
      </c>
      <c r="H11" s="176">
        <v>0.45</v>
      </c>
      <c r="I11" s="377">
        <f t="shared" si="0"/>
        <v>1.2500000000000002</v>
      </c>
    </row>
    <row r="12" spans="1:11" s="70" customFormat="1" ht="34.5" customHeight="1" x14ac:dyDescent="0.2">
      <c r="A12" s="67"/>
      <c r="B12" s="638"/>
      <c r="C12" s="670"/>
      <c r="D12" s="393">
        <f>E11</f>
        <v>8</v>
      </c>
      <c r="E12" s="394">
        <v>10</v>
      </c>
      <c r="F12" s="176">
        <f t="shared" si="1"/>
        <v>2.95</v>
      </c>
      <c r="G12" s="176">
        <f t="shared" si="1"/>
        <v>1.25</v>
      </c>
      <c r="H12" s="176">
        <v>0.35</v>
      </c>
      <c r="I12" s="377">
        <f t="shared" si="0"/>
        <v>1.35</v>
      </c>
    </row>
    <row r="13" spans="1:11" s="70" customFormat="1" ht="34.5" customHeight="1" x14ac:dyDescent="0.2">
      <c r="A13" s="67"/>
      <c r="B13" s="638"/>
      <c r="C13" s="670"/>
      <c r="D13" s="393">
        <f>E12</f>
        <v>10</v>
      </c>
      <c r="E13" s="394">
        <v>12</v>
      </c>
      <c r="F13" s="176">
        <f t="shared" si="1"/>
        <v>2.95</v>
      </c>
      <c r="G13" s="176">
        <f t="shared" si="1"/>
        <v>1.25</v>
      </c>
      <c r="H13" s="176">
        <v>0.25</v>
      </c>
      <c r="I13" s="377">
        <f t="shared" si="0"/>
        <v>1.4500000000000002</v>
      </c>
    </row>
    <row r="14" spans="1:11" s="70" customFormat="1" ht="34.5" customHeight="1" x14ac:dyDescent="0.2">
      <c r="A14" s="67"/>
      <c r="B14" s="638"/>
      <c r="C14" s="670"/>
      <c r="D14" s="420">
        <f>E13</f>
        <v>12</v>
      </c>
      <c r="E14" s="396">
        <v>14</v>
      </c>
      <c r="F14" s="423">
        <f>F8</f>
        <v>2.95</v>
      </c>
      <c r="G14" s="180" t="str">
        <f>G8</f>
        <v>1.25</v>
      </c>
      <c r="H14" s="424">
        <v>0.15</v>
      </c>
      <c r="I14" s="425">
        <f t="shared" si="0"/>
        <v>1.5500000000000003</v>
      </c>
    </row>
    <row r="15" spans="1:11" s="70" customFormat="1" ht="34.5" customHeight="1" thickBot="1" x14ac:dyDescent="0.25">
      <c r="A15" s="67"/>
      <c r="B15" s="639"/>
      <c r="C15" s="671"/>
      <c r="D15" s="414">
        <f>E14</f>
        <v>14</v>
      </c>
      <c r="E15" s="390">
        <v>15</v>
      </c>
      <c r="F15" s="421">
        <f>F8</f>
        <v>2.95</v>
      </c>
      <c r="G15" s="353">
        <v>1.25</v>
      </c>
      <c r="H15" s="353">
        <v>0.05</v>
      </c>
      <c r="I15" s="416">
        <f t="shared" si="0"/>
        <v>1.6500000000000001</v>
      </c>
    </row>
    <row r="16" spans="1:11" s="70" customFormat="1" ht="34.5" customHeight="1" x14ac:dyDescent="0.2">
      <c r="A16" s="67"/>
      <c r="B16" s="692" t="s">
        <v>402</v>
      </c>
      <c r="C16" s="666" t="s">
        <v>152</v>
      </c>
      <c r="D16" s="609" t="s">
        <v>283</v>
      </c>
      <c r="E16" s="610"/>
      <c r="F16" s="657">
        <v>3.15</v>
      </c>
      <c r="G16" s="680" t="s">
        <v>115</v>
      </c>
      <c r="H16" s="657" t="s">
        <v>77</v>
      </c>
      <c r="I16" s="656">
        <f>SUM(F16-G16)</f>
        <v>1.9</v>
      </c>
    </row>
    <row r="17" spans="1:9" s="70" customFormat="1" ht="34.5" customHeight="1" x14ac:dyDescent="0.2">
      <c r="A17" s="67"/>
      <c r="B17" s="638"/>
      <c r="C17" s="667"/>
      <c r="D17" s="659"/>
      <c r="E17" s="644"/>
      <c r="F17" s="658"/>
      <c r="G17" s="681"/>
      <c r="H17" s="658"/>
      <c r="I17" s="655"/>
    </row>
    <row r="18" spans="1:9" s="70" customFormat="1" ht="34.5" customHeight="1" x14ac:dyDescent="0.2">
      <c r="A18" s="67"/>
      <c r="B18" s="638"/>
      <c r="C18" s="669" t="s">
        <v>287</v>
      </c>
      <c r="D18" s="391">
        <v>6</v>
      </c>
      <c r="E18" s="392"/>
      <c r="F18" s="313">
        <v>3.15</v>
      </c>
      <c r="G18" s="313">
        <v>1.25</v>
      </c>
      <c r="H18" s="378">
        <v>0.65</v>
      </c>
      <c r="I18" s="352">
        <f t="shared" ref="I18:I23" si="2">F18-G18-H18</f>
        <v>1.25</v>
      </c>
    </row>
    <row r="19" spans="1:9" s="70" customFormat="1" ht="34.5" customHeight="1" x14ac:dyDescent="0.2">
      <c r="A19" s="67"/>
      <c r="B19" s="638"/>
      <c r="C19" s="670"/>
      <c r="D19" s="393">
        <f>D18</f>
        <v>6</v>
      </c>
      <c r="E19" s="394">
        <v>8</v>
      </c>
      <c r="F19" s="176">
        <f t="shared" ref="F19:G21" si="3">F18</f>
        <v>3.15</v>
      </c>
      <c r="G19" s="176">
        <f t="shared" si="3"/>
        <v>1.25</v>
      </c>
      <c r="H19" s="176">
        <v>0.55000000000000004</v>
      </c>
      <c r="I19" s="377">
        <f t="shared" si="2"/>
        <v>1.3499999999999999</v>
      </c>
    </row>
    <row r="20" spans="1:9" s="70" customFormat="1" ht="34.5" customHeight="1" x14ac:dyDescent="0.2">
      <c r="A20" s="67"/>
      <c r="B20" s="638"/>
      <c r="C20" s="670"/>
      <c r="D20" s="393">
        <f>E19</f>
        <v>8</v>
      </c>
      <c r="E20" s="394">
        <v>10</v>
      </c>
      <c r="F20" s="176">
        <f t="shared" si="3"/>
        <v>3.15</v>
      </c>
      <c r="G20" s="176">
        <f t="shared" si="3"/>
        <v>1.25</v>
      </c>
      <c r="H20" s="176">
        <v>0.45</v>
      </c>
      <c r="I20" s="377">
        <f t="shared" si="2"/>
        <v>1.45</v>
      </c>
    </row>
    <row r="21" spans="1:9" s="70" customFormat="1" ht="34.5" customHeight="1" x14ac:dyDescent="0.2">
      <c r="A21" s="67"/>
      <c r="B21" s="638"/>
      <c r="C21" s="670"/>
      <c r="D21" s="393">
        <f>E20</f>
        <v>10</v>
      </c>
      <c r="E21" s="394">
        <v>11</v>
      </c>
      <c r="F21" s="176">
        <f t="shared" si="3"/>
        <v>3.15</v>
      </c>
      <c r="G21" s="176">
        <f t="shared" si="3"/>
        <v>1.25</v>
      </c>
      <c r="H21" s="176">
        <v>0.35</v>
      </c>
      <c r="I21" s="377">
        <f t="shared" si="2"/>
        <v>1.5499999999999998</v>
      </c>
    </row>
    <row r="22" spans="1:9" s="70" customFormat="1" ht="34.5" customHeight="1" x14ac:dyDescent="0.2">
      <c r="A22" s="67"/>
      <c r="B22" s="638"/>
      <c r="C22" s="670"/>
      <c r="D22" s="420">
        <f>E21</f>
        <v>11</v>
      </c>
      <c r="E22" s="396">
        <v>13</v>
      </c>
      <c r="F22" s="176">
        <f>F21</f>
        <v>3.15</v>
      </c>
      <c r="G22" s="180" t="str">
        <f>G16</f>
        <v>1.25</v>
      </c>
      <c r="H22" s="424">
        <v>0.25</v>
      </c>
      <c r="I22" s="425">
        <f t="shared" si="2"/>
        <v>1.65</v>
      </c>
    </row>
    <row r="23" spans="1:9" s="70" customFormat="1" ht="34.5" customHeight="1" thickBot="1" x14ac:dyDescent="0.25">
      <c r="A23" s="67"/>
      <c r="B23" s="639"/>
      <c r="C23" s="671"/>
      <c r="D23" s="414">
        <f>E22</f>
        <v>13</v>
      </c>
      <c r="E23" s="390">
        <v>15</v>
      </c>
      <c r="F23" s="421">
        <f>F22</f>
        <v>3.15</v>
      </c>
      <c r="G23" s="353">
        <v>1.25</v>
      </c>
      <c r="H23" s="353">
        <v>0.15</v>
      </c>
      <c r="I23" s="416">
        <f t="shared" si="2"/>
        <v>1.75</v>
      </c>
    </row>
    <row r="24" spans="1:9" s="70" customFormat="1" ht="34.5" customHeight="1" x14ac:dyDescent="0.2">
      <c r="A24" s="67"/>
      <c r="B24" s="692" t="s">
        <v>403</v>
      </c>
      <c r="C24" s="666" t="s">
        <v>152</v>
      </c>
      <c r="D24" s="609" t="s">
        <v>283</v>
      </c>
      <c r="E24" s="610"/>
      <c r="F24" s="657">
        <v>3.05</v>
      </c>
      <c r="G24" s="680" t="s">
        <v>115</v>
      </c>
      <c r="H24" s="657" t="s">
        <v>77</v>
      </c>
      <c r="I24" s="656">
        <f>SUM(F24-G24)</f>
        <v>1.7999999999999998</v>
      </c>
    </row>
    <row r="25" spans="1:9" s="70" customFormat="1" ht="34.5" customHeight="1" x14ac:dyDescent="0.2">
      <c r="A25" s="67"/>
      <c r="B25" s="638"/>
      <c r="C25" s="667"/>
      <c r="D25" s="659"/>
      <c r="E25" s="644"/>
      <c r="F25" s="658"/>
      <c r="G25" s="681"/>
      <c r="H25" s="658"/>
      <c r="I25" s="655"/>
    </row>
    <row r="26" spans="1:9" s="70" customFormat="1" ht="34.5" customHeight="1" x14ac:dyDescent="0.2">
      <c r="A26" s="67"/>
      <c r="B26" s="638"/>
      <c r="C26" s="669" t="s">
        <v>287</v>
      </c>
      <c r="D26" s="391">
        <v>5</v>
      </c>
      <c r="E26" s="392"/>
      <c r="F26" s="313">
        <v>3.05</v>
      </c>
      <c r="G26" s="313">
        <v>1.25</v>
      </c>
      <c r="H26" s="378">
        <v>0.85</v>
      </c>
      <c r="I26" s="352">
        <f t="shared" ref="I26:I32" si="4">F26-G26-H26</f>
        <v>0.94999999999999984</v>
      </c>
    </row>
    <row r="27" spans="1:9" s="70" customFormat="1" ht="34.5" customHeight="1" x14ac:dyDescent="0.2">
      <c r="A27" s="67"/>
      <c r="B27" s="638"/>
      <c r="C27" s="670"/>
      <c r="D27" s="393">
        <f>D26</f>
        <v>5</v>
      </c>
      <c r="E27" s="394">
        <v>7</v>
      </c>
      <c r="F27" s="176">
        <f t="shared" ref="F27:G29" si="5">F26</f>
        <v>3.05</v>
      </c>
      <c r="G27" s="176">
        <f t="shared" si="5"/>
        <v>1.25</v>
      </c>
      <c r="H27" s="176">
        <v>0.75</v>
      </c>
      <c r="I27" s="377">
        <f t="shared" si="4"/>
        <v>1.0499999999999998</v>
      </c>
    </row>
    <row r="28" spans="1:9" s="70" customFormat="1" ht="34.5" customHeight="1" x14ac:dyDescent="0.2">
      <c r="A28" s="67"/>
      <c r="B28" s="638"/>
      <c r="C28" s="670"/>
      <c r="D28" s="393">
        <f>E27</f>
        <v>7</v>
      </c>
      <c r="E28" s="394">
        <v>9</v>
      </c>
      <c r="F28" s="176">
        <f t="shared" si="5"/>
        <v>3.05</v>
      </c>
      <c r="G28" s="176">
        <f t="shared" si="5"/>
        <v>1.25</v>
      </c>
      <c r="H28" s="176">
        <v>0.65</v>
      </c>
      <c r="I28" s="377">
        <f t="shared" si="4"/>
        <v>1.1499999999999999</v>
      </c>
    </row>
    <row r="29" spans="1:9" s="70" customFormat="1" ht="34.5" customHeight="1" x14ac:dyDescent="0.2">
      <c r="A29" s="67"/>
      <c r="B29" s="638"/>
      <c r="C29" s="670"/>
      <c r="D29" s="393">
        <f>E28</f>
        <v>9</v>
      </c>
      <c r="E29" s="394">
        <v>11</v>
      </c>
      <c r="F29" s="176">
        <f t="shared" si="5"/>
        <v>3.05</v>
      </c>
      <c r="G29" s="176">
        <f t="shared" si="5"/>
        <v>1.25</v>
      </c>
      <c r="H29" s="176">
        <v>0.55000000000000004</v>
      </c>
      <c r="I29" s="377">
        <f t="shared" si="4"/>
        <v>1.2499999999999998</v>
      </c>
    </row>
    <row r="30" spans="1:9" s="70" customFormat="1" ht="34.5" customHeight="1" x14ac:dyDescent="0.2">
      <c r="A30" s="67"/>
      <c r="B30" s="638"/>
      <c r="C30" s="670"/>
      <c r="D30" s="420">
        <f>E29</f>
        <v>11</v>
      </c>
      <c r="E30" s="387">
        <v>12</v>
      </c>
      <c r="F30" s="176">
        <f>F28</f>
        <v>3.05</v>
      </c>
      <c r="G30" s="180">
        <f>G23</f>
        <v>1.25</v>
      </c>
      <c r="H30" s="424">
        <v>0.45</v>
      </c>
      <c r="I30" s="425">
        <f>F30-G30-H30</f>
        <v>1.3499999999999999</v>
      </c>
    </row>
    <row r="31" spans="1:9" s="70" customFormat="1" ht="34.5" customHeight="1" x14ac:dyDescent="0.2">
      <c r="A31" s="67"/>
      <c r="B31" s="638"/>
      <c r="C31" s="670"/>
      <c r="D31" s="420">
        <f>E30</f>
        <v>12</v>
      </c>
      <c r="E31" s="387">
        <v>13</v>
      </c>
      <c r="F31" s="176">
        <f>F29</f>
        <v>3.05</v>
      </c>
      <c r="G31" s="180" t="str">
        <f>G24</f>
        <v>1.25</v>
      </c>
      <c r="H31" s="424">
        <v>0.35</v>
      </c>
      <c r="I31" s="425">
        <f t="shared" si="4"/>
        <v>1.4499999999999997</v>
      </c>
    </row>
    <row r="32" spans="1:9" s="70" customFormat="1" ht="34.5" customHeight="1" thickBot="1" x14ac:dyDescent="0.25">
      <c r="A32" s="67"/>
      <c r="B32" s="639"/>
      <c r="C32" s="671"/>
      <c r="D32" s="414">
        <f>E31</f>
        <v>13</v>
      </c>
      <c r="E32" s="390">
        <v>15</v>
      </c>
      <c r="F32" s="421">
        <f>F31</f>
        <v>3.05</v>
      </c>
      <c r="G32" s="353">
        <v>1.25</v>
      </c>
      <c r="H32" s="353">
        <v>0.25</v>
      </c>
      <c r="I32" s="416">
        <f t="shared" si="4"/>
        <v>1.5499999999999998</v>
      </c>
    </row>
  </sheetData>
  <mergeCells count="29">
    <mergeCell ref="H8:H9"/>
    <mergeCell ref="I8:I9"/>
    <mergeCell ref="G16:G17"/>
    <mergeCell ref="C18:C23"/>
    <mergeCell ref="B8:B15"/>
    <mergeCell ref="C8:C9"/>
    <mergeCell ref="D8:E9"/>
    <mergeCell ref="F8:F9"/>
    <mergeCell ref="G8:G9"/>
    <mergeCell ref="D16:E17"/>
    <mergeCell ref="C10:C15"/>
    <mergeCell ref="F16:F17"/>
    <mergeCell ref="H16:H17"/>
    <mergeCell ref="I16:I17"/>
    <mergeCell ref="B16:B23"/>
    <mergeCell ref="C16:C17"/>
    <mergeCell ref="B1:J1"/>
    <mergeCell ref="C2:K2"/>
    <mergeCell ref="B4:B7"/>
    <mergeCell ref="C4:C7"/>
    <mergeCell ref="D4:E7"/>
    <mergeCell ref="I24:I25"/>
    <mergeCell ref="C26:C32"/>
    <mergeCell ref="B24:B32"/>
    <mergeCell ref="C24:C25"/>
    <mergeCell ref="D24:E25"/>
    <mergeCell ref="F24:F25"/>
    <mergeCell ref="G24:G25"/>
    <mergeCell ref="H24:H25"/>
  </mergeCells>
  <phoneticPr fontId="39"/>
  <pageMargins left="0.78740157480314965" right="0.23622047244094491" top="0.47244094488188981" bottom="0" header="0.31496062992125984" footer="0.31496062992125984"/>
  <pageSetup paperSize="9" scale="78" orientation="portrait" r:id="rId1"/>
  <headerFooter alignWithMargins="0"/>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K36"/>
  <sheetViews>
    <sheetView view="pageBreakPreview" zoomScale="55" zoomScaleNormal="85" zoomScaleSheetLayoutView="55" workbookViewId="0">
      <pane xSplit="3" ySplit="7" topLeftCell="D8" activePane="bottomRight" state="frozen"/>
      <selection pane="topRight" activeCell="D1" sqref="D1"/>
      <selection pane="bottomLeft" activeCell="A8" sqref="A8"/>
      <selection pane="bottomRight" activeCell="C29" sqref="C29:C36"/>
    </sheetView>
  </sheetViews>
  <sheetFormatPr defaultColWidth="8" defaultRowHeight="12" x14ac:dyDescent="0.2"/>
  <cols>
    <col min="1" max="1" width="1.7265625" style="67" customWidth="1"/>
    <col min="2" max="2" width="11.36328125" style="348" customWidth="1"/>
    <col min="3" max="3" width="19" style="68" customWidth="1"/>
    <col min="4" max="4" width="11.453125" style="67" customWidth="1"/>
    <col min="5" max="5" width="11.453125" style="68" customWidth="1"/>
    <col min="6" max="6" width="15" style="68" customWidth="1"/>
    <col min="7" max="7" width="15" style="69" customWidth="1"/>
    <col min="8" max="9" width="15" style="70" customWidth="1"/>
    <col min="10" max="10" width="1.08984375" style="70" customWidth="1"/>
    <col min="11" max="11" width="10.36328125" style="70" customWidth="1"/>
    <col min="12" max="16384" width="8" style="67"/>
  </cols>
  <sheetData>
    <row r="1" spans="1:11" ht="24.75" customHeight="1" x14ac:dyDescent="0.2">
      <c r="B1" s="484" t="s">
        <v>56</v>
      </c>
      <c r="C1" s="484"/>
      <c r="D1" s="484"/>
      <c r="E1" s="484"/>
      <c r="F1" s="484"/>
      <c r="G1" s="484"/>
      <c r="H1" s="484"/>
      <c r="I1" s="484"/>
      <c r="J1" s="484"/>
      <c r="K1" s="157"/>
    </row>
    <row r="2" spans="1:11" ht="6.75" customHeight="1" x14ac:dyDescent="0.2">
      <c r="C2" s="485"/>
      <c r="D2" s="485"/>
      <c r="E2" s="485"/>
      <c r="F2" s="485"/>
      <c r="G2" s="485"/>
      <c r="H2" s="485"/>
      <c r="I2" s="485"/>
      <c r="J2" s="485"/>
      <c r="K2" s="485"/>
    </row>
    <row r="3" spans="1:11" ht="33" customHeight="1" thickBot="1" x14ac:dyDescent="0.25">
      <c r="B3" s="349" t="s">
        <v>209</v>
      </c>
      <c r="D3"/>
      <c r="E3"/>
      <c r="F3"/>
      <c r="G3"/>
      <c r="H3"/>
      <c r="I3" s="159" t="s">
        <v>272</v>
      </c>
      <c r="J3"/>
      <c r="K3" s="128"/>
    </row>
    <row r="4" spans="1:11" ht="18.75" customHeight="1" x14ac:dyDescent="0.2">
      <c r="B4" s="637" t="s">
        <v>307</v>
      </c>
      <c r="C4" s="559" t="s">
        <v>249</v>
      </c>
      <c r="D4" s="562" t="s">
        <v>281</v>
      </c>
      <c r="E4" s="563"/>
      <c r="F4" s="160"/>
      <c r="G4" s="161" t="s">
        <v>113</v>
      </c>
      <c r="H4" s="162" t="s">
        <v>16</v>
      </c>
      <c r="I4" s="163"/>
      <c r="J4"/>
      <c r="K4" s="132"/>
    </row>
    <row r="5" spans="1:11" ht="18.75" customHeight="1" x14ac:dyDescent="0.2">
      <c r="B5" s="640"/>
      <c r="C5" s="560"/>
      <c r="D5" s="564"/>
      <c r="E5" s="565"/>
      <c r="F5" s="165" t="s">
        <v>134</v>
      </c>
      <c r="G5" s="165" t="s">
        <v>109</v>
      </c>
      <c r="H5" s="166" t="s">
        <v>125</v>
      </c>
      <c r="I5" s="164" t="s">
        <v>47</v>
      </c>
      <c r="J5"/>
    </row>
    <row r="6" spans="1:11" ht="18.75" customHeight="1" x14ac:dyDescent="0.2">
      <c r="B6" s="640"/>
      <c r="C6" s="560"/>
      <c r="D6" s="564"/>
      <c r="E6" s="565"/>
      <c r="F6" s="165"/>
      <c r="G6" s="165"/>
      <c r="H6" s="166" t="s">
        <v>196</v>
      </c>
      <c r="I6" s="167"/>
      <c r="J6"/>
    </row>
    <row r="7" spans="1:11" ht="21" customHeight="1" thickBot="1" x14ac:dyDescent="0.25">
      <c r="B7" s="641"/>
      <c r="C7" s="561"/>
      <c r="D7" s="633"/>
      <c r="E7" s="635"/>
      <c r="F7" s="345" t="s">
        <v>276</v>
      </c>
      <c r="G7" s="346" t="s">
        <v>261</v>
      </c>
      <c r="H7" s="347" t="s">
        <v>119</v>
      </c>
      <c r="I7" s="168" t="s">
        <v>174</v>
      </c>
      <c r="J7"/>
    </row>
    <row r="8" spans="1:11" s="70" customFormat="1" ht="34.5" customHeight="1" x14ac:dyDescent="0.2">
      <c r="A8" s="67"/>
      <c r="B8" s="692" t="s">
        <v>404</v>
      </c>
      <c r="C8" s="666" t="s">
        <v>152</v>
      </c>
      <c r="D8" s="609" t="s">
        <v>283</v>
      </c>
      <c r="E8" s="610"/>
      <c r="F8" s="657">
        <v>3.25</v>
      </c>
      <c r="G8" s="680" t="s">
        <v>115</v>
      </c>
      <c r="H8" s="657" t="s">
        <v>77</v>
      </c>
      <c r="I8" s="656">
        <f>SUM(F8-G8)</f>
        <v>2</v>
      </c>
    </row>
    <row r="9" spans="1:11" s="70" customFormat="1" ht="34.5" customHeight="1" x14ac:dyDescent="0.2">
      <c r="A9" s="67"/>
      <c r="B9" s="638"/>
      <c r="C9" s="667"/>
      <c r="D9" s="659"/>
      <c r="E9" s="644"/>
      <c r="F9" s="658"/>
      <c r="G9" s="681"/>
      <c r="H9" s="658"/>
      <c r="I9" s="655"/>
    </row>
    <row r="10" spans="1:11" s="70" customFormat="1" ht="34.5" customHeight="1" x14ac:dyDescent="0.2">
      <c r="A10" s="67"/>
      <c r="B10" s="638"/>
      <c r="C10" s="669" t="s">
        <v>287</v>
      </c>
      <c r="D10" s="391">
        <v>5</v>
      </c>
      <c r="E10" s="392"/>
      <c r="F10" s="313">
        <v>3.25</v>
      </c>
      <c r="G10" s="313">
        <v>1.25</v>
      </c>
      <c r="H10" s="378">
        <v>0.95</v>
      </c>
      <c r="I10" s="352">
        <f t="shared" ref="I10:I17" si="0">F10-G10-H10</f>
        <v>1.05</v>
      </c>
    </row>
    <row r="11" spans="1:11" s="70" customFormat="1" ht="34.5" customHeight="1" x14ac:dyDescent="0.2">
      <c r="A11" s="67"/>
      <c r="B11" s="638"/>
      <c r="C11" s="670"/>
      <c r="D11" s="393">
        <f>D10</f>
        <v>5</v>
      </c>
      <c r="E11" s="394">
        <v>7</v>
      </c>
      <c r="F11" s="176">
        <f t="shared" ref="F11:G17" si="1">F10</f>
        <v>3.25</v>
      </c>
      <c r="G11" s="176">
        <f t="shared" si="1"/>
        <v>1.25</v>
      </c>
      <c r="H11" s="176">
        <v>0.85</v>
      </c>
      <c r="I11" s="377">
        <f t="shared" si="0"/>
        <v>1.1499999999999999</v>
      </c>
    </row>
    <row r="12" spans="1:11" s="70" customFormat="1" ht="34.5" customHeight="1" x14ac:dyDescent="0.2">
      <c r="A12" s="67"/>
      <c r="B12" s="638"/>
      <c r="C12" s="670"/>
      <c r="D12" s="393">
        <f t="shared" ref="D12:D17" si="2">E11</f>
        <v>7</v>
      </c>
      <c r="E12" s="394">
        <v>9</v>
      </c>
      <c r="F12" s="176">
        <f t="shared" ref="F12:F17" si="3">F11</f>
        <v>3.25</v>
      </c>
      <c r="G12" s="176">
        <f t="shared" si="1"/>
        <v>1.25</v>
      </c>
      <c r="H12" s="176">
        <v>0.75</v>
      </c>
      <c r="I12" s="377">
        <f t="shared" si="0"/>
        <v>1.25</v>
      </c>
    </row>
    <row r="13" spans="1:11" s="70" customFormat="1" ht="34.5" customHeight="1" x14ac:dyDescent="0.2">
      <c r="A13" s="67"/>
      <c r="B13" s="638"/>
      <c r="C13" s="670"/>
      <c r="D13" s="393">
        <f t="shared" si="2"/>
        <v>9</v>
      </c>
      <c r="E13" s="394">
        <v>10</v>
      </c>
      <c r="F13" s="176">
        <f t="shared" si="3"/>
        <v>3.25</v>
      </c>
      <c r="G13" s="176">
        <f t="shared" si="1"/>
        <v>1.25</v>
      </c>
      <c r="H13" s="176">
        <v>0.65</v>
      </c>
      <c r="I13" s="377">
        <f t="shared" si="0"/>
        <v>1.35</v>
      </c>
    </row>
    <row r="14" spans="1:11" s="70" customFormat="1" ht="34.5" customHeight="1" x14ac:dyDescent="0.2">
      <c r="A14" s="67"/>
      <c r="B14" s="638"/>
      <c r="C14" s="670"/>
      <c r="D14" s="420">
        <f t="shared" si="2"/>
        <v>10</v>
      </c>
      <c r="E14" s="387">
        <v>11</v>
      </c>
      <c r="F14" s="176">
        <f t="shared" si="3"/>
        <v>3.25</v>
      </c>
      <c r="G14" s="180">
        <f t="shared" si="1"/>
        <v>1.25</v>
      </c>
      <c r="H14" s="424">
        <v>0.55000000000000004</v>
      </c>
      <c r="I14" s="425">
        <f>F14-G14-H14</f>
        <v>1.45</v>
      </c>
    </row>
    <row r="15" spans="1:11" s="70" customFormat="1" ht="34.5" customHeight="1" x14ac:dyDescent="0.2">
      <c r="A15" s="67"/>
      <c r="B15" s="638"/>
      <c r="C15" s="670"/>
      <c r="D15" s="420">
        <f t="shared" si="2"/>
        <v>11</v>
      </c>
      <c r="E15" s="387">
        <v>13</v>
      </c>
      <c r="F15" s="176">
        <f t="shared" si="3"/>
        <v>3.25</v>
      </c>
      <c r="G15" s="180">
        <f t="shared" si="1"/>
        <v>1.25</v>
      </c>
      <c r="H15" s="424">
        <v>0.45</v>
      </c>
      <c r="I15" s="425">
        <f>F15-G15-H15</f>
        <v>1.55</v>
      </c>
    </row>
    <row r="16" spans="1:11" s="70" customFormat="1" ht="34.5" customHeight="1" x14ac:dyDescent="0.2">
      <c r="A16" s="67"/>
      <c r="B16" s="638"/>
      <c r="C16" s="670"/>
      <c r="D16" s="420">
        <f t="shared" si="2"/>
        <v>13</v>
      </c>
      <c r="E16" s="387">
        <v>14</v>
      </c>
      <c r="F16" s="176">
        <f t="shared" si="3"/>
        <v>3.25</v>
      </c>
      <c r="G16" s="180">
        <f t="shared" si="1"/>
        <v>1.25</v>
      </c>
      <c r="H16" s="424">
        <v>0.35</v>
      </c>
      <c r="I16" s="425">
        <f t="shared" si="0"/>
        <v>1.65</v>
      </c>
    </row>
    <row r="17" spans="1:9" s="70" customFormat="1" ht="34.5" customHeight="1" thickBot="1" x14ac:dyDescent="0.25">
      <c r="A17" s="67"/>
      <c r="B17" s="639"/>
      <c r="C17" s="671"/>
      <c r="D17" s="414">
        <f t="shared" si="2"/>
        <v>14</v>
      </c>
      <c r="E17" s="390">
        <v>15</v>
      </c>
      <c r="F17" s="421">
        <f t="shared" si="3"/>
        <v>3.25</v>
      </c>
      <c r="G17" s="353">
        <f t="shared" si="1"/>
        <v>1.25</v>
      </c>
      <c r="H17" s="353">
        <v>0.25</v>
      </c>
      <c r="I17" s="416">
        <f t="shared" si="0"/>
        <v>1.75</v>
      </c>
    </row>
    <row r="18" spans="1:9" s="70" customFormat="1" ht="34.5" customHeight="1" x14ac:dyDescent="0.2">
      <c r="A18" s="67"/>
      <c r="B18" s="692" t="s">
        <v>405</v>
      </c>
      <c r="C18" s="666" t="s">
        <v>152</v>
      </c>
      <c r="D18" s="609" t="s">
        <v>283</v>
      </c>
      <c r="E18" s="610"/>
      <c r="F18" s="657">
        <v>3.15</v>
      </c>
      <c r="G18" s="680" t="s">
        <v>115</v>
      </c>
      <c r="H18" s="657" t="s">
        <v>77</v>
      </c>
      <c r="I18" s="656">
        <f>SUM(F18-G18)</f>
        <v>1.9</v>
      </c>
    </row>
    <row r="19" spans="1:9" s="70" customFormat="1" ht="34.5" customHeight="1" x14ac:dyDescent="0.2">
      <c r="A19" s="67"/>
      <c r="B19" s="638"/>
      <c r="C19" s="667"/>
      <c r="D19" s="659"/>
      <c r="E19" s="644"/>
      <c r="F19" s="658"/>
      <c r="G19" s="681"/>
      <c r="H19" s="658"/>
      <c r="I19" s="655"/>
    </row>
    <row r="20" spans="1:9" s="70" customFormat="1" ht="34.5" customHeight="1" x14ac:dyDescent="0.2">
      <c r="A20" s="67"/>
      <c r="B20" s="638"/>
      <c r="C20" s="669" t="s">
        <v>287</v>
      </c>
      <c r="D20" s="391">
        <v>6</v>
      </c>
      <c r="E20" s="392"/>
      <c r="F20" s="313">
        <v>3.15</v>
      </c>
      <c r="G20" s="313">
        <v>1.25</v>
      </c>
      <c r="H20" s="378">
        <v>0.85</v>
      </c>
      <c r="I20" s="352">
        <f t="shared" ref="I20:I26" si="4">F20-G20-H20</f>
        <v>1.0499999999999998</v>
      </c>
    </row>
    <row r="21" spans="1:9" s="70" customFormat="1" ht="34.5" customHeight="1" x14ac:dyDescent="0.2">
      <c r="A21" s="67"/>
      <c r="B21" s="638"/>
      <c r="C21" s="670"/>
      <c r="D21" s="393">
        <f>D20</f>
        <v>6</v>
      </c>
      <c r="E21" s="394">
        <v>8</v>
      </c>
      <c r="F21" s="176">
        <f t="shared" ref="F21:G26" si="5">F20</f>
        <v>3.15</v>
      </c>
      <c r="G21" s="176">
        <f t="shared" si="5"/>
        <v>1.25</v>
      </c>
      <c r="H21" s="176">
        <v>0.75</v>
      </c>
      <c r="I21" s="377">
        <f t="shared" si="4"/>
        <v>1.1499999999999999</v>
      </c>
    </row>
    <row r="22" spans="1:9" s="70" customFormat="1" ht="34.5" customHeight="1" x14ac:dyDescent="0.2">
      <c r="A22" s="67"/>
      <c r="B22" s="638"/>
      <c r="C22" s="670"/>
      <c r="D22" s="393">
        <f>E21</f>
        <v>8</v>
      </c>
      <c r="E22" s="394">
        <v>9</v>
      </c>
      <c r="F22" s="176">
        <f t="shared" si="5"/>
        <v>3.15</v>
      </c>
      <c r="G22" s="176">
        <f t="shared" si="5"/>
        <v>1.25</v>
      </c>
      <c r="H22" s="176">
        <v>0.65</v>
      </c>
      <c r="I22" s="377">
        <f t="shared" si="4"/>
        <v>1.25</v>
      </c>
    </row>
    <row r="23" spans="1:9" s="70" customFormat="1" ht="34.5" customHeight="1" x14ac:dyDescent="0.2">
      <c r="A23" s="67"/>
      <c r="B23" s="638"/>
      <c r="C23" s="670"/>
      <c r="D23" s="393">
        <f>E22</f>
        <v>9</v>
      </c>
      <c r="E23" s="394">
        <v>11</v>
      </c>
      <c r="F23" s="176">
        <f t="shared" si="5"/>
        <v>3.15</v>
      </c>
      <c r="G23" s="176">
        <f t="shared" si="5"/>
        <v>1.25</v>
      </c>
      <c r="H23" s="176">
        <v>0.55000000000000004</v>
      </c>
      <c r="I23" s="377">
        <f t="shared" si="4"/>
        <v>1.3499999999999999</v>
      </c>
    </row>
    <row r="24" spans="1:9" s="70" customFormat="1" ht="34.5" customHeight="1" x14ac:dyDescent="0.2">
      <c r="A24" s="67"/>
      <c r="B24" s="638"/>
      <c r="C24" s="670"/>
      <c r="D24" s="420">
        <f>E23</f>
        <v>11</v>
      </c>
      <c r="E24" s="387">
        <v>12</v>
      </c>
      <c r="F24" s="176">
        <f t="shared" si="5"/>
        <v>3.15</v>
      </c>
      <c r="G24" s="176">
        <f t="shared" si="5"/>
        <v>1.25</v>
      </c>
      <c r="H24" s="424">
        <v>0.45</v>
      </c>
      <c r="I24" s="425">
        <f t="shared" si="4"/>
        <v>1.45</v>
      </c>
    </row>
    <row r="25" spans="1:9" s="70" customFormat="1" ht="34.5" customHeight="1" x14ac:dyDescent="0.2">
      <c r="A25" s="67"/>
      <c r="B25" s="638"/>
      <c r="C25" s="670"/>
      <c r="D25" s="420">
        <f>E24</f>
        <v>12</v>
      </c>
      <c r="E25" s="387">
        <v>13</v>
      </c>
      <c r="F25" s="176">
        <f t="shared" si="5"/>
        <v>3.15</v>
      </c>
      <c r="G25" s="176">
        <f t="shared" si="5"/>
        <v>1.25</v>
      </c>
      <c r="H25" s="424">
        <v>0.35</v>
      </c>
      <c r="I25" s="425">
        <f t="shared" si="4"/>
        <v>1.5499999999999998</v>
      </c>
    </row>
    <row r="26" spans="1:9" s="70" customFormat="1" ht="34.5" customHeight="1" thickBot="1" x14ac:dyDescent="0.25">
      <c r="A26" s="67"/>
      <c r="B26" s="639"/>
      <c r="C26" s="671"/>
      <c r="D26" s="414">
        <f>E25</f>
        <v>13</v>
      </c>
      <c r="E26" s="390">
        <v>15</v>
      </c>
      <c r="F26" s="328">
        <f t="shared" si="5"/>
        <v>3.15</v>
      </c>
      <c r="G26" s="328">
        <f t="shared" si="5"/>
        <v>1.25</v>
      </c>
      <c r="H26" s="353">
        <v>0.25</v>
      </c>
      <c r="I26" s="416">
        <f t="shared" si="4"/>
        <v>1.65</v>
      </c>
    </row>
    <row r="27" spans="1:9" s="70" customFormat="1" ht="34.5" customHeight="1" x14ac:dyDescent="0.2">
      <c r="A27" s="67"/>
      <c r="B27" s="692" t="s">
        <v>406</v>
      </c>
      <c r="C27" s="666" t="s">
        <v>152</v>
      </c>
      <c r="D27" s="609" t="s">
        <v>283</v>
      </c>
      <c r="E27" s="610"/>
      <c r="F27" s="657">
        <v>3.25</v>
      </c>
      <c r="G27" s="680" t="s">
        <v>115</v>
      </c>
      <c r="H27" s="657" t="s">
        <v>77</v>
      </c>
      <c r="I27" s="656">
        <f>SUM(F27-G27)</f>
        <v>2</v>
      </c>
    </row>
    <row r="28" spans="1:9" s="70" customFormat="1" ht="34.5" customHeight="1" x14ac:dyDescent="0.2">
      <c r="A28" s="67"/>
      <c r="B28" s="638"/>
      <c r="C28" s="667"/>
      <c r="D28" s="659"/>
      <c r="E28" s="644"/>
      <c r="F28" s="658"/>
      <c r="G28" s="681"/>
      <c r="H28" s="658"/>
      <c r="I28" s="655"/>
    </row>
    <row r="29" spans="1:9" s="70" customFormat="1" ht="34.5" customHeight="1" x14ac:dyDescent="0.2">
      <c r="A29" s="67"/>
      <c r="B29" s="638"/>
      <c r="C29" s="669" t="s">
        <v>287</v>
      </c>
      <c r="D29" s="391">
        <v>5</v>
      </c>
      <c r="E29" s="392"/>
      <c r="F29" s="313">
        <v>3.25</v>
      </c>
      <c r="G29" s="313">
        <v>1.25</v>
      </c>
      <c r="H29" s="378">
        <v>0.85</v>
      </c>
      <c r="I29" s="352">
        <f t="shared" ref="I29:I36" si="6">F29-G29-H29</f>
        <v>1.1499999999999999</v>
      </c>
    </row>
    <row r="30" spans="1:9" s="70" customFormat="1" ht="34.5" customHeight="1" x14ac:dyDescent="0.2">
      <c r="A30" s="67"/>
      <c r="B30" s="638"/>
      <c r="C30" s="670"/>
      <c r="D30" s="393">
        <f>D29</f>
        <v>5</v>
      </c>
      <c r="E30" s="394">
        <v>6</v>
      </c>
      <c r="F30" s="176">
        <f t="shared" ref="F30:G35" si="7">F29</f>
        <v>3.25</v>
      </c>
      <c r="G30" s="176">
        <f t="shared" si="7"/>
        <v>1.25</v>
      </c>
      <c r="H30" s="176">
        <v>0.75</v>
      </c>
      <c r="I30" s="377">
        <f t="shared" si="6"/>
        <v>1.25</v>
      </c>
    </row>
    <row r="31" spans="1:9" s="70" customFormat="1" ht="34.5" customHeight="1" x14ac:dyDescent="0.2">
      <c r="A31" s="67"/>
      <c r="B31" s="638"/>
      <c r="C31" s="670"/>
      <c r="D31" s="393">
        <f t="shared" ref="D31:D36" si="8">E30</f>
        <v>6</v>
      </c>
      <c r="E31" s="394">
        <v>8</v>
      </c>
      <c r="F31" s="176">
        <f t="shared" si="7"/>
        <v>3.25</v>
      </c>
      <c r="G31" s="176">
        <f t="shared" si="7"/>
        <v>1.25</v>
      </c>
      <c r="H31" s="176">
        <v>0.65</v>
      </c>
      <c r="I31" s="377">
        <f t="shared" si="6"/>
        <v>1.35</v>
      </c>
    </row>
    <row r="32" spans="1:9" s="70" customFormat="1" ht="34.5" customHeight="1" x14ac:dyDescent="0.2">
      <c r="A32" s="67"/>
      <c r="B32" s="638"/>
      <c r="C32" s="670"/>
      <c r="D32" s="393">
        <f t="shared" si="8"/>
        <v>8</v>
      </c>
      <c r="E32" s="394">
        <v>10</v>
      </c>
      <c r="F32" s="176">
        <f t="shared" si="7"/>
        <v>3.25</v>
      </c>
      <c r="G32" s="176">
        <f t="shared" si="7"/>
        <v>1.25</v>
      </c>
      <c r="H32" s="176">
        <v>0.55000000000000004</v>
      </c>
      <c r="I32" s="377">
        <f t="shared" si="6"/>
        <v>1.45</v>
      </c>
    </row>
    <row r="33" spans="1:9" s="70" customFormat="1" ht="34.5" customHeight="1" x14ac:dyDescent="0.2">
      <c r="A33" s="67"/>
      <c r="B33" s="638"/>
      <c r="C33" s="670"/>
      <c r="D33" s="420">
        <f t="shared" si="8"/>
        <v>10</v>
      </c>
      <c r="E33" s="387">
        <v>11</v>
      </c>
      <c r="F33" s="176">
        <f t="shared" si="7"/>
        <v>3.25</v>
      </c>
      <c r="G33" s="176">
        <f t="shared" si="7"/>
        <v>1.25</v>
      </c>
      <c r="H33" s="424">
        <v>0.45</v>
      </c>
      <c r="I33" s="425">
        <f t="shared" si="6"/>
        <v>1.55</v>
      </c>
    </row>
    <row r="34" spans="1:9" s="70" customFormat="1" ht="34.5" customHeight="1" x14ac:dyDescent="0.2">
      <c r="A34" s="67"/>
      <c r="B34" s="638"/>
      <c r="C34" s="670"/>
      <c r="D34" s="420">
        <f t="shared" si="8"/>
        <v>11</v>
      </c>
      <c r="E34" s="387">
        <v>13</v>
      </c>
      <c r="F34" s="176">
        <f t="shared" si="7"/>
        <v>3.25</v>
      </c>
      <c r="G34" s="176">
        <f t="shared" si="7"/>
        <v>1.25</v>
      </c>
      <c r="H34" s="424">
        <v>0.35</v>
      </c>
      <c r="I34" s="425">
        <f t="shared" si="6"/>
        <v>1.65</v>
      </c>
    </row>
    <row r="35" spans="1:9" s="70" customFormat="1" ht="34.5" customHeight="1" x14ac:dyDescent="0.2">
      <c r="A35" s="67"/>
      <c r="B35" s="638"/>
      <c r="C35" s="670"/>
      <c r="D35" s="420">
        <f t="shared" si="8"/>
        <v>13</v>
      </c>
      <c r="E35" s="387">
        <v>14</v>
      </c>
      <c r="F35" s="180">
        <f t="shared" si="7"/>
        <v>3.25</v>
      </c>
      <c r="G35" s="180">
        <f t="shared" si="7"/>
        <v>1.25</v>
      </c>
      <c r="H35" s="424">
        <v>0.25</v>
      </c>
      <c r="I35" s="342">
        <f t="shared" si="6"/>
        <v>1.75</v>
      </c>
    </row>
    <row r="36" spans="1:9" s="70" customFormat="1" ht="34.5" customHeight="1" thickBot="1" x14ac:dyDescent="0.25">
      <c r="A36" s="67"/>
      <c r="B36" s="639"/>
      <c r="C36" s="671"/>
      <c r="D36" s="414">
        <f t="shared" si="8"/>
        <v>14</v>
      </c>
      <c r="E36" s="415">
        <v>15</v>
      </c>
      <c r="F36" s="328">
        <f>F35</f>
        <v>3.25</v>
      </c>
      <c r="G36" s="328">
        <f>G34</f>
        <v>1.25</v>
      </c>
      <c r="H36" s="426">
        <v>0.15</v>
      </c>
      <c r="I36" s="416">
        <f t="shared" si="6"/>
        <v>1.85</v>
      </c>
    </row>
  </sheetData>
  <mergeCells count="29">
    <mergeCell ref="H27:H28"/>
    <mergeCell ref="I27:I28"/>
    <mergeCell ref="H18:H19"/>
    <mergeCell ref="C29:C36"/>
    <mergeCell ref="B8:B17"/>
    <mergeCell ref="C8:C9"/>
    <mergeCell ref="D8:E9"/>
    <mergeCell ref="F8:F9"/>
    <mergeCell ref="G8:G9"/>
    <mergeCell ref="B27:B36"/>
    <mergeCell ref="C27:C28"/>
    <mergeCell ref="D27:E28"/>
    <mergeCell ref="F27:F28"/>
    <mergeCell ref="G27:G28"/>
    <mergeCell ref="D18:E19"/>
    <mergeCell ref="F18:F19"/>
    <mergeCell ref="G18:G19"/>
    <mergeCell ref="B18:B26"/>
    <mergeCell ref="C18:C19"/>
    <mergeCell ref="H8:H9"/>
    <mergeCell ref="I8:I9"/>
    <mergeCell ref="C10:C17"/>
    <mergeCell ref="I18:I19"/>
    <mergeCell ref="C20:C26"/>
    <mergeCell ref="B1:J1"/>
    <mergeCell ref="C2:K2"/>
    <mergeCell ref="B4:B7"/>
    <mergeCell ref="C4:C7"/>
    <mergeCell ref="D4:E7"/>
  </mergeCells>
  <phoneticPr fontId="39"/>
  <pageMargins left="0.78740157480314965" right="0.23622047244094491" top="0.47244094488188981" bottom="0" header="0.31496062992125984" footer="0.31496062992125984"/>
  <pageSetup paperSize="9" scale="73" orientation="portrait" r:id="rId1"/>
  <headerFooter alignWithMargins="0"/>
  <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A1:K35"/>
  <sheetViews>
    <sheetView view="pageBreakPreview" zoomScaleNormal="85" zoomScaleSheetLayoutView="100" workbookViewId="0">
      <pane xSplit="3" ySplit="7" topLeftCell="D23" activePane="bottomRight" state="frozen"/>
      <selection pane="topRight" activeCell="D1" sqref="D1"/>
      <selection pane="bottomLeft" activeCell="A8" sqref="A8"/>
      <selection pane="bottomRight" activeCell="G31" sqref="G31"/>
    </sheetView>
  </sheetViews>
  <sheetFormatPr defaultColWidth="8" defaultRowHeight="12" x14ac:dyDescent="0.2"/>
  <cols>
    <col min="1" max="1" width="1.7265625" style="67" customWidth="1"/>
    <col min="2" max="2" width="11.36328125" style="348" customWidth="1"/>
    <col min="3" max="3" width="19" style="68" customWidth="1"/>
    <col min="4" max="4" width="11.453125" style="67" customWidth="1"/>
    <col min="5" max="5" width="11.453125" style="68" customWidth="1"/>
    <col min="6" max="6" width="15" style="68" customWidth="1"/>
    <col min="7" max="7" width="15" style="69" customWidth="1"/>
    <col min="8" max="9" width="15" style="70" customWidth="1"/>
    <col min="10" max="10" width="1.08984375" style="70" customWidth="1"/>
    <col min="11" max="11" width="10.36328125" style="70" customWidth="1"/>
    <col min="12" max="16384" width="8" style="67"/>
  </cols>
  <sheetData>
    <row r="1" spans="1:11" ht="24.75" customHeight="1" x14ac:dyDescent="0.2">
      <c r="B1" s="484" t="s">
        <v>56</v>
      </c>
      <c r="C1" s="484"/>
      <c r="D1" s="484"/>
      <c r="E1" s="484"/>
      <c r="F1" s="484"/>
      <c r="G1" s="484"/>
      <c r="H1" s="484"/>
      <c r="I1" s="484"/>
      <c r="J1" s="484"/>
      <c r="K1" s="157"/>
    </row>
    <row r="2" spans="1:11" ht="6.75" customHeight="1" x14ac:dyDescent="0.2">
      <c r="C2" s="485"/>
      <c r="D2" s="485"/>
      <c r="E2" s="485"/>
      <c r="F2" s="485"/>
      <c r="G2" s="485"/>
      <c r="H2" s="485"/>
      <c r="I2" s="485"/>
      <c r="J2" s="485"/>
      <c r="K2" s="485"/>
    </row>
    <row r="3" spans="1:11" ht="33" customHeight="1" thickBot="1" x14ac:dyDescent="0.25">
      <c r="B3" s="349" t="s">
        <v>209</v>
      </c>
      <c r="D3"/>
      <c r="E3"/>
      <c r="F3"/>
      <c r="G3"/>
      <c r="H3"/>
      <c r="I3" s="159" t="s">
        <v>272</v>
      </c>
      <c r="J3"/>
      <c r="K3" s="128"/>
    </row>
    <row r="4" spans="1:11" ht="18.75" customHeight="1" x14ac:dyDescent="0.2">
      <c r="B4" s="637" t="s">
        <v>307</v>
      </c>
      <c r="C4" s="559" t="s">
        <v>249</v>
      </c>
      <c r="D4" s="562" t="s">
        <v>281</v>
      </c>
      <c r="E4" s="563"/>
      <c r="F4" s="160"/>
      <c r="G4" s="161" t="s">
        <v>113</v>
      </c>
      <c r="H4" s="162" t="s">
        <v>16</v>
      </c>
      <c r="I4" s="163"/>
      <c r="J4"/>
      <c r="K4" s="132"/>
    </row>
    <row r="5" spans="1:11" ht="18.75" customHeight="1" x14ac:dyDescent="0.2">
      <c r="B5" s="640"/>
      <c r="C5" s="560"/>
      <c r="D5" s="564"/>
      <c r="E5" s="565"/>
      <c r="F5" s="165" t="s">
        <v>134</v>
      </c>
      <c r="G5" s="165" t="s">
        <v>109</v>
      </c>
      <c r="H5" s="166" t="s">
        <v>125</v>
      </c>
      <c r="I5" s="164" t="s">
        <v>47</v>
      </c>
      <c r="J5"/>
    </row>
    <row r="6" spans="1:11" ht="18.75" customHeight="1" x14ac:dyDescent="0.2">
      <c r="B6" s="640"/>
      <c r="C6" s="560"/>
      <c r="D6" s="564"/>
      <c r="E6" s="565"/>
      <c r="F6" s="165"/>
      <c r="G6" s="165"/>
      <c r="H6" s="166" t="s">
        <v>196</v>
      </c>
      <c r="I6" s="167"/>
      <c r="J6"/>
    </row>
    <row r="7" spans="1:11" ht="21" customHeight="1" thickBot="1" x14ac:dyDescent="0.25">
      <c r="B7" s="641"/>
      <c r="C7" s="561"/>
      <c r="D7" s="633"/>
      <c r="E7" s="635"/>
      <c r="F7" s="345" t="s">
        <v>276</v>
      </c>
      <c r="G7" s="346" t="s">
        <v>261</v>
      </c>
      <c r="H7" s="347" t="s">
        <v>119</v>
      </c>
      <c r="I7" s="168" t="s">
        <v>174</v>
      </c>
      <c r="J7"/>
    </row>
    <row r="8" spans="1:11" s="70" customFormat="1" ht="34.5" customHeight="1" x14ac:dyDescent="0.2">
      <c r="A8" s="67"/>
      <c r="B8" s="692" t="s">
        <v>407</v>
      </c>
      <c r="C8" s="666" t="s">
        <v>152</v>
      </c>
      <c r="D8" s="609" t="s">
        <v>283</v>
      </c>
      <c r="E8" s="610"/>
      <c r="F8" s="657">
        <v>3.35</v>
      </c>
      <c r="G8" s="680" t="s">
        <v>115</v>
      </c>
      <c r="H8" s="657" t="s">
        <v>77</v>
      </c>
      <c r="I8" s="656">
        <f>SUM(F8-G8)</f>
        <v>2.1</v>
      </c>
    </row>
    <row r="9" spans="1:11" s="70" customFormat="1" ht="34.5" customHeight="1" x14ac:dyDescent="0.2">
      <c r="A9" s="67"/>
      <c r="B9" s="638"/>
      <c r="C9" s="667"/>
      <c r="D9" s="659"/>
      <c r="E9" s="644"/>
      <c r="F9" s="658"/>
      <c r="G9" s="681"/>
      <c r="H9" s="658"/>
      <c r="I9" s="655"/>
    </row>
    <row r="10" spans="1:11" s="70" customFormat="1" ht="34.5" customHeight="1" x14ac:dyDescent="0.2">
      <c r="A10" s="67"/>
      <c r="B10" s="638"/>
      <c r="C10" s="669" t="s">
        <v>287</v>
      </c>
      <c r="D10" s="391">
        <v>6</v>
      </c>
      <c r="E10" s="392"/>
      <c r="F10" s="313">
        <v>3.35</v>
      </c>
      <c r="G10" s="313">
        <v>1.25</v>
      </c>
      <c r="H10" s="378">
        <v>0.85</v>
      </c>
      <c r="I10" s="352">
        <f t="shared" ref="I10:I16" si="0">F10-G10-H10</f>
        <v>1.25</v>
      </c>
    </row>
    <row r="11" spans="1:11" s="70" customFormat="1" ht="34.5" customHeight="1" x14ac:dyDescent="0.2">
      <c r="A11" s="67"/>
      <c r="B11" s="638"/>
      <c r="C11" s="670"/>
      <c r="D11" s="393">
        <f>D10</f>
        <v>6</v>
      </c>
      <c r="E11" s="394">
        <v>8</v>
      </c>
      <c r="F11" s="176">
        <f t="shared" ref="F11:G16" si="1">F10</f>
        <v>3.35</v>
      </c>
      <c r="G11" s="176">
        <f t="shared" si="1"/>
        <v>1.25</v>
      </c>
      <c r="H11" s="176">
        <v>0.75</v>
      </c>
      <c r="I11" s="377">
        <f t="shared" si="0"/>
        <v>1.35</v>
      </c>
    </row>
    <row r="12" spans="1:11" s="70" customFormat="1" ht="34.5" customHeight="1" x14ac:dyDescent="0.2">
      <c r="A12" s="67"/>
      <c r="B12" s="638"/>
      <c r="C12" s="670"/>
      <c r="D12" s="393">
        <f>E11</f>
        <v>8</v>
      </c>
      <c r="E12" s="394">
        <v>9</v>
      </c>
      <c r="F12" s="176">
        <f t="shared" si="1"/>
        <v>3.35</v>
      </c>
      <c r="G12" s="176">
        <f t="shared" si="1"/>
        <v>1.25</v>
      </c>
      <c r="H12" s="176">
        <v>0.65</v>
      </c>
      <c r="I12" s="377">
        <f t="shared" si="0"/>
        <v>1.4500000000000002</v>
      </c>
    </row>
    <row r="13" spans="1:11" s="70" customFormat="1" ht="34.5" customHeight="1" x14ac:dyDescent="0.2">
      <c r="A13" s="67"/>
      <c r="B13" s="638"/>
      <c r="C13" s="670"/>
      <c r="D13" s="393">
        <f>E12</f>
        <v>9</v>
      </c>
      <c r="E13" s="394">
        <v>11</v>
      </c>
      <c r="F13" s="176">
        <f t="shared" si="1"/>
        <v>3.35</v>
      </c>
      <c r="G13" s="176">
        <f t="shared" si="1"/>
        <v>1.25</v>
      </c>
      <c r="H13" s="176">
        <v>0.55000000000000004</v>
      </c>
      <c r="I13" s="377">
        <f t="shared" si="0"/>
        <v>1.55</v>
      </c>
    </row>
    <row r="14" spans="1:11" s="70" customFormat="1" ht="34.5" customHeight="1" x14ac:dyDescent="0.2">
      <c r="A14" s="67"/>
      <c r="B14" s="638"/>
      <c r="C14" s="670"/>
      <c r="D14" s="420">
        <f>E13</f>
        <v>11</v>
      </c>
      <c r="E14" s="387">
        <v>12</v>
      </c>
      <c r="F14" s="176">
        <f t="shared" si="1"/>
        <v>3.35</v>
      </c>
      <c r="G14" s="176">
        <f t="shared" si="1"/>
        <v>1.25</v>
      </c>
      <c r="H14" s="424">
        <v>0.45</v>
      </c>
      <c r="I14" s="425">
        <f t="shared" si="0"/>
        <v>1.6500000000000001</v>
      </c>
    </row>
    <row r="15" spans="1:11" s="70" customFormat="1" ht="34.5" customHeight="1" x14ac:dyDescent="0.2">
      <c r="A15" s="67"/>
      <c r="B15" s="638"/>
      <c r="C15" s="670"/>
      <c r="D15" s="420">
        <f>E14</f>
        <v>12</v>
      </c>
      <c r="E15" s="387">
        <v>14</v>
      </c>
      <c r="F15" s="176">
        <f t="shared" si="1"/>
        <v>3.35</v>
      </c>
      <c r="G15" s="176">
        <f t="shared" si="1"/>
        <v>1.25</v>
      </c>
      <c r="H15" s="424">
        <v>0.35</v>
      </c>
      <c r="I15" s="425">
        <f t="shared" si="0"/>
        <v>1.75</v>
      </c>
    </row>
    <row r="16" spans="1:11" s="70" customFormat="1" ht="34.5" customHeight="1" thickBot="1" x14ac:dyDescent="0.25">
      <c r="A16" s="67"/>
      <c r="B16" s="639"/>
      <c r="C16" s="671"/>
      <c r="D16" s="384">
        <f>E15</f>
        <v>14</v>
      </c>
      <c r="E16" s="390">
        <v>15</v>
      </c>
      <c r="F16" s="195">
        <f t="shared" si="1"/>
        <v>3.35</v>
      </c>
      <c r="G16" s="195">
        <f t="shared" si="1"/>
        <v>1.25</v>
      </c>
      <c r="H16" s="353">
        <v>0.25</v>
      </c>
      <c r="I16" s="422">
        <f t="shared" si="0"/>
        <v>1.85</v>
      </c>
    </row>
    <row r="17" spans="1:9" s="70" customFormat="1" ht="34.5" customHeight="1" x14ac:dyDescent="0.2">
      <c r="A17" s="67"/>
      <c r="B17" s="692" t="s">
        <v>408</v>
      </c>
      <c r="C17" s="666" t="s">
        <v>152</v>
      </c>
      <c r="D17" s="609" t="s">
        <v>283</v>
      </c>
      <c r="E17" s="610"/>
      <c r="F17" s="657">
        <v>3.35</v>
      </c>
      <c r="G17" s="680" t="s">
        <v>115</v>
      </c>
      <c r="H17" s="657" t="s">
        <v>77</v>
      </c>
      <c r="I17" s="656">
        <f>SUM(F17-G17)</f>
        <v>2.1</v>
      </c>
    </row>
    <row r="18" spans="1:9" s="70" customFormat="1" ht="34.5" customHeight="1" x14ac:dyDescent="0.2">
      <c r="A18" s="67"/>
      <c r="B18" s="638"/>
      <c r="C18" s="667"/>
      <c r="D18" s="659"/>
      <c r="E18" s="644"/>
      <c r="F18" s="658"/>
      <c r="G18" s="681"/>
      <c r="H18" s="658"/>
      <c r="I18" s="655"/>
    </row>
    <row r="19" spans="1:9" s="70" customFormat="1" ht="34.5" customHeight="1" x14ac:dyDescent="0.2">
      <c r="A19" s="67"/>
      <c r="B19" s="638"/>
      <c r="C19" s="669" t="s">
        <v>287</v>
      </c>
      <c r="D19" s="391">
        <v>5</v>
      </c>
      <c r="E19" s="392"/>
      <c r="F19" s="313">
        <v>3.35</v>
      </c>
      <c r="G19" s="313">
        <v>1.25</v>
      </c>
      <c r="H19" s="378">
        <v>0.85</v>
      </c>
      <c r="I19" s="352">
        <f t="shared" ref="I19:I25" si="2">F19-G19-H19</f>
        <v>1.25</v>
      </c>
    </row>
    <row r="20" spans="1:9" s="70" customFormat="1" ht="34.5" customHeight="1" x14ac:dyDescent="0.2">
      <c r="A20" s="67"/>
      <c r="B20" s="638"/>
      <c r="C20" s="670"/>
      <c r="D20" s="393">
        <f>D19</f>
        <v>5</v>
      </c>
      <c r="E20" s="394">
        <v>7</v>
      </c>
      <c r="F20" s="176">
        <f t="shared" ref="F20:G25" si="3">F19</f>
        <v>3.35</v>
      </c>
      <c r="G20" s="176">
        <f t="shared" si="3"/>
        <v>1.25</v>
      </c>
      <c r="H20" s="176">
        <v>0.75</v>
      </c>
      <c r="I20" s="377">
        <f t="shared" si="2"/>
        <v>1.35</v>
      </c>
    </row>
    <row r="21" spans="1:9" s="70" customFormat="1" ht="34.5" customHeight="1" x14ac:dyDescent="0.2">
      <c r="A21" s="67"/>
      <c r="B21" s="638"/>
      <c r="C21" s="670"/>
      <c r="D21" s="393">
        <f>E20</f>
        <v>7</v>
      </c>
      <c r="E21" s="394">
        <v>8</v>
      </c>
      <c r="F21" s="176">
        <f t="shared" si="3"/>
        <v>3.35</v>
      </c>
      <c r="G21" s="176">
        <f t="shared" si="3"/>
        <v>1.25</v>
      </c>
      <c r="H21" s="176">
        <v>0.65</v>
      </c>
      <c r="I21" s="377">
        <f t="shared" si="2"/>
        <v>1.4500000000000002</v>
      </c>
    </row>
    <row r="22" spans="1:9" s="70" customFormat="1" ht="34.5" customHeight="1" x14ac:dyDescent="0.2">
      <c r="A22" s="67"/>
      <c r="B22" s="638"/>
      <c r="C22" s="670"/>
      <c r="D22" s="393">
        <f>E21</f>
        <v>8</v>
      </c>
      <c r="E22" s="394">
        <v>10</v>
      </c>
      <c r="F22" s="176">
        <f t="shared" si="3"/>
        <v>3.35</v>
      </c>
      <c r="G22" s="176">
        <f t="shared" si="3"/>
        <v>1.25</v>
      </c>
      <c r="H22" s="176">
        <v>0.55000000000000004</v>
      </c>
      <c r="I22" s="377">
        <f t="shared" si="2"/>
        <v>1.55</v>
      </c>
    </row>
    <row r="23" spans="1:9" s="70" customFormat="1" ht="34.5" customHeight="1" x14ac:dyDescent="0.2">
      <c r="A23" s="67"/>
      <c r="B23" s="638"/>
      <c r="C23" s="670"/>
      <c r="D23" s="420">
        <f>E22</f>
        <v>10</v>
      </c>
      <c r="E23" s="387">
        <v>12</v>
      </c>
      <c r="F23" s="176">
        <f t="shared" si="3"/>
        <v>3.35</v>
      </c>
      <c r="G23" s="176">
        <f t="shared" si="3"/>
        <v>1.25</v>
      </c>
      <c r="H23" s="424">
        <v>0.45</v>
      </c>
      <c r="I23" s="425">
        <f t="shared" si="2"/>
        <v>1.6500000000000001</v>
      </c>
    </row>
    <row r="24" spans="1:9" s="70" customFormat="1" ht="34.5" customHeight="1" x14ac:dyDescent="0.2">
      <c r="A24" s="67"/>
      <c r="B24" s="638"/>
      <c r="C24" s="670"/>
      <c r="D24" s="420">
        <f>E23</f>
        <v>12</v>
      </c>
      <c r="E24" s="387">
        <v>13</v>
      </c>
      <c r="F24" s="176">
        <f t="shared" si="3"/>
        <v>3.35</v>
      </c>
      <c r="G24" s="176">
        <f t="shared" si="3"/>
        <v>1.25</v>
      </c>
      <c r="H24" s="424">
        <v>0.35</v>
      </c>
      <c r="I24" s="425">
        <f t="shared" si="2"/>
        <v>1.75</v>
      </c>
    </row>
    <row r="25" spans="1:9" s="70" customFormat="1" ht="34.5" customHeight="1" thickBot="1" x14ac:dyDescent="0.25">
      <c r="A25" s="67"/>
      <c r="B25" s="639"/>
      <c r="C25" s="671"/>
      <c r="D25" s="384">
        <f>E24</f>
        <v>13</v>
      </c>
      <c r="E25" s="390">
        <v>15</v>
      </c>
      <c r="F25" s="195">
        <f t="shared" si="3"/>
        <v>3.35</v>
      </c>
      <c r="G25" s="195">
        <f t="shared" si="3"/>
        <v>1.25</v>
      </c>
      <c r="H25" s="353">
        <v>0.25</v>
      </c>
      <c r="I25" s="422">
        <f t="shared" si="2"/>
        <v>1.85</v>
      </c>
    </row>
    <row r="26" spans="1:9" s="70" customFormat="1" ht="34.5" customHeight="1" x14ac:dyDescent="0.2">
      <c r="A26" s="67"/>
      <c r="B26" s="692" t="s">
        <v>409</v>
      </c>
      <c r="C26" s="666" t="s">
        <v>152</v>
      </c>
      <c r="D26" s="609" t="s">
        <v>283</v>
      </c>
      <c r="E26" s="610"/>
      <c r="F26" s="657">
        <v>3.35</v>
      </c>
      <c r="G26" s="680" t="s">
        <v>115</v>
      </c>
      <c r="H26" s="657" t="s">
        <v>77</v>
      </c>
      <c r="I26" s="656">
        <f>SUM(F26-G26)</f>
        <v>2.1</v>
      </c>
    </row>
    <row r="27" spans="1:9" s="70" customFormat="1" ht="34.5" customHeight="1" x14ac:dyDescent="0.2">
      <c r="A27" s="67"/>
      <c r="B27" s="638"/>
      <c r="C27" s="667"/>
      <c r="D27" s="659"/>
      <c r="E27" s="644"/>
      <c r="F27" s="658"/>
      <c r="G27" s="681"/>
      <c r="H27" s="658"/>
      <c r="I27" s="655"/>
    </row>
    <row r="28" spans="1:9" s="70" customFormat="1" ht="34.5" customHeight="1" x14ac:dyDescent="0.2">
      <c r="A28" s="67"/>
      <c r="B28" s="638"/>
      <c r="C28" s="669" t="s">
        <v>287</v>
      </c>
      <c r="D28" s="391">
        <v>5</v>
      </c>
      <c r="E28" s="392"/>
      <c r="F28" s="313">
        <v>3.35</v>
      </c>
      <c r="G28" s="313">
        <v>1.25</v>
      </c>
      <c r="H28" s="378">
        <v>0.85</v>
      </c>
      <c r="I28" s="352">
        <f t="shared" ref="I28:I35" si="4">F28-G28-H28</f>
        <v>1.25</v>
      </c>
    </row>
    <row r="29" spans="1:9" s="70" customFormat="1" ht="34.5" customHeight="1" x14ac:dyDescent="0.2">
      <c r="A29" s="67"/>
      <c r="B29" s="638"/>
      <c r="C29" s="670"/>
      <c r="D29" s="393">
        <f>D28</f>
        <v>5</v>
      </c>
      <c r="E29" s="394">
        <v>7</v>
      </c>
      <c r="F29" s="176">
        <f t="shared" ref="F29:F35" si="5">F28</f>
        <v>3.35</v>
      </c>
      <c r="G29" s="176">
        <f t="shared" ref="G29:G35" si="6">G28</f>
        <v>1.25</v>
      </c>
      <c r="H29" s="176">
        <v>0.75</v>
      </c>
      <c r="I29" s="377">
        <f t="shared" si="4"/>
        <v>1.35</v>
      </c>
    </row>
    <row r="30" spans="1:9" s="70" customFormat="1" ht="34.5" customHeight="1" x14ac:dyDescent="0.2">
      <c r="A30" s="67"/>
      <c r="B30" s="638"/>
      <c r="C30" s="670"/>
      <c r="D30" s="393">
        <f t="shared" ref="D30:D35" si="7">E29</f>
        <v>7</v>
      </c>
      <c r="E30" s="394">
        <v>8</v>
      </c>
      <c r="F30" s="176">
        <f t="shared" si="5"/>
        <v>3.35</v>
      </c>
      <c r="G30" s="176">
        <f t="shared" si="6"/>
        <v>1.25</v>
      </c>
      <c r="H30" s="176">
        <v>0.65</v>
      </c>
      <c r="I30" s="377">
        <f t="shared" si="4"/>
        <v>1.4500000000000002</v>
      </c>
    </row>
    <row r="31" spans="1:9" s="70" customFormat="1" ht="34.5" customHeight="1" x14ac:dyDescent="0.2">
      <c r="A31" s="67"/>
      <c r="B31" s="638"/>
      <c r="C31" s="670"/>
      <c r="D31" s="393">
        <f t="shared" si="7"/>
        <v>8</v>
      </c>
      <c r="E31" s="394">
        <v>10</v>
      </c>
      <c r="F31" s="176">
        <f t="shared" si="5"/>
        <v>3.35</v>
      </c>
      <c r="G31" s="176">
        <f t="shared" si="6"/>
        <v>1.25</v>
      </c>
      <c r="H31" s="176">
        <v>0.55000000000000004</v>
      </c>
      <c r="I31" s="377">
        <f t="shared" si="4"/>
        <v>1.55</v>
      </c>
    </row>
    <row r="32" spans="1:9" s="70" customFormat="1" ht="34.5" customHeight="1" x14ac:dyDescent="0.2">
      <c r="A32" s="67"/>
      <c r="B32" s="638"/>
      <c r="C32" s="670"/>
      <c r="D32" s="420">
        <f t="shared" si="7"/>
        <v>10</v>
      </c>
      <c r="E32" s="387">
        <v>11</v>
      </c>
      <c r="F32" s="176">
        <f t="shared" si="5"/>
        <v>3.35</v>
      </c>
      <c r="G32" s="176">
        <f t="shared" si="6"/>
        <v>1.25</v>
      </c>
      <c r="H32" s="424">
        <v>0.45</v>
      </c>
      <c r="I32" s="425">
        <f t="shared" si="4"/>
        <v>1.6500000000000001</v>
      </c>
    </row>
    <row r="33" spans="1:9" s="70" customFormat="1" ht="34.5" customHeight="1" x14ac:dyDescent="0.2">
      <c r="A33" s="67"/>
      <c r="B33" s="638"/>
      <c r="C33" s="670"/>
      <c r="D33" s="427">
        <f t="shared" si="7"/>
        <v>11</v>
      </c>
      <c r="E33" s="428">
        <v>13</v>
      </c>
      <c r="F33" s="176">
        <f t="shared" si="5"/>
        <v>3.35</v>
      </c>
      <c r="G33" s="176">
        <f t="shared" si="6"/>
        <v>1.25</v>
      </c>
      <c r="H33" s="429">
        <v>0.35</v>
      </c>
      <c r="I33" s="430">
        <f t="shared" si="4"/>
        <v>1.75</v>
      </c>
    </row>
    <row r="34" spans="1:9" s="70" customFormat="1" ht="34.5" customHeight="1" x14ac:dyDescent="0.2">
      <c r="A34" s="67"/>
      <c r="B34" s="638"/>
      <c r="C34" s="670"/>
      <c r="D34" s="393">
        <f t="shared" si="7"/>
        <v>13</v>
      </c>
      <c r="E34" s="394">
        <v>14</v>
      </c>
      <c r="F34" s="176">
        <f t="shared" si="5"/>
        <v>3.35</v>
      </c>
      <c r="G34" s="176">
        <f t="shared" si="6"/>
        <v>1.25</v>
      </c>
      <c r="H34" s="178">
        <v>0.25</v>
      </c>
      <c r="I34" s="417">
        <f t="shared" si="4"/>
        <v>1.85</v>
      </c>
    </row>
    <row r="35" spans="1:9" s="70" customFormat="1" ht="34.5" customHeight="1" thickBot="1" x14ac:dyDescent="0.25">
      <c r="A35" s="67"/>
      <c r="B35" s="639"/>
      <c r="C35" s="671"/>
      <c r="D35" s="384">
        <f t="shared" si="7"/>
        <v>14</v>
      </c>
      <c r="E35" s="390">
        <v>15</v>
      </c>
      <c r="F35" s="195">
        <f t="shared" si="5"/>
        <v>3.35</v>
      </c>
      <c r="G35" s="195">
        <f t="shared" si="6"/>
        <v>1.25</v>
      </c>
      <c r="H35" s="353">
        <v>0.15</v>
      </c>
      <c r="I35" s="422">
        <f t="shared" si="4"/>
        <v>1.9500000000000002</v>
      </c>
    </row>
  </sheetData>
  <mergeCells count="29">
    <mergeCell ref="H8:H9"/>
    <mergeCell ref="I8:I9"/>
    <mergeCell ref="C10:C16"/>
    <mergeCell ref="I26:I27"/>
    <mergeCell ref="G8:G9"/>
    <mergeCell ref="H17:H18"/>
    <mergeCell ref="B1:J1"/>
    <mergeCell ref="C2:K2"/>
    <mergeCell ref="B4:B7"/>
    <mergeCell ref="C4:C7"/>
    <mergeCell ref="D4:E7"/>
    <mergeCell ref="C28:C35"/>
    <mergeCell ref="B8:B16"/>
    <mergeCell ref="C8:C9"/>
    <mergeCell ref="D8:E9"/>
    <mergeCell ref="F8:F9"/>
    <mergeCell ref="B26:B35"/>
    <mergeCell ref="C26:C27"/>
    <mergeCell ref="F17:F18"/>
    <mergeCell ref="B17:B25"/>
    <mergeCell ref="C17:C18"/>
    <mergeCell ref="I17:I18"/>
    <mergeCell ref="C19:C25"/>
    <mergeCell ref="D26:E27"/>
    <mergeCell ref="F26:F27"/>
    <mergeCell ref="G26:G27"/>
    <mergeCell ref="D17:E18"/>
    <mergeCell ref="G17:G18"/>
    <mergeCell ref="H26:H27"/>
  </mergeCells>
  <phoneticPr fontId="39"/>
  <pageMargins left="0.78740157480314965" right="0.23622047244094491" top="0.47244094488188981" bottom="0" header="0.31496062992125984" footer="0.31496062992125984"/>
  <pageSetup paperSize="9" scale="73" orientation="portrait" r:id="rId1"/>
  <headerFooter alignWithMargins="0"/>
  <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A1:K50"/>
  <sheetViews>
    <sheetView tabSelected="1" view="pageBreakPreview" zoomScaleNormal="85" zoomScaleSheetLayoutView="100" workbookViewId="0">
      <pane xSplit="3" ySplit="7" topLeftCell="D26" activePane="bottomRight" state="frozen"/>
      <selection pane="topRight" activeCell="D1" sqref="D1"/>
      <selection pane="bottomLeft" activeCell="A8" sqref="A8"/>
      <selection pane="bottomRight" activeCell="E32" sqref="E32"/>
    </sheetView>
  </sheetViews>
  <sheetFormatPr defaultColWidth="8" defaultRowHeight="12" x14ac:dyDescent="0.2"/>
  <cols>
    <col min="1" max="1" width="1.7265625" style="67" customWidth="1"/>
    <col min="2" max="2" width="11.36328125" style="348" customWidth="1"/>
    <col min="3" max="3" width="19" style="68" customWidth="1"/>
    <col min="4" max="4" width="11.453125" style="67" customWidth="1"/>
    <col min="5" max="5" width="11.453125" style="68" customWidth="1"/>
    <col min="6" max="6" width="15" style="68" customWidth="1"/>
    <col min="7" max="7" width="15" style="69" customWidth="1"/>
    <col min="8" max="9" width="15" style="70" customWidth="1"/>
    <col min="10" max="10" width="1.08984375" style="70" customWidth="1"/>
    <col min="11" max="11" width="10.36328125" style="70" customWidth="1"/>
    <col min="12" max="16384" width="8" style="67"/>
  </cols>
  <sheetData>
    <row r="1" spans="1:11" ht="24.75" customHeight="1" x14ac:dyDescent="0.2">
      <c r="B1" s="484" t="s">
        <v>56</v>
      </c>
      <c r="C1" s="484"/>
      <c r="D1" s="484"/>
      <c r="E1" s="484"/>
      <c r="F1" s="484"/>
      <c r="G1" s="484"/>
      <c r="H1" s="484"/>
      <c r="I1" s="484"/>
      <c r="J1" s="484"/>
      <c r="K1" s="157"/>
    </row>
    <row r="2" spans="1:11" ht="6.75" customHeight="1" x14ac:dyDescent="0.2">
      <c r="C2" s="485"/>
      <c r="D2" s="485"/>
      <c r="E2" s="485"/>
      <c r="F2" s="485"/>
      <c r="G2" s="485"/>
      <c r="H2" s="485"/>
      <c r="I2" s="485"/>
      <c r="J2" s="485"/>
      <c r="K2" s="485"/>
    </row>
    <row r="3" spans="1:11" ht="33" customHeight="1" thickBot="1" x14ac:dyDescent="0.25">
      <c r="B3" s="349" t="s">
        <v>209</v>
      </c>
      <c r="D3"/>
      <c r="E3"/>
      <c r="F3"/>
      <c r="G3"/>
      <c r="H3"/>
      <c r="I3" s="159" t="s">
        <v>272</v>
      </c>
      <c r="J3"/>
      <c r="K3" s="128"/>
    </row>
    <row r="4" spans="1:11" ht="18.75" customHeight="1" x14ac:dyDescent="0.2">
      <c r="B4" s="637" t="s">
        <v>307</v>
      </c>
      <c r="C4" s="559" t="s">
        <v>249</v>
      </c>
      <c r="D4" s="562" t="s">
        <v>281</v>
      </c>
      <c r="E4" s="563"/>
      <c r="F4" s="160"/>
      <c r="G4" s="161" t="s">
        <v>113</v>
      </c>
      <c r="H4" s="162" t="s">
        <v>16</v>
      </c>
      <c r="I4" s="163"/>
      <c r="J4"/>
      <c r="K4" s="132"/>
    </row>
    <row r="5" spans="1:11" ht="18.75" customHeight="1" x14ac:dyDescent="0.2">
      <c r="B5" s="640"/>
      <c r="C5" s="560"/>
      <c r="D5" s="564"/>
      <c r="E5" s="565"/>
      <c r="F5" s="165" t="s">
        <v>134</v>
      </c>
      <c r="G5" s="165" t="s">
        <v>109</v>
      </c>
      <c r="H5" s="166" t="s">
        <v>125</v>
      </c>
      <c r="I5" s="164" t="s">
        <v>47</v>
      </c>
      <c r="J5"/>
    </row>
    <row r="6" spans="1:11" ht="18.75" customHeight="1" x14ac:dyDescent="0.2">
      <c r="B6" s="640"/>
      <c r="C6" s="560"/>
      <c r="D6" s="564"/>
      <c r="E6" s="565"/>
      <c r="F6" s="165"/>
      <c r="G6" s="165"/>
      <c r="H6" s="166" t="s">
        <v>196</v>
      </c>
      <c r="I6" s="167"/>
      <c r="J6"/>
    </row>
    <row r="7" spans="1:11" ht="21" customHeight="1" thickBot="1" x14ac:dyDescent="0.25">
      <c r="B7" s="641"/>
      <c r="C7" s="561"/>
      <c r="D7" s="633"/>
      <c r="E7" s="635"/>
      <c r="F7" s="345" t="s">
        <v>276</v>
      </c>
      <c r="G7" s="346" t="s">
        <v>261</v>
      </c>
      <c r="H7" s="347" t="s">
        <v>119</v>
      </c>
      <c r="I7" s="168" t="s">
        <v>174</v>
      </c>
      <c r="J7"/>
    </row>
    <row r="8" spans="1:11" s="70" customFormat="1" ht="34.5" customHeight="1" x14ac:dyDescent="0.2">
      <c r="A8" s="67"/>
      <c r="B8" s="692" t="s">
        <v>410</v>
      </c>
      <c r="C8" s="666" t="s">
        <v>152</v>
      </c>
      <c r="D8" s="609" t="s">
        <v>283</v>
      </c>
      <c r="E8" s="610"/>
      <c r="F8" s="657">
        <v>3.45</v>
      </c>
      <c r="G8" s="680" t="s">
        <v>115</v>
      </c>
      <c r="H8" s="657" t="s">
        <v>77</v>
      </c>
      <c r="I8" s="656">
        <f>SUM(F8-G8)</f>
        <v>2.2000000000000002</v>
      </c>
    </row>
    <row r="9" spans="1:11" s="70" customFormat="1" ht="34.5" customHeight="1" x14ac:dyDescent="0.2">
      <c r="A9" s="67"/>
      <c r="B9" s="638"/>
      <c r="C9" s="667"/>
      <c r="D9" s="659"/>
      <c r="E9" s="644"/>
      <c r="F9" s="658"/>
      <c r="G9" s="681"/>
      <c r="H9" s="658"/>
      <c r="I9" s="655"/>
    </row>
    <row r="10" spans="1:11" s="70" customFormat="1" ht="34.5" customHeight="1" x14ac:dyDescent="0.2">
      <c r="A10" s="67"/>
      <c r="B10" s="638"/>
      <c r="C10" s="669" t="s">
        <v>287</v>
      </c>
      <c r="D10" s="391">
        <v>6</v>
      </c>
      <c r="E10" s="392"/>
      <c r="F10" s="313">
        <f>F8</f>
        <v>3.45</v>
      </c>
      <c r="G10" s="313">
        <v>1.25</v>
      </c>
      <c r="H10" s="378">
        <v>0.85</v>
      </c>
      <c r="I10" s="352">
        <f t="shared" ref="I10:I17" si="0">F10-G10-H10</f>
        <v>1.35</v>
      </c>
    </row>
    <row r="11" spans="1:11" s="70" customFormat="1" ht="34.5" customHeight="1" x14ac:dyDescent="0.2">
      <c r="A11" s="67"/>
      <c r="B11" s="638"/>
      <c r="C11" s="670"/>
      <c r="D11" s="393">
        <f>D10</f>
        <v>6</v>
      </c>
      <c r="E11" s="394">
        <v>7</v>
      </c>
      <c r="F11" s="176">
        <f t="shared" ref="F11:G17" si="1">F10</f>
        <v>3.45</v>
      </c>
      <c r="G11" s="176">
        <f t="shared" si="1"/>
        <v>1.25</v>
      </c>
      <c r="H11" s="176">
        <v>0.75</v>
      </c>
      <c r="I11" s="377">
        <f t="shared" si="0"/>
        <v>1.4500000000000002</v>
      </c>
    </row>
    <row r="12" spans="1:11" s="70" customFormat="1" ht="34.5" customHeight="1" x14ac:dyDescent="0.2">
      <c r="A12" s="67"/>
      <c r="B12" s="638"/>
      <c r="C12" s="670"/>
      <c r="D12" s="393">
        <f t="shared" ref="D12:D17" si="2">E11</f>
        <v>7</v>
      </c>
      <c r="E12" s="394">
        <v>8</v>
      </c>
      <c r="F12" s="176">
        <f t="shared" si="1"/>
        <v>3.45</v>
      </c>
      <c r="G12" s="176">
        <f t="shared" si="1"/>
        <v>1.25</v>
      </c>
      <c r="H12" s="176">
        <v>0.65</v>
      </c>
      <c r="I12" s="377">
        <f t="shared" si="0"/>
        <v>1.5500000000000003</v>
      </c>
    </row>
    <row r="13" spans="1:11" s="70" customFormat="1" ht="34.5" customHeight="1" x14ac:dyDescent="0.2">
      <c r="A13" s="67"/>
      <c r="B13" s="638"/>
      <c r="C13" s="670"/>
      <c r="D13" s="393">
        <f t="shared" si="2"/>
        <v>8</v>
      </c>
      <c r="E13" s="394">
        <v>10</v>
      </c>
      <c r="F13" s="176">
        <f t="shared" si="1"/>
        <v>3.45</v>
      </c>
      <c r="G13" s="176">
        <f t="shared" si="1"/>
        <v>1.25</v>
      </c>
      <c r="H13" s="176">
        <v>0.55000000000000004</v>
      </c>
      <c r="I13" s="377">
        <f t="shared" si="0"/>
        <v>1.6500000000000001</v>
      </c>
    </row>
    <row r="14" spans="1:11" s="70" customFormat="1" ht="34.5" customHeight="1" x14ac:dyDescent="0.2">
      <c r="A14" s="67"/>
      <c r="B14" s="638"/>
      <c r="C14" s="670"/>
      <c r="D14" s="420">
        <f t="shared" si="2"/>
        <v>10</v>
      </c>
      <c r="E14" s="387">
        <v>11</v>
      </c>
      <c r="F14" s="176">
        <f t="shared" si="1"/>
        <v>3.45</v>
      </c>
      <c r="G14" s="176">
        <f t="shared" si="1"/>
        <v>1.25</v>
      </c>
      <c r="H14" s="424">
        <v>0.45</v>
      </c>
      <c r="I14" s="425">
        <f t="shared" si="0"/>
        <v>1.7500000000000002</v>
      </c>
    </row>
    <row r="15" spans="1:11" s="70" customFormat="1" ht="34.5" customHeight="1" x14ac:dyDescent="0.2">
      <c r="A15" s="67"/>
      <c r="B15" s="638"/>
      <c r="C15" s="670"/>
      <c r="D15" s="427">
        <f t="shared" si="2"/>
        <v>11</v>
      </c>
      <c r="E15" s="428">
        <v>13</v>
      </c>
      <c r="F15" s="176">
        <f t="shared" si="1"/>
        <v>3.45</v>
      </c>
      <c r="G15" s="176">
        <f t="shared" si="1"/>
        <v>1.25</v>
      </c>
      <c r="H15" s="429">
        <v>0.35</v>
      </c>
      <c r="I15" s="430">
        <f t="shared" si="0"/>
        <v>1.85</v>
      </c>
    </row>
    <row r="16" spans="1:11" s="70" customFormat="1" ht="34.5" customHeight="1" x14ac:dyDescent="0.2">
      <c r="A16" s="67"/>
      <c r="B16" s="638"/>
      <c r="C16" s="670"/>
      <c r="D16" s="393">
        <f t="shared" si="2"/>
        <v>13</v>
      </c>
      <c r="E16" s="394">
        <v>14</v>
      </c>
      <c r="F16" s="176">
        <f t="shared" si="1"/>
        <v>3.45</v>
      </c>
      <c r="G16" s="176">
        <f t="shared" si="1"/>
        <v>1.25</v>
      </c>
      <c r="H16" s="178">
        <v>0.25</v>
      </c>
      <c r="I16" s="417">
        <f t="shared" si="0"/>
        <v>1.9500000000000002</v>
      </c>
    </row>
    <row r="17" spans="1:9" s="70" customFormat="1" ht="34.5" customHeight="1" thickBot="1" x14ac:dyDescent="0.25">
      <c r="A17" s="67"/>
      <c r="B17" s="639"/>
      <c r="C17" s="671"/>
      <c r="D17" s="384">
        <f t="shared" si="2"/>
        <v>14</v>
      </c>
      <c r="E17" s="390">
        <v>15</v>
      </c>
      <c r="F17" s="195">
        <f t="shared" si="1"/>
        <v>3.45</v>
      </c>
      <c r="G17" s="195">
        <f t="shared" si="1"/>
        <v>1.25</v>
      </c>
      <c r="H17" s="353">
        <v>0.15</v>
      </c>
      <c r="I17" s="422">
        <f t="shared" si="0"/>
        <v>2.0500000000000003</v>
      </c>
    </row>
    <row r="18" spans="1:9" s="70" customFormat="1" ht="34.5" customHeight="1" x14ac:dyDescent="0.2">
      <c r="A18" s="67"/>
      <c r="B18" s="692" t="s">
        <v>411</v>
      </c>
      <c r="C18" s="666" t="s">
        <v>152</v>
      </c>
      <c r="D18" s="609" t="s">
        <v>283</v>
      </c>
      <c r="E18" s="610"/>
      <c r="F18" s="657">
        <v>3.75</v>
      </c>
      <c r="G18" s="680" t="s">
        <v>115</v>
      </c>
      <c r="H18" s="657" t="s">
        <v>77</v>
      </c>
      <c r="I18" s="656">
        <f>SUM(F18-G18)</f>
        <v>2.5</v>
      </c>
    </row>
    <row r="19" spans="1:9" s="70" customFormat="1" ht="34.5" customHeight="1" x14ac:dyDescent="0.2">
      <c r="A19" s="67"/>
      <c r="B19" s="638"/>
      <c r="C19" s="667"/>
      <c r="D19" s="659"/>
      <c r="E19" s="644"/>
      <c r="F19" s="658"/>
      <c r="G19" s="681"/>
      <c r="H19" s="658"/>
      <c r="I19" s="655"/>
    </row>
    <row r="20" spans="1:9" s="70" customFormat="1" ht="34.5" customHeight="1" x14ac:dyDescent="0.2">
      <c r="A20" s="67"/>
      <c r="B20" s="638"/>
      <c r="C20" s="669" t="s">
        <v>287</v>
      </c>
      <c r="D20" s="391">
        <v>5</v>
      </c>
      <c r="E20" s="392"/>
      <c r="F20" s="313">
        <f>F18</f>
        <v>3.75</v>
      </c>
      <c r="G20" s="313">
        <v>1.25</v>
      </c>
      <c r="H20" s="378">
        <v>0.95</v>
      </c>
      <c r="I20" s="352">
        <f t="shared" ref="I20:I27" si="3">F20-G20-H20</f>
        <v>1.55</v>
      </c>
    </row>
    <row r="21" spans="1:9" s="70" customFormat="1" ht="34.5" customHeight="1" x14ac:dyDescent="0.2">
      <c r="A21" s="67"/>
      <c r="B21" s="638"/>
      <c r="C21" s="670"/>
      <c r="D21" s="393">
        <f>D20</f>
        <v>5</v>
      </c>
      <c r="E21" s="394">
        <v>7</v>
      </c>
      <c r="F21" s="176">
        <f t="shared" ref="F21:G21" si="4">F20</f>
        <v>3.75</v>
      </c>
      <c r="G21" s="176">
        <f t="shared" si="4"/>
        <v>1.25</v>
      </c>
      <c r="H21" s="176">
        <f>H20-0.1</f>
        <v>0.85</v>
      </c>
      <c r="I21" s="377">
        <f t="shared" si="3"/>
        <v>1.65</v>
      </c>
    </row>
    <row r="22" spans="1:9" s="70" customFormat="1" ht="34.5" customHeight="1" x14ac:dyDescent="0.2">
      <c r="A22" s="67"/>
      <c r="B22" s="638"/>
      <c r="C22" s="670"/>
      <c r="D22" s="393">
        <f t="shared" ref="D22:D27" si="5">E21</f>
        <v>7</v>
      </c>
      <c r="E22" s="394">
        <v>8</v>
      </c>
      <c r="F22" s="176">
        <f t="shared" ref="F22:G22" si="6">F21</f>
        <v>3.75</v>
      </c>
      <c r="G22" s="176">
        <f t="shared" si="6"/>
        <v>1.25</v>
      </c>
      <c r="H22" s="176">
        <f t="shared" ref="H22:H27" si="7">H21-0.1</f>
        <v>0.75</v>
      </c>
      <c r="I22" s="377">
        <f t="shared" si="3"/>
        <v>1.75</v>
      </c>
    </row>
    <row r="23" spans="1:9" s="70" customFormat="1" ht="34.5" customHeight="1" x14ac:dyDescent="0.2">
      <c r="A23" s="67"/>
      <c r="B23" s="638"/>
      <c r="C23" s="670"/>
      <c r="D23" s="393">
        <f t="shared" si="5"/>
        <v>8</v>
      </c>
      <c r="E23" s="394">
        <v>9</v>
      </c>
      <c r="F23" s="176">
        <f t="shared" ref="F23:G23" si="8">F22</f>
        <v>3.75</v>
      </c>
      <c r="G23" s="176">
        <f t="shared" si="8"/>
        <v>1.25</v>
      </c>
      <c r="H23" s="176">
        <f t="shared" si="7"/>
        <v>0.65</v>
      </c>
      <c r="I23" s="377">
        <f t="shared" si="3"/>
        <v>1.85</v>
      </c>
    </row>
    <row r="24" spans="1:9" s="70" customFormat="1" ht="34.5" customHeight="1" x14ac:dyDescent="0.2">
      <c r="A24" s="67"/>
      <c r="B24" s="638"/>
      <c r="C24" s="670"/>
      <c r="D24" s="420">
        <f t="shared" si="5"/>
        <v>9</v>
      </c>
      <c r="E24" s="387">
        <v>11</v>
      </c>
      <c r="F24" s="176">
        <f t="shared" ref="F24:G24" si="9">F23</f>
        <v>3.75</v>
      </c>
      <c r="G24" s="176">
        <f t="shared" si="9"/>
        <v>1.25</v>
      </c>
      <c r="H24" s="424">
        <f t="shared" si="7"/>
        <v>0.55000000000000004</v>
      </c>
      <c r="I24" s="425">
        <f t="shared" si="3"/>
        <v>1.95</v>
      </c>
    </row>
    <row r="25" spans="1:9" s="70" customFormat="1" ht="34.5" customHeight="1" x14ac:dyDescent="0.2">
      <c r="A25" s="67"/>
      <c r="B25" s="638"/>
      <c r="C25" s="670"/>
      <c r="D25" s="427">
        <f t="shared" si="5"/>
        <v>11</v>
      </c>
      <c r="E25" s="428">
        <v>12</v>
      </c>
      <c r="F25" s="176">
        <f t="shared" ref="F25:G25" si="10">F24</f>
        <v>3.75</v>
      </c>
      <c r="G25" s="176">
        <f t="shared" si="10"/>
        <v>1.25</v>
      </c>
      <c r="H25" s="429">
        <f t="shared" si="7"/>
        <v>0.45000000000000007</v>
      </c>
      <c r="I25" s="430">
        <f t="shared" si="3"/>
        <v>2.0499999999999998</v>
      </c>
    </row>
    <row r="26" spans="1:9" s="70" customFormat="1" ht="34.5" customHeight="1" x14ac:dyDescent="0.2">
      <c r="A26" s="67"/>
      <c r="B26" s="638"/>
      <c r="C26" s="670"/>
      <c r="D26" s="393">
        <f t="shared" si="5"/>
        <v>12</v>
      </c>
      <c r="E26" s="394">
        <v>13</v>
      </c>
      <c r="F26" s="176">
        <f t="shared" ref="F26:G26" si="11">F25</f>
        <v>3.75</v>
      </c>
      <c r="G26" s="176">
        <f t="shared" si="11"/>
        <v>1.25</v>
      </c>
      <c r="H26" s="178">
        <f t="shared" si="7"/>
        <v>0.35000000000000009</v>
      </c>
      <c r="I26" s="417">
        <f t="shared" si="3"/>
        <v>2.15</v>
      </c>
    </row>
    <row r="27" spans="1:9" s="70" customFormat="1" ht="34.5" customHeight="1" thickBot="1" x14ac:dyDescent="0.25">
      <c r="A27" s="67"/>
      <c r="B27" s="639"/>
      <c r="C27" s="671"/>
      <c r="D27" s="384">
        <f t="shared" si="5"/>
        <v>13</v>
      </c>
      <c r="E27" s="390">
        <v>15</v>
      </c>
      <c r="F27" s="195">
        <f t="shared" ref="F27:G27" si="12">F26</f>
        <v>3.75</v>
      </c>
      <c r="G27" s="195">
        <f t="shared" si="12"/>
        <v>1.25</v>
      </c>
      <c r="H27" s="353">
        <f t="shared" si="7"/>
        <v>0.25000000000000011</v>
      </c>
      <c r="I27" s="422">
        <f t="shared" si="3"/>
        <v>2.25</v>
      </c>
    </row>
    <row r="28" spans="1:9" s="70" customFormat="1" ht="34.5" customHeight="1" x14ac:dyDescent="0.2">
      <c r="A28" s="67"/>
      <c r="B28" s="692" t="s">
        <v>412</v>
      </c>
      <c r="C28" s="666" t="s">
        <v>152</v>
      </c>
      <c r="D28" s="609" t="s">
        <v>283</v>
      </c>
      <c r="E28" s="610"/>
      <c r="F28" s="657">
        <v>3.95</v>
      </c>
      <c r="G28" s="680" t="s">
        <v>115</v>
      </c>
      <c r="H28" s="657" t="s">
        <v>77</v>
      </c>
      <c r="I28" s="656">
        <f>SUM(F28-G28)</f>
        <v>2.7</v>
      </c>
    </row>
    <row r="29" spans="1:9" s="70" customFormat="1" ht="34.5" customHeight="1" x14ac:dyDescent="0.2">
      <c r="A29" s="67"/>
      <c r="B29" s="638"/>
      <c r="C29" s="667"/>
      <c r="D29" s="659"/>
      <c r="E29" s="644"/>
      <c r="F29" s="658"/>
      <c r="G29" s="681"/>
      <c r="H29" s="658"/>
      <c r="I29" s="655"/>
    </row>
    <row r="30" spans="1:9" s="70" customFormat="1" ht="34.5" customHeight="1" x14ac:dyDescent="0.2">
      <c r="A30" s="67"/>
      <c r="B30" s="638"/>
      <c r="C30" s="669" t="s">
        <v>287</v>
      </c>
      <c r="D30" s="391">
        <v>5</v>
      </c>
      <c r="E30" s="392"/>
      <c r="F30" s="313">
        <f>F28</f>
        <v>3.95</v>
      </c>
      <c r="G30" s="313">
        <v>1.25</v>
      </c>
      <c r="H30" s="378">
        <v>1.05</v>
      </c>
      <c r="I30" s="352">
        <f t="shared" ref="I30:I38" si="13">F30-G30-H30</f>
        <v>1.6500000000000001</v>
      </c>
    </row>
    <row r="31" spans="1:9" s="70" customFormat="1" ht="34.5" customHeight="1" x14ac:dyDescent="0.2">
      <c r="A31" s="67"/>
      <c r="B31" s="638"/>
      <c r="C31" s="670"/>
      <c r="D31" s="393">
        <f>D30</f>
        <v>5</v>
      </c>
      <c r="E31" s="394">
        <v>6</v>
      </c>
      <c r="F31" s="176">
        <f t="shared" ref="F31:G31" si="14">F30</f>
        <v>3.95</v>
      </c>
      <c r="G31" s="176">
        <f t="shared" si="14"/>
        <v>1.25</v>
      </c>
      <c r="H31" s="176">
        <f>H30-0.1</f>
        <v>0.95000000000000007</v>
      </c>
      <c r="I31" s="377">
        <f t="shared" si="13"/>
        <v>1.75</v>
      </c>
    </row>
    <row r="32" spans="1:9" s="70" customFormat="1" ht="34.5" customHeight="1" x14ac:dyDescent="0.2">
      <c r="A32" s="67"/>
      <c r="B32" s="638"/>
      <c r="C32" s="670"/>
      <c r="D32" s="393">
        <f t="shared" ref="D32:D38" si="15">E31</f>
        <v>6</v>
      </c>
      <c r="E32" s="394">
        <v>7</v>
      </c>
      <c r="F32" s="176">
        <f t="shared" ref="F32:G32" si="16">F31</f>
        <v>3.95</v>
      </c>
      <c r="G32" s="176">
        <f t="shared" si="16"/>
        <v>1.25</v>
      </c>
      <c r="H32" s="176">
        <f t="shared" ref="H32:H38" si="17">H31-0.1</f>
        <v>0.85000000000000009</v>
      </c>
      <c r="I32" s="377">
        <f t="shared" si="13"/>
        <v>1.85</v>
      </c>
    </row>
    <row r="33" spans="1:10" s="70" customFormat="1" ht="34.5" customHeight="1" x14ac:dyDescent="0.2">
      <c r="A33" s="67"/>
      <c r="B33" s="638"/>
      <c r="C33" s="670"/>
      <c r="D33" s="393">
        <f t="shared" si="15"/>
        <v>7</v>
      </c>
      <c r="E33" s="394">
        <v>9</v>
      </c>
      <c r="F33" s="176">
        <f t="shared" ref="F33:G33" si="18">F32</f>
        <v>3.95</v>
      </c>
      <c r="G33" s="176">
        <f t="shared" si="18"/>
        <v>1.25</v>
      </c>
      <c r="H33" s="176">
        <f t="shared" si="17"/>
        <v>0.75000000000000011</v>
      </c>
      <c r="I33" s="377">
        <f t="shared" si="13"/>
        <v>1.9500000000000002</v>
      </c>
    </row>
    <row r="34" spans="1:10" s="70" customFormat="1" ht="34.5" customHeight="1" x14ac:dyDescent="0.2">
      <c r="A34" s="67"/>
      <c r="B34" s="638"/>
      <c r="C34" s="670"/>
      <c r="D34" s="420">
        <f t="shared" si="15"/>
        <v>9</v>
      </c>
      <c r="E34" s="387">
        <v>10</v>
      </c>
      <c r="F34" s="176">
        <f t="shared" ref="F34:G34" si="19">F33</f>
        <v>3.95</v>
      </c>
      <c r="G34" s="176">
        <f t="shared" si="19"/>
        <v>1.25</v>
      </c>
      <c r="H34" s="424">
        <f t="shared" si="17"/>
        <v>0.65000000000000013</v>
      </c>
      <c r="I34" s="425">
        <f t="shared" si="13"/>
        <v>2.0499999999999998</v>
      </c>
    </row>
    <row r="35" spans="1:10" s="70" customFormat="1" ht="34.5" customHeight="1" x14ac:dyDescent="0.2">
      <c r="A35" s="67"/>
      <c r="B35" s="638"/>
      <c r="C35" s="670"/>
      <c r="D35" s="427">
        <f t="shared" si="15"/>
        <v>10</v>
      </c>
      <c r="E35" s="428">
        <v>11</v>
      </c>
      <c r="F35" s="176">
        <f t="shared" ref="F35:G35" si="20">F34</f>
        <v>3.95</v>
      </c>
      <c r="G35" s="176">
        <f t="shared" si="20"/>
        <v>1.25</v>
      </c>
      <c r="H35" s="429">
        <f>H34-0.1</f>
        <v>0.55000000000000016</v>
      </c>
      <c r="I35" s="430">
        <f t="shared" si="13"/>
        <v>2.15</v>
      </c>
    </row>
    <row r="36" spans="1:10" s="70" customFormat="1" ht="34.5" customHeight="1" x14ac:dyDescent="0.2">
      <c r="A36" s="67"/>
      <c r="B36" s="638"/>
      <c r="C36" s="670"/>
      <c r="D36" s="393">
        <f>E35</f>
        <v>11</v>
      </c>
      <c r="E36" s="394">
        <v>13</v>
      </c>
      <c r="F36" s="176">
        <f t="shared" ref="F36:G36" si="21">F35</f>
        <v>3.95</v>
      </c>
      <c r="G36" s="176">
        <f t="shared" si="21"/>
        <v>1.25</v>
      </c>
      <c r="H36" s="429">
        <f t="shared" ref="H36:H37" si="22">H35-0.1</f>
        <v>0.45000000000000018</v>
      </c>
      <c r="I36" s="430">
        <f t="shared" ref="I36:I37" si="23">F36-G36-H36</f>
        <v>2.25</v>
      </c>
    </row>
    <row r="37" spans="1:10" s="70" customFormat="1" ht="34.5" customHeight="1" x14ac:dyDescent="0.2">
      <c r="A37" s="67"/>
      <c r="B37" s="638"/>
      <c r="C37" s="670"/>
      <c r="D37" s="420">
        <f>E36</f>
        <v>13</v>
      </c>
      <c r="E37" s="387">
        <v>14</v>
      </c>
      <c r="F37" s="180">
        <f t="shared" ref="F37:G37" si="24">F36</f>
        <v>3.95</v>
      </c>
      <c r="G37" s="176">
        <f t="shared" si="24"/>
        <v>1.25</v>
      </c>
      <c r="H37" s="429">
        <f t="shared" si="22"/>
        <v>0.3500000000000002</v>
      </c>
      <c r="I37" s="430">
        <f t="shared" si="23"/>
        <v>2.35</v>
      </c>
    </row>
    <row r="38" spans="1:10" s="70" customFormat="1" ht="34.5" customHeight="1" thickBot="1" x14ac:dyDescent="0.25">
      <c r="A38" s="67"/>
      <c r="B38" s="639"/>
      <c r="C38" s="671"/>
      <c r="D38" s="384">
        <f t="shared" si="15"/>
        <v>14</v>
      </c>
      <c r="E38" s="390">
        <v>15</v>
      </c>
      <c r="F38" s="195">
        <f t="shared" ref="F38:G38" si="25">F37</f>
        <v>3.95</v>
      </c>
      <c r="G38" s="195">
        <f t="shared" si="25"/>
        <v>1.25</v>
      </c>
      <c r="H38" s="353">
        <f t="shared" si="17"/>
        <v>0.25000000000000022</v>
      </c>
      <c r="I38" s="422">
        <f t="shared" si="13"/>
        <v>2.4500000000000002</v>
      </c>
    </row>
    <row r="40" spans="1:10" s="432" customFormat="1" x14ac:dyDescent="0.2">
      <c r="A40" s="431"/>
      <c r="C40" s="431"/>
      <c r="D40" s="431"/>
      <c r="E40" s="433"/>
      <c r="F40" s="434"/>
      <c r="G40" s="434"/>
      <c r="H40" s="435"/>
      <c r="I40" s="435"/>
      <c r="J40" s="434"/>
    </row>
    <row r="41" spans="1:10" s="432" customFormat="1" x14ac:dyDescent="0.2">
      <c r="A41" s="431"/>
      <c r="C41" s="431"/>
      <c r="D41" s="431"/>
      <c r="E41" s="433"/>
      <c r="F41" s="434"/>
      <c r="G41" s="434"/>
      <c r="H41" s="435"/>
      <c r="I41" s="435"/>
      <c r="J41" s="434"/>
    </row>
    <row r="42" spans="1:10" s="432" customFormat="1" x14ac:dyDescent="0.2">
      <c r="A42" s="431"/>
      <c r="C42" s="431"/>
      <c r="D42" s="431"/>
      <c r="E42" s="433"/>
      <c r="F42" s="434"/>
      <c r="G42" s="434"/>
      <c r="H42" s="435"/>
      <c r="I42" s="435"/>
      <c r="J42" s="434"/>
    </row>
    <row r="43" spans="1:10" s="432" customFormat="1" x14ac:dyDescent="0.2">
      <c r="A43" s="431"/>
      <c r="C43" s="431"/>
      <c r="D43" s="431"/>
      <c r="E43" s="433"/>
      <c r="F43" s="434"/>
      <c r="G43" s="434"/>
      <c r="H43" s="435"/>
      <c r="I43" s="435"/>
      <c r="J43" s="434"/>
    </row>
    <row r="44" spans="1:10" s="432" customFormat="1" x14ac:dyDescent="0.2">
      <c r="A44" s="431"/>
      <c r="C44" s="431"/>
      <c r="D44" s="431"/>
      <c r="E44" s="433"/>
      <c r="F44" s="434"/>
      <c r="G44" s="434"/>
      <c r="H44" s="435"/>
      <c r="I44" s="435"/>
      <c r="J44" s="434"/>
    </row>
    <row r="45" spans="1:10" s="432" customFormat="1" x14ac:dyDescent="0.2">
      <c r="A45" s="431"/>
      <c r="C45" s="431"/>
      <c r="D45" s="431"/>
      <c r="E45" s="433"/>
      <c r="F45" s="434"/>
      <c r="G45" s="434"/>
      <c r="H45" s="435"/>
      <c r="I45" s="435"/>
      <c r="J45" s="434"/>
    </row>
    <row r="46" spans="1:10" s="432" customFormat="1" x14ac:dyDescent="0.2">
      <c r="A46" s="431"/>
      <c r="C46" s="431"/>
      <c r="D46" s="431"/>
      <c r="E46" s="433"/>
      <c r="F46" s="434"/>
      <c r="G46" s="434"/>
      <c r="H46" s="435"/>
      <c r="I46" s="435"/>
      <c r="J46" s="434"/>
    </row>
    <row r="47" spans="1:10" s="432" customFormat="1" x14ac:dyDescent="0.2">
      <c r="A47" s="431"/>
      <c r="C47" s="431"/>
      <c r="D47" s="431"/>
      <c r="E47" s="433"/>
      <c r="F47" s="434"/>
      <c r="G47" s="434"/>
      <c r="H47" s="435"/>
      <c r="I47" s="435"/>
      <c r="J47" s="434"/>
    </row>
    <row r="48" spans="1:10" s="432" customFormat="1" x14ac:dyDescent="0.2">
      <c r="A48" s="431"/>
      <c r="C48" s="431"/>
      <c r="D48" s="431"/>
      <c r="E48" s="433"/>
      <c r="F48" s="434"/>
      <c r="G48" s="434"/>
      <c r="H48" s="435"/>
      <c r="I48" s="435"/>
      <c r="J48" s="434"/>
    </row>
    <row r="49" spans="1:10" s="432" customFormat="1" x14ac:dyDescent="0.2">
      <c r="A49" s="431"/>
      <c r="C49" s="431"/>
      <c r="D49" s="431"/>
      <c r="E49" s="433"/>
      <c r="F49" s="434"/>
      <c r="G49" s="434"/>
      <c r="H49" s="435"/>
      <c r="I49" s="435"/>
      <c r="J49" s="434"/>
    </row>
    <row r="50" spans="1:10" s="432" customFormat="1" x14ac:dyDescent="0.2">
      <c r="A50" s="431"/>
      <c r="C50" s="431"/>
      <c r="D50" s="431"/>
      <c r="E50" s="433"/>
      <c r="F50" s="434"/>
      <c r="G50" s="434"/>
      <c r="H50" s="435"/>
      <c r="I50" s="435"/>
      <c r="J50" s="434"/>
    </row>
  </sheetData>
  <mergeCells count="29">
    <mergeCell ref="H28:H29"/>
    <mergeCell ref="I28:I29"/>
    <mergeCell ref="C30:C38"/>
    <mergeCell ref="B28:B38"/>
    <mergeCell ref="C28:C29"/>
    <mergeCell ref="D28:E29"/>
    <mergeCell ref="F28:F29"/>
    <mergeCell ref="G28:G29"/>
    <mergeCell ref="H18:H19"/>
    <mergeCell ref="I18:I19"/>
    <mergeCell ref="C20:C27"/>
    <mergeCell ref="B18:B27"/>
    <mergeCell ref="C18:C19"/>
    <mergeCell ref="D18:E19"/>
    <mergeCell ref="F18:F19"/>
    <mergeCell ref="G18:G19"/>
    <mergeCell ref="H8:H9"/>
    <mergeCell ref="I8:I9"/>
    <mergeCell ref="C10:C17"/>
    <mergeCell ref="B8:B17"/>
    <mergeCell ref="C8:C9"/>
    <mergeCell ref="D8:E9"/>
    <mergeCell ref="F8:F9"/>
    <mergeCell ref="G8:G9"/>
    <mergeCell ref="B1:J1"/>
    <mergeCell ref="C2:K2"/>
    <mergeCell ref="B4:B7"/>
    <mergeCell ref="C4:C7"/>
    <mergeCell ref="D4:E7"/>
  </mergeCells>
  <phoneticPr fontId="39"/>
  <pageMargins left="0.78740157480314965" right="0.23622047244094491" top="0.47244094488188981" bottom="0" header="0.31496062992125984" footer="0.31496062992125984"/>
  <pageSetup paperSize="9" scale="62"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M66"/>
  <sheetViews>
    <sheetView view="pageBreakPreview" zoomScale="115" zoomScaleNormal="85" zoomScaleSheetLayoutView="115" workbookViewId="0">
      <pane xSplit="2" ySplit="5" topLeftCell="C58" activePane="bottomRight" state="frozen"/>
      <selection pane="topRight"/>
      <selection pane="bottomLeft"/>
      <selection pane="bottomRight" sqref="A1:K1"/>
    </sheetView>
  </sheetViews>
  <sheetFormatPr defaultColWidth="8" defaultRowHeight="12" x14ac:dyDescent="0.2"/>
  <cols>
    <col min="1" max="1" width="5.453125" style="67" customWidth="1"/>
    <col min="2" max="2" width="6.90625" style="68" bestFit="1" customWidth="1"/>
    <col min="3" max="3" width="2.7265625" style="67" customWidth="1"/>
    <col min="4" max="4" width="8.26953125" style="68" bestFit="1" customWidth="1"/>
    <col min="5" max="5" width="7.08984375" style="68" bestFit="1" customWidth="1"/>
    <col min="6" max="6" width="10" style="69" customWidth="1"/>
    <col min="7" max="9" width="10" style="70" customWidth="1"/>
    <col min="10" max="10" width="10.36328125" style="70" customWidth="1"/>
    <col min="11" max="11" width="10.36328125" style="69" customWidth="1"/>
    <col min="12" max="12" width="2.36328125" style="67" customWidth="1"/>
    <col min="13" max="13" width="2.36328125" style="67" bestFit="1" customWidth="1"/>
    <col min="14" max="14" width="5" style="67" customWidth="1"/>
    <col min="15" max="15" width="5" style="67" bestFit="1" customWidth="1"/>
    <col min="16" max="16" width="2.36328125" style="67" bestFit="1" customWidth="1"/>
    <col min="17" max="17" width="5" style="67" customWidth="1"/>
    <col min="18" max="18" width="8" style="67" bestFit="1"/>
    <col min="19" max="16384" width="8" style="67"/>
  </cols>
  <sheetData>
    <row r="1" spans="1:12" ht="21.75" customHeight="1" x14ac:dyDescent="0.2">
      <c r="A1" s="484" t="s">
        <v>56</v>
      </c>
      <c r="B1" s="484"/>
      <c r="C1" s="484"/>
      <c r="D1" s="484"/>
      <c r="E1" s="484"/>
      <c r="F1" s="484"/>
      <c r="G1" s="484"/>
      <c r="H1" s="484"/>
      <c r="I1" s="484"/>
      <c r="J1" s="484"/>
      <c r="K1" s="484"/>
    </row>
    <row r="2" spans="1:12" ht="12.5" thickBot="1" x14ac:dyDescent="0.25">
      <c r="A2" s="71"/>
      <c r="B2" s="485" t="s">
        <v>126</v>
      </c>
      <c r="C2" s="485"/>
      <c r="D2" s="485"/>
      <c r="E2" s="485"/>
      <c r="F2" s="485"/>
      <c r="G2" s="485"/>
      <c r="H2" s="485"/>
      <c r="I2" s="485"/>
      <c r="J2" s="485"/>
      <c r="K2" s="485"/>
      <c r="L2" s="71"/>
    </row>
    <row r="3" spans="1:12" ht="24.75" customHeight="1" x14ac:dyDescent="0.15">
      <c r="A3" s="486" t="s">
        <v>65</v>
      </c>
      <c r="B3" s="489" t="s">
        <v>229</v>
      </c>
      <c r="C3" s="490"/>
      <c r="D3" s="495" t="s">
        <v>201</v>
      </c>
      <c r="E3" s="496"/>
      <c r="F3" s="501" t="s">
        <v>4</v>
      </c>
      <c r="G3" s="503" t="s">
        <v>30</v>
      </c>
      <c r="H3" s="505" t="s">
        <v>59</v>
      </c>
      <c r="I3" s="503" t="s">
        <v>36</v>
      </c>
      <c r="J3" s="73" t="s">
        <v>79</v>
      </c>
      <c r="K3" s="74" t="s">
        <v>79</v>
      </c>
      <c r="L3" s="71"/>
    </row>
    <row r="4" spans="1:12" ht="24.75" customHeight="1" x14ac:dyDescent="0.2">
      <c r="A4" s="487"/>
      <c r="B4" s="491"/>
      <c r="C4" s="492"/>
      <c r="D4" s="497"/>
      <c r="E4" s="498"/>
      <c r="F4" s="502"/>
      <c r="G4" s="504"/>
      <c r="H4" s="506"/>
      <c r="I4" s="504"/>
      <c r="J4" s="75" t="s">
        <v>38</v>
      </c>
      <c r="K4" s="76" t="s">
        <v>41</v>
      </c>
      <c r="L4" s="71"/>
    </row>
    <row r="5" spans="1:12" ht="15" customHeight="1" thickBot="1" x14ac:dyDescent="0.25">
      <c r="A5" s="488"/>
      <c r="B5" s="493"/>
      <c r="C5" s="494"/>
      <c r="D5" s="499"/>
      <c r="E5" s="500"/>
      <c r="F5" s="77" t="s">
        <v>91</v>
      </c>
      <c r="G5" s="78" t="s">
        <v>181</v>
      </c>
      <c r="H5" s="79" t="s">
        <v>33</v>
      </c>
      <c r="I5" s="79" t="s">
        <v>10</v>
      </c>
      <c r="J5" s="80" t="s">
        <v>260</v>
      </c>
      <c r="K5" s="81" t="s">
        <v>66</v>
      </c>
      <c r="L5" s="71"/>
    </row>
    <row r="6" spans="1:12" ht="18.75" customHeight="1" x14ac:dyDescent="0.2">
      <c r="A6" s="520" t="s">
        <v>161</v>
      </c>
      <c r="B6" s="522" t="s">
        <v>183</v>
      </c>
      <c r="C6" s="72"/>
      <c r="D6" s="526" t="s">
        <v>151</v>
      </c>
      <c r="E6" s="527"/>
      <c r="F6" s="528">
        <v>2.95</v>
      </c>
      <c r="G6" s="528" t="s">
        <v>77</v>
      </c>
      <c r="H6" s="524" t="s">
        <v>77</v>
      </c>
      <c r="I6" s="524">
        <v>1.25</v>
      </c>
      <c r="J6" s="507">
        <f>SUM(F6-I6)</f>
        <v>1.7000000000000002</v>
      </c>
      <c r="K6" s="509" t="s">
        <v>88</v>
      </c>
      <c r="L6" s="71"/>
    </row>
    <row r="7" spans="1:12" ht="18.75" customHeight="1" x14ac:dyDescent="0.2">
      <c r="A7" s="521"/>
      <c r="B7" s="523"/>
      <c r="C7" s="82"/>
      <c r="D7" s="511" t="s">
        <v>159</v>
      </c>
      <c r="E7" s="512"/>
      <c r="F7" s="529"/>
      <c r="G7" s="529"/>
      <c r="H7" s="525"/>
      <c r="I7" s="525"/>
      <c r="J7" s="508"/>
      <c r="K7" s="510"/>
      <c r="L7" s="71"/>
    </row>
    <row r="8" spans="1:12" x14ac:dyDescent="0.2">
      <c r="A8" s="513" t="s">
        <v>198</v>
      </c>
      <c r="B8" s="514" t="s">
        <v>50</v>
      </c>
      <c r="C8" s="515" t="s">
        <v>278</v>
      </c>
      <c r="D8" s="83"/>
      <c r="E8" s="84">
        <v>8</v>
      </c>
      <c r="F8" s="85">
        <v>2.95</v>
      </c>
      <c r="G8" s="85">
        <v>0.85</v>
      </c>
      <c r="H8" s="85">
        <v>0.85</v>
      </c>
      <c r="I8" s="86">
        <v>1.25</v>
      </c>
      <c r="J8" s="87">
        <f t="shared" ref="J8:J15" si="0">F9-G8-H8-I8</f>
        <v>0</v>
      </c>
      <c r="K8" s="88">
        <f t="shared" ref="K8:K15" si="1">F8-G8-I8</f>
        <v>0.85000000000000009</v>
      </c>
      <c r="L8" s="89"/>
    </row>
    <row r="9" spans="1:12" ht="13.5" customHeight="1" x14ac:dyDescent="0.2">
      <c r="A9" s="513"/>
      <c r="B9" s="514"/>
      <c r="C9" s="515"/>
      <c r="D9" s="83">
        <v>8</v>
      </c>
      <c r="E9" s="84">
        <v>9</v>
      </c>
      <c r="F9" s="85">
        <v>2.95</v>
      </c>
      <c r="G9" s="85">
        <v>0.75</v>
      </c>
      <c r="H9" s="85">
        <v>0.95</v>
      </c>
      <c r="I9" s="86">
        <v>1.25</v>
      </c>
      <c r="J9" s="90">
        <f t="shared" si="0"/>
        <v>0</v>
      </c>
      <c r="K9" s="91">
        <f t="shared" si="1"/>
        <v>0.95000000000000018</v>
      </c>
      <c r="L9" s="89"/>
    </row>
    <row r="10" spans="1:12" ht="13.5" customHeight="1" x14ac:dyDescent="0.2">
      <c r="A10" s="513"/>
      <c r="B10" s="514"/>
      <c r="C10" s="515"/>
      <c r="D10" s="83">
        <v>9</v>
      </c>
      <c r="E10" s="84">
        <v>10</v>
      </c>
      <c r="F10" s="85">
        <v>2.95</v>
      </c>
      <c r="G10" s="85">
        <v>0.65</v>
      </c>
      <c r="H10" s="85">
        <v>1.05</v>
      </c>
      <c r="I10" s="86">
        <v>1.25</v>
      </c>
      <c r="J10" s="90">
        <f t="shared" si="0"/>
        <v>0</v>
      </c>
      <c r="K10" s="91">
        <f t="shared" si="1"/>
        <v>1.0500000000000003</v>
      </c>
      <c r="L10" s="89"/>
    </row>
    <row r="11" spans="1:12" ht="13.5" customHeight="1" x14ac:dyDescent="0.2">
      <c r="A11" s="513"/>
      <c r="B11" s="514"/>
      <c r="C11" s="515"/>
      <c r="D11" s="83">
        <v>10</v>
      </c>
      <c r="E11" s="84">
        <v>11</v>
      </c>
      <c r="F11" s="85">
        <v>2.95</v>
      </c>
      <c r="G11" s="92">
        <v>0.55000000000000004</v>
      </c>
      <c r="H11" s="92">
        <v>1.1499999999999999</v>
      </c>
      <c r="I11" s="93">
        <v>1.25</v>
      </c>
      <c r="J11" s="90">
        <f t="shared" si="0"/>
        <v>0</v>
      </c>
      <c r="K11" s="91">
        <f t="shared" si="1"/>
        <v>1.1500000000000004</v>
      </c>
      <c r="L11" s="89"/>
    </row>
    <row r="12" spans="1:12" ht="13.5" customHeight="1" x14ac:dyDescent="0.2">
      <c r="A12" s="513"/>
      <c r="B12" s="514"/>
      <c r="C12" s="515"/>
      <c r="D12" s="94">
        <v>11</v>
      </c>
      <c r="E12" s="95">
        <v>12</v>
      </c>
      <c r="F12" s="85">
        <v>2.95</v>
      </c>
      <c r="G12" s="92">
        <v>0.45</v>
      </c>
      <c r="H12" s="92">
        <v>1.25</v>
      </c>
      <c r="I12" s="93">
        <v>1.25</v>
      </c>
      <c r="J12" s="90">
        <f t="shared" si="0"/>
        <v>0</v>
      </c>
      <c r="K12" s="91">
        <f t="shared" si="1"/>
        <v>1.25</v>
      </c>
      <c r="L12" s="89"/>
    </row>
    <row r="13" spans="1:12" ht="13.5" customHeight="1" x14ac:dyDescent="0.2">
      <c r="A13" s="513"/>
      <c r="B13" s="514"/>
      <c r="C13" s="515"/>
      <c r="D13" s="96">
        <v>12</v>
      </c>
      <c r="E13" s="97">
        <v>13</v>
      </c>
      <c r="F13" s="85">
        <v>2.95</v>
      </c>
      <c r="G13" s="98">
        <v>0.35</v>
      </c>
      <c r="H13" s="92">
        <v>1.35</v>
      </c>
      <c r="I13" s="93">
        <v>1.25</v>
      </c>
      <c r="J13" s="90">
        <f t="shared" si="0"/>
        <v>0</v>
      </c>
      <c r="K13" s="91">
        <f t="shared" si="1"/>
        <v>1.35</v>
      </c>
      <c r="L13" s="89"/>
    </row>
    <row r="14" spans="1:12" ht="13.5" customHeight="1" x14ac:dyDescent="0.2">
      <c r="A14" s="513"/>
      <c r="B14" s="514"/>
      <c r="C14" s="515"/>
      <c r="D14" s="99">
        <v>13</v>
      </c>
      <c r="E14" s="100">
        <v>14</v>
      </c>
      <c r="F14" s="85">
        <v>2.95</v>
      </c>
      <c r="G14" s="98">
        <v>0.25</v>
      </c>
      <c r="H14" s="92">
        <v>1.45</v>
      </c>
      <c r="I14" s="93">
        <v>1.25</v>
      </c>
      <c r="J14" s="90">
        <f t="shared" si="0"/>
        <v>0</v>
      </c>
      <c r="K14" s="91">
        <f t="shared" si="1"/>
        <v>1.4500000000000002</v>
      </c>
      <c r="L14" s="89"/>
    </row>
    <row r="15" spans="1:12" ht="13.5" customHeight="1" x14ac:dyDescent="0.2">
      <c r="A15" s="513"/>
      <c r="B15" s="514"/>
      <c r="C15" s="516"/>
      <c r="D15" s="101">
        <v>14</v>
      </c>
      <c r="E15" s="102">
        <v>15</v>
      </c>
      <c r="F15" s="103">
        <v>2.95</v>
      </c>
      <c r="G15" s="104">
        <v>0.15</v>
      </c>
      <c r="H15" s="92">
        <v>1.55</v>
      </c>
      <c r="I15" s="93">
        <v>1.25</v>
      </c>
      <c r="J15" s="90">
        <f t="shared" si="0"/>
        <v>0</v>
      </c>
      <c r="K15" s="91">
        <f t="shared" si="1"/>
        <v>1.5500000000000003</v>
      </c>
      <c r="L15" s="89"/>
    </row>
    <row r="16" spans="1:12" ht="13.5" customHeight="1" x14ac:dyDescent="0.2">
      <c r="A16" s="513"/>
      <c r="B16" s="514"/>
      <c r="C16" s="515" t="s">
        <v>37</v>
      </c>
      <c r="D16" s="83"/>
      <c r="E16" s="84">
        <v>8</v>
      </c>
      <c r="F16" s="85">
        <v>2.95</v>
      </c>
      <c r="G16" s="85">
        <v>0.85</v>
      </c>
      <c r="H16" s="105" t="s">
        <v>77</v>
      </c>
      <c r="I16" s="105">
        <v>1.25</v>
      </c>
      <c r="J16" s="106">
        <f t="shared" ref="J16:J23" si="2">F16-G16-I16</f>
        <v>0.85000000000000009</v>
      </c>
      <c r="K16" s="518" t="s">
        <v>88</v>
      </c>
      <c r="L16" s="89"/>
    </row>
    <row r="17" spans="1:12" ht="13.5" customHeight="1" x14ac:dyDescent="0.2">
      <c r="A17" s="513"/>
      <c r="B17" s="514"/>
      <c r="C17" s="515"/>
      <c r="D17" s="83">
        <v>8</v>
      </c>
      <c r="E17" s="84">
        <v>9</v>
      </c>
      <c r="F17" s="85">
        <v>2.95</v>
      </c>
      <c r="G17" s="85">
        <v>0.75</v>
      </c>
      <c r="H17" s="85" t="s">
        <v>77</v>
      </c>
      <c r="I17" s="85">
        <v>1.25</v>
      </c>
      <c r="J17" s="87">
        <f t="shared" si="2"/>
        <v>0.95000000000000018</v>
      </c>
      <c r="K17" s="519"/>
      <c r="L17" s="89"/>
    </row>
    <row r="18" spans="1:12" ht="13.5" customHeight="1" x14ac:dyDescent="0.2">
      <c r="A18" s="513"/>
      <c r="B18" s="514"/>
      <c r="C18" s="515"/>
      <c r="D18" s="83">
        <v>9</v>
      </c>
      <c r="E18" s="84">
        <v>10</v>
      </c>
      <c r="F18" s="85">
        <v>2.95</v>
      </c>
      <c r="G18" s="85">
        <v>0.65</v>
      </c>
      <c r="H18" s="85" t="s">
        <v>77</v>
      </c>
      <c r="I18" s="85">
        <v>1.25</v>
      </c>
      <c r="J18" s="107">
        <f t="shared" si="2"/>
        <v>1.0500000000000003</v>
      </c>
      <c r="K18" s="519"/>
      <c r="L18" s="89"/>
    </row>
    <row r="19" spans="1:12" ht="13.5" customHeight="1" x14ac:dyDescent="0.2">
      <c r="A19" s="513"/>
      <c r="B19" s="514"/>
      <c r="C19" s="515"/>
      <c r="D19" s="83">
        <v>10</v>
      </c>
      <c r="E19" s="84">
        <v>11</v>
      </c>
      <c r="F19" s="85">
        <v>2.95</v>
      </c>
      <c r="G19" s="92">
        <v>0.55000000000000004</v>
      </c>
      <c r="H19" s="85" t="s">
        <v>77</v>
      </c>
      <c r="I19" s="85">
        <v>1.25</v>
      </c>
      <c r="J19" s="108">
        <f t="shared" si="2"/>
        <v>1.1500000000000004</v>
      </c>
      <c r="K19" s="519"/>
      <c r="L19" s="89"/>
    </row>
    <row r="20" spans="1:12" ht="13.5" customHeight="1" x14ac:dyDescent="0.2">
      <c r="A20" s="513"/>
      <c r="B20" s="514"/>
      <c r="C20" s="515"/>
      <c r="D20" s="94">
        <v>11</v>
      </c>
      <c r="E20" s="95">
        <v>12</v>
      </c>
      <c r="F20" s="85">
        <v>2.95</v>
      </c>
      <c r="G20" s="92">
        <v>0.45</v>
      </c>
      <c r="H20" s="85" t="s">
        <v>77</v>
      </c>
      <c r="I20" s="85">
        <v>1.25</v>
      </c>
      <c r="J20" s="108">
        <f t="shared" si="2"/>
        <v>1.25</v>
      </c>
      <c r="K20" s="519"/>
      <c r="L20" s="89"/>
    </row>
    <row r="21" spans="1:12" ht="13.5" customHeight="1" x14ac:dyDescent="0.2">
      <c r="A21" s="513"/>
      <c r="B21" s="514"/>
      <c r="C21" s="517"/>
      <c r="D21" s="96">
        <v>12</v>
      </c>
      <c r="E21" s="97">
        <v>13</v>
      </c>
      <c r="F21" s="85">
        <v>2.95</v>
      </c>
      <c r="G21" s="98">
        <v>0.35</v>
      </c>
      <c r="H21" s="85" t="s">
        <v>77</v>
      </c>
      <c r="I21" s="85">
        <v>1.25</v>
      </c>
      <c r="J21" s="90">
        <f t="shared" si="2"/>
        <v>1.35</v>
      </c>
      <c r="K21" s="519"/>
      <c r="L21" s="89"/>
    </row>
    <row r="22" spans="1:12" ht="13.5" customHeight="1" x14ac:dyDescent="0.2">
      <c r="A22" s="513"/>
      <c r="B22" s="514"/>
      <c r="C22" s="515"/>
      <c r="D22" s="99">
        <v>13</v>
      </c>
      <c r="E22" s="100">
        <v>14</v>
      </c>
      <c r="F22" s="85">
        <v>2.95</v>
      </c>
      <c r="G22" s="98">
        <v>0.25</v>
      </c>
      <c r="H22" s="93" t="s">
        <v>77</v>
      </c>
      <c r="I22" s="93">
        <v>1.25</v>
      </c>
      <c r="J22" s="107">
        <f t="shared" si="2"/>
        <v>1.4500000000000002</v>
      </c>
      <c r="K22" s="519"/>
      <c r="L22" s="89"/>
    </row>
    <row r="23" spans="1:12" ht="14.25" customHeight="1" thickBot="1" x14ac:dyDescent="0.25">
      <c r="A23" s="513"/>
      <c r="B23" s="514"/>
      <c r="C23" s="515"/>
      <c r="D23" s="109">
        <v>14</v>
      </c>
      <c r="E23" s="110">
        <v>15</v>
      </c>
      <c r="F23" s="98">
        <v>2.95</v>
      </c>
      <c r="G23" s="111">
        <v>0.15</v>
      </c>
      <c r="H23" s="112" t="s">
        <v>77</v>
      </c>
      <c r="I23" s="112">
        <v>1.25</v>
      </c>
      <c r="J23" s="108">
        <f t="shared" si="2"/>
        <v>1.5500000000000003</v>
      </c>
      <c r="K23" s="519"/>
      <c r="L23" s="89"/>
    </row>
    <row r="24" spans="1:12" ht="18" customHeight="1" x14ac:dyDescent="0.2">
      <c r="A24" s="520" t="s">
        <v>161</v>
      </c>
      <c r="B24" s="522" t="s">
        <v>25</v>
      </c>
      <c r="C24" s="72"/>
      <c r="D24" s="526" t="s">
        <v>151</v>
      </c>
      <c r="E24" s="527"/>
      <c r="F24" s="528">
        <v>2.85</v>
      </c>
      <c r="G24" s="528" t="s">
        <v>77</v>
      </c>
      <c r="H24" s="524" t="s">
        <v>77</v>
      </c>
      <c r="I24" s="524">
        <v>1.25</v>
      </c>
      <c r="J24" s="507">
        <f>SUM(F24-I24)</f>
        <v>1.6</v>
      </c>
      <c r="K24" s="509" t="s">
        <v>88</v>
      </c>
      <c r="L24" s="71"/>
    </row>
    <row r="25" spans="1:12" ht="18" customHeight="1" x14ac:dyDescent="0.2">
      <c r="A25" s="521"/>
      <c r="B25" s="523"/>
      <c r="C25" s="82"/>
      <c r="D25" s="511" t="s">
        <v>159</v>
      </c>
      <c r="E25" s="512"/>
      <c r="F25" s="529"/>
      <c r="G25" s="529"/>
      <c r="H25" s="525"/>
      <c r="I25" s="525"/>
      <c r="J25" s="508"/>
      <c r="K25" s="510"/>
      <c r="L25" s="71"/>
    </row>
    <row r="26" spans="1:12" x14ac:dyDescent="0.2">
      <c r="A26" s="513" t="s">
        <v>198</v>
      </c>
      <c r="B26" s="514" t="s">
        <v>50</v>
      </c>
      <c r="C26" s="515" t="s">
        <v>278</v>
      </c>
      <c r="D26" s="83"/>
      <c r="E26" s="84">
        <v>8</v>
      </c>
      <c r="F26" s="85">
        <v>2.85</v>
      </c>
      <c r="G26" s="85">
        <v>0.85</v>
      </c>
      <c r="H26" s="85">
        <v>0.75</v>
      </c>
      <c r="I26" s="86">
        <v>1.25</v>
      </c>
      <c r="J26" s="87">
        <f t="shared" ref="J26:J32" si="3">F27-G26-H26-I26</f>
        <v>0</v>
      </c>
      <c r="K26" s="88">
        <f t="shared" ref="K26:K32" si="4">F26-G26-I26</f>
        <v>0.75</v>
      </c>
      <c r="L26" s="89"/>
    </row>
    <row r="27" spans="1:12" ht="13.5" customHeight="1" x14ac:dyDescent="0.2">
      <c r="A27" s="513"/>
      <c r="B27" s="514"/>
      <c r="C27" s="515"/>
      <c r="D27" s="83">
        <v>8</v>
      </c>
      <c r="E27" s="84">
        <v>9</v>
      </c>
      <c r="F27" s="85">
        <v>2.85</v>
      </c>
      <c r="G27" s="85">
        <v>0.75</v>
      </c>
      <c r="H27" s="85">
        <v>0.85</v>
      </c>
      <c r="I27" s="86">
        <v>1.25</v>
      </c>
      <c r="J27" s="90">
        <f t="shared" si="3"/>
        <v>0</v>
      </c>
      <c r="K27" s="91">
        <f t="shared" si="4"/>
        <v>0.85000000000000009</v>
      </c>
      <c r="L27" s="89"/>
    </row>
    <row r="28" spans="1:12" ht="13.5" customHeight="1" x14ac:dyDescent="0.2">
      <c r="A28" s="513"/>
      <c r="B28" s="514"/>
      <c r="C28" s="515"/>
      <c r="D28" s="83">
        <v>9</v>
      </c>
      <c r="E28" s="84">
        <v>10</v>
      </c>
      <c r="F28" s="85">
        <v>2.85</v>
      </c>
      <c r="G28" s="85">
        <v>0.65</v>
      </c>
      <c r="H28" s="85">
        <v>0.95</v>
      </c>
      <c r="I28" s="86">
        <v>1.25</v>
      </c>
      <c r="J28" s="90">
        <f t="shared" si="3"/>
        <v>0</v>
      </c>
      <c r="K28" s="91">
        <f t="shared" si="4"/>
        <v>0.95000000000000018</v>
      </c>
      <c r="L28" s="89"/>
    </row>
    <row r="29" spans="1:12" ht="13.5" customHeight="1" x14ac:dyDescent="0.2">
      <c r="A29" s="513"/>
      <c r="B29" s="514"/>
      <c r="C29" s="515"/>
      <c r="D29" s="83">
        <v>10</v>
      </c>
      <c r="E29" s="84">
        <v>11</v>
      </c>
      <c r="F29" s="85">
        <v>2.85</v>
      </c>
      <c r="G29" s="92">
        <v>0.55000000000000004</v>
      </c>
      <c r="H29" s="92">
        <v>1.05</v>
      </c>
      <c r="I29" s="93">
        <v>1.25</v>
      </c>
      <c r="J29" s="90">
        <f t="shared" si="3"/>
        <v>0</v>
      </c>
      <c r="K29" s="91">
        <f t="shared" si="4"/>
        <v>1.0499999999999998</v>
      </c>
      <c r="L29" s="89"/>
    </row>
    <row r="30" spans="1:12" ht="13.5" customHeight="1" x14ac:dyDescent="0.2">
      <c r="A30" s="513"/>
      <c r="B30" s="514"/>
      <c r="C30" s="515"/>
      <c r="D30" s="94">
        <v>11</v>
      </c>
      <c r="E30" s="95">
        <v>12</v>
      </c>
      <c r="F30" s="85">
        <v>2.85</v>
      </c>
      <c r="G30" s="92">
        <v>0.45</v>
      </c>
      <c r="H30" s="92">
        <v>1.1499999999999999</v>
      </c>
      <c r="I30" s="93">
        <v>1.25</v>
      </c>
      <c r="J30" s="90">
        <f t="shared" si="3"/>
        <v>0</v>
      </c>
      <c r="K30" s="91">
        <f t="shared" si="4"/>
        <v>1.1499999999999999</v>
      </c>
      <c r="L30" s="89"/>
    </row>
    <row r="31" spans="1:12" ht="13.5" customHeight="1" x14ac:dyDescent="0.2">
      <c r="A31" s="513"/>
      <c r="B31" s="514"/>
      <c r="C31" s="515"/>
      <c r="D31" s="96">
        <v>12</v>
      </c>
      <c r="E31" s="97">
        <v>13</v>
      </c>
      <c r="F31" s="85">
        <v>2.85</v>
      </c>
      <c r="G31" s="98">
        <v>0.35</v>
      </c>
      <c r="H31" s="92">
        <v>1.25</v>
      </c>
      <c r="I31" s="93">
        <v>1.25</v>
      </c>
      <c r="J31" s="90">
        <f t="shared" si="3"/>
        <v>0</v>
      </c>
      <c r="K31" s="91">
        <f t="shared" si="4"/>
        <v>1.25</v>
      </c>
      <c r="L31" s="89"/>
    </row>
    <row r="32" spans="1:12" ht="13.5" customHeight="1" x14ac:dyDescent="0.2">
      <c r="A32" s="513"/>
      <c r="B32" s="514"/>
      <c r="C32" s="515"/>
      <c r="D32" s="99">
        <v>13</v>
      </c>
      <c r="E32" s="100">
        <v>14</v>
      </c>
      <c r="F32" s="85">
        <v>2.85</v>
      </c>
      <c r="G32" s="98">
        <v>0.25</v>
      </c>
      <c r="H32" s="92">
        <v>1.35</v>
      </c>
      <c r="I32" s="93">
        <v>1.25</v>
      </c>
      <c r="J32" s="90">
        <f t="shared" si="3"/>
        <v>0</v>
      </c>
      <c r="K32" s="91">
        <f t="shared" si="4"/>
        <v>1.35</v>
      </c>
      <c r="L32" s="89"/>
    </row>
    <row r="33" spans="1:12" ht="13.5" customHeight="1" x14ac:dyDescent="0.2">
      <c r="A33" s="513"/>
      <c r="B33" s="514"/>
      <c r="C33" s="516"/>
      <c r="D33" s="101">
        <v>14</v>
      </c>
      <c r="E33" s="102">
        <v>15</v>
      </c>
      <c r="F33" s="103">
        <v>2.85</v>
      </c>
      <c r="G33" s="104">
        <v>0.15</v>
      </c>
      <c r="H33" s="92">
        <v>1.45</v>
      </c>
      <c r="I33" s="93">
        <v>1.25</v>
      </c>
      <c r="J33" s="90">
        <f>F34-G33-H33-I33</f>
        <v>0</v>
      </c>
      <c r="K33" s="91">
        <f>F33-G33-I33</f>
        <v>1.4500000000000002</v>
      </c>
      <c r="L33" s="89"/>
    </row>
    <row r="34" spans="1:12" ht="13.5" customHeight="1" x14ac:dyDescent="0.2">
      <c r="A34" s="513"/>
      <c r="B34" s="514"/>
      <c r="C34" s="515" t="s">
        <v>37</v>
      </c>
      <c r="D34" s="83"/>
      <c r="E34" s="84">
        <v>8</v>
      </c>
      <c r="F34" s="85">
        <v>2.85</v>
      </c>
      <c r="G34" s="85">
        <v>0.85</v>
      </c>
      <c r="H34" s="105" t="s">
        <v>77</v>
      </c>
      <c r="I34" s="105">
        <v>1.25</v>
      </c>
      <c r="J34" s="106">
        <f t="shared" ref="J34:J41" si="5">F34-G34-I34</f>
        <v>0.75</v>
      </c>
      <c r="K34" s="518" t="s">
        <v>88</v>
      </c>
      <c r="L34" s="89"/>
    </row>
    <row r="35" spans="1:12" ht="13.5" customHeight="1" x14ac:dyDescent="0.2">
      <c r="A35" s="513"/>
      <c r="B35" s="514"/>
      <c r="C35" s="515"/>
      <c r="D35" s="83">
        <v>8</v>
      </c>
      <c r="E35" s="84">
        <v>9</v>
      </c>
      <c r="F35" s="85">
        <v>2.85</v>
      </c>
      <c r="G35" s="85">
        <v>0.75</v>
      </c>
      <c r="H35" s="85" t="s">
        <v>77</v>
      </c>
      <c r="I35" s="85">
        <v>1.25</v>
      </c>
      <c r="J35" s="87">
        <f t="shared" si="5"/>
        <v>0.85000000000000009</v>
      </c>
      <c r="K35" s="519"/>
      <c r="L35" s="89"/>
    </row>
    <row r="36" spans="1:12" ht="13.5" customHeight="1" x14ac:dyDescent="0.2">
      <c r="A36" s="513"/>
      <c r="B36" s="514"/>
      <c r="C36" s="515"/>
      <c r="D36" s="83">
        <v>9</v>
      </c>
      <c r="E36" s="84">
        <v>10</v>
      </c>
      <c r="F36" s="85">
        <v>2.85</v>
      </c>
      <c r="G36" s="85">
        <v>0.65</v>
      </c>
      <c r="H36" s="85" t="s">
        <v>77</v>
      </c>
      <c r="I36" s="85">
        <v>1.25</v>
      </c>
      <c r="J36" s="107">
        <f t="shared" si="5"/>
        <v>0.95000000000000018</v>
      </c>
      <c r="K36" s="519"/>
      <c r="L36" s="89"/>
    </row>
    <row r="37" spans="1:12" ht="13.5" customHeight="1" x14ac:dyDescent="0.2">
      <c r="A37" s="513"/>
      <c r="B37" s="514"/>
      <c r="C37" s="515"/>
      <c r="D37" s="83">
        <v>10</v>
      </c>
      <c r="E37" s="84">
        <v>11</v>
      </c>
      <c r="F37" s="85">
        <v>2.85</v>
      </c>
      <c r="G37" s="92">
        <v>0.55000000000000004</v>
      </c>
      <c r="H37" s="85" t="s">
        <v>77</v>
      </c>
      <c r="I37" s="85">
        <v>1.25</v>
      </c>
      <c r="J37" s="108">
        <f t="shared" si="5"/>
        <v>1.0499999999999998</v>
      </c>
      <c r="K37" s="519"/>
      <c r="L37" s="89"/>
    </row>
    <row r="38" spans="1:12" ht="13.5" customHeight="1" x14ac:dyDescent="0.2">
      <c r="A38" s="513"/>
      <c r="B38" s="514"/>
      <c r="C38" s="515"/>
      <c r="D38" s="94">
        <v>11</v>
      </c>
      <c r="E38" s="95">
        <v>12</v>
      </c>
      <c r="F38" s="85">
        <v>2.85</v>
      </c>
      <c r="G38" s="92">
        <v>0.45</v>
      </c>
      <c r="H38" s="85" t="s">
        <v>77</v>
      </c>
      <c r="I38" s="85">
        <v>1.25</v>
      </c>
      <c r="J38" s="108">
        <f t="shared" si="5"/>
        <v>1.1499999999999999</v>
      </c>
      <c r="K38" s="519"/>
      <c r="L38" s="89"/>
    </row>
    <row r="39" spans="1:12" ht="13.5" customHeight="1" x14ac:dyDescent="0.2">
      <c r="A39" s="513"/>
      <c r="B39" s="514"/>
      <c r="C39" s="517"/>
      <c r="D39" s="96">
        <v>12</v>
      </c>
      <c r="E39" s="97">
        <v>13</v>
      </c>
      <c r="F39" s="85">
        <v>2.85</v>
      </c>
      <c r="G39" s="98">
        <v>0.35</v>
      </c>
      <c r="H39" s="85" t="s">
        <v>77</v>
      </c>
      <c r="I39" s="85">
        <v>1.25</v>
      </c>
      <c r="J39" s="90">
        <f t="shared" si="5"/>
        <v>1.25</v>
      </c>
      <c r="K39" s="519"/>
      <c r="L39" s="89"/>
    </row>
    <row r="40" spans="1:12" ht="13.5" customHeight="1" x14ac:dyDescent="0.2">
      <c r="A40" s="513"/>
      <c r="B40" s="514"/>
      <c r="C40" s="515"/>
      <c r="D40" s="99">
        <v>13</v>
      </c>
      <c r="E40" s="100">
        <v>14</v>
      </c>
      <c r="F40" s="85">
        <v>2.85</v>
      </c>
      <c r="G40" s="98">
        <v>0.25</v>
      </c>
      <c r="H40" s="93" t="s">
        <v>77</v>
      </c>
      <c r="I40" s="93">
        <v>1.25</v>
      </c>
      <c r="J40" s="107">
        <f t="shared" si="5"/>
        <v>1.35</v>
      </c>
      <c r="K40" s="519"/>
      <c r="L40" s="89"/>
    </row>
    <row r="41" spans="1:12" ht="14.25" customHeight="1" thickBot="1" x14ac:dyDescent="0.25">
      <c r="A41" s="530"/>
      <c r="B41" s="531"/>
      <c r="C41" s="532"/>
      <c r="D41" s="113">
        <v>14</v>
      </c>
      <c r="E41" s="114">
        <v>15</v>
      </c>
      <c r="F41" s="115">
        <v>2.85</v>
      </c>
      <c r="G41" s="116">
        <v>0.15</v>
      </c>
      <c r="H41" s="117" t="s">
        <v>77</v>
      </c>
      <c r="I41" s="117">
        <v>1.25</v>
      </c>
      <c r="J41" s="118">
        <f t="shared" si="5"/>
        <v>1.4500000000000002</v>
      </c>
      <c r="K41" s="533"/>
      <c r="L41" s="89"/>
    </row>
    <row r="42" spans="1:12" ht="18" customHeight="1" x14ac:dyDescent="0.2">
      <c r="A42" s="520" t="s">
        <v>161</v>
      </c>
      <c r="B42" s="522" t="s">
        <v>102</v>
      </c>
      <c r="C42" s="72"/>
      <c r="D42" s="526" t="s">
        <v>151</v>
      </c>
      <c r="E42" s="527"/>
      <c r="F42" s="528">
        <v>2.85</v>
      </c>
      <c r="G42" s="528" t="s">
        <v>77</v>
      </c>
      <c r="H42" s="524" t="s">
        <v>77</v>
      </c>
      <c r="I42" s="524">
        <v>1.25</v>
      </c>
      <c r="J42" s="507">
        <f>SUM(F42-I42)</f>
        <v>1.6</v>
      </c>
      <c r="K42" s="509" t="s">
        <v>88</v>
      </c>
      <c r="L42" s="71"/>
    </row>
    <row r="43" spans="1:12" ht="18" customHeight="1" x14ac:dyDescent="0.2">
      <c r="A43" s="521"/>
      <c r="B43" s="523"/>
      <c r="C43" s="82"/>
      <c r="D43" s="511" t="s">
        <v>159</v>
      </c>
      <c r="E43" s="512"/>
      <c r="F43" s="529"/>
      <c r="G43" s="529"/>
      <c r="H43" s="525"/>
      <c r="I43" s="525"/>
      <c r="J43" s="508"/>
      <c r="K43" s="510"/>
      <c r="L43" s="71"/>
    </row>
    <row r="44" spans="1:12" x14ac:dyDescent="0.2">
      <c r="A44" s="513" t="s">
        <v>198</v>
      </c>
      <c r="B44" s="514" t="s">
        <v>50</v>
      </c>
      <c r="C44" s="515" t="s">
        <v>278</v>
      </c>
      <c r="D44" s="83"/>
      <c r="E44" s="84">
        <v>7</v>
      </c>
      <c r="F44" s="85">
        <v>2.85</v>
      </c>
      <c r="G44" s="85">
        <v>0.9</v>
      </c>
      <c r="H44" s="85">
        <v>0.7</v>
      </c>
      <c r="I44" s="86">
        <v>1.25</v>
      </c>
      <c r="J44" s="87">
        <f t="shared" ref="J44:J51" si="6">F45-G44-H44-I44</f>
        <v>0</v>
      </c>
      <c r="K44" s="88">
        <f t="shared" ref="K44:K51" si="7">F44-G44-I44</f>
        <v>0.70000000000000018</v>
      </c>
      <c r="L44" s="89"/>
    </row>
    <row r="45" spans="1:12" ht="13.5" customHeight="1" x14ac:dyDescent="0.2">
      <c r="A45" s="513"/>
      <c r="B45" s="514"/>
      <c r="C45" s="515"/>
      <c r="D45" s="83">
        <v>7</v>
      </c>
      <c r="E45" s="84">
        <v>8</v>
      </c>
      <c r="F45" s="85">
        <v>2.85</v>
      </c>
      <c r="G45" s="85">
        <v>0.85</v>
      </c>
      <c r="H45" s="85">
        <v>0.75</v>
      </c>
      <c r="I45" s="86">
        <v>1.25</v>
      </c>
      <c r="J45" s="90">
        <f t="shared" si="6"/>
        <v>0</v>
      </c>
      <c r="K45" s="91">
        <f t="shared" si="7"/>
        <v>0.75</v>
      </c>
      <c r="L45" s="89"/>
    </row>
    <row r="46" spans="1:12" ht="13.5" customHeight="1" x14ac:dyDescent="0.2">
      <c r="A46" s="513"/>
      <c r="B46" s="514"/>
      <c r="C46" s="515"/>
      <c r="D46" s="83">
        <v>8</v>
      </c>
      <c r="E46" s="84">
        <v>9</v>
      </c>
      <c r="F46" s="85">
        <v>2.85</v>
      </c>
      <c r="G46" s="85">
        <v>0.75</v>
      </c>
      <c r="H46" s="85">
        <v>0.85</v>
      </c>
      <c r="I46" s="86">
        <v>1.25</v>
      </c>
      <c r="J46" s="90">
        <f t="shared" si="6"/>
        <v>0</v>
      </c>
      <c r="K46" s="91">
        <f t="shared" si="7"/>
        <v>0.85000000000000009</v>
      </c>
      <c r="L46" s="89"/>
    </row>
    <row r="47" spans="1:12" ht="13.5" customHeight="1" x14ac:dyDescent="0.2">
      <c r="A47" s="513"/>
      <c r="B47" s="514"/>
      <c r="C47" s="515"/>
      <c r="D47" s="83">
        <v>9</v>
      </c>
      <c r="E47" s="84">
        <v>10</v>
      </c>
      <c r="F47" s="85">
        <v>2.85</v>
      </c>
      <c r="G47" s="92">
        <v>0.65</v>
      </c>
      <c r="H47" s="92">
        <v>0.95</v>
      </c>
      <c r="I47" s="93">
        <v>1.25</v>
      </c>
      <c r="J47" s="90">
        <f t="shared" si="6"/>
        <v>0</v>
      </c>
      <c r="K47" s="91">
        <f t="shared" si="7"/>
        <v>0.95000000000000018</v>
      </c>
      <c r="L47" s="89"/>
    </row>
    <row r="48" spans="1:12" ht="13.5" customHeight="1" x14ac:dyDescent="0.2">
      <c r="A48" s="513"/>
      <c r="B48" s="514"/>
      <c r="C48" s="515"/>
      <c r="D48" s="94">
        <v>10</v>
      </c>
      <c r="E48" s="95">
        <v>11</v>
      </c>
      <c r="F48" s="85">
        <v>2.85</v>
      </c>
      <c r="G48" s="92">
        <v>0.55000000000000004</v>
      </c>
      <c r="H48" s="92">
        <v>1.05</v>
      </c>
      <c r="I48" s="93">
        <v>1.25</v>
      </c>
      <c r="J48" s="90">
        <f t="shared" si="6"/>
        <v>0</v>
      </c>
      <c r="K48" s="91">
        <f t="shared" si="7"/>
        <v>1.0499999999999998</v>
      </c>
      <c r="L48" s="89"/>
    </row>
    <row r="49" spans="1:13" ht="13.5" customHeight="1" x14ac:dyDescent="0.2">
      <c r="A49" s="513"/>
      <c r="B49" s="514"/>
      <c r="C49" s="515"/>
      <c r="D49" s="96">
        <v>11</v>
      </c>
      <c r="E49" s="97">
        <v>12</v>
      </c>
      <c r="F49" s="85">
        <v>2.85</v>
      </c>
      <c r="G49" s="98">
        <v>0.45</v>
      </c>
      <c r="H49" s="92">
        <v>1.1499999999999999</v>
      </c>
      <c r="I49" s="93">
        <v>1.25</v>
      </c>
      <c r="J49" s="90">
        <f t="shared" si="6"/>
        <v>0</v>
      </c>
      <c r="K49" s="91">
        <f t="shared" si="7"/>
        <v>1.1499999999999999</v>
      </c>
      <c r="L49" s="89"/>
    </row>
    <row r="50" spans="1:13" ht="13.5" customHeight="1" x14ac:dyDescent="0.2">
      <c r="A50" s="513"/>
      <c r="B50" s="514"/>
      <c r="C50" s="515"/>
      <c r="D50" s="99">
        <v>12</v>
      </c>
      <c r="E50" s="100">
        <v>14</v>
      </c>
      <c r="F50" s="85">
        <v>2.85</v>
      </c>
      <c r="G50" s="98">
        <v>0.35</v>
      </c>
      <c r="H50" s="92">
        <v>1.25</v>
      </c>
      <c r="I50" s="93">
        <v>1.25</v>
      </c>
      <c r="J50" s="90">
        <f t="shared" si="6"/>
        <v>0</v>
      </c>
      <c r="K50" s="91">
        <f t="shared" si="7"/>
        <v>1.25</v>
      </c>
      <c r="L50" s="89"/>
    </row>
    <row r="51" spans="1:13" ht="13.5" customHeight="1" x14ac:dyDescent="0.2">
      <c r="A51" s="513"/>
      <c r="B51" s="514"/>
      <c r="C51" s="516"/>
      <c r="D51" s="101">
        <v>14</v>
      </c>
      <c r="E51" s="102">
        <v>15</v>
      </c>
      <c r="F51" s="103">
        <v>2.85</v>
      </c>
      <c r="G51" s="104">
        <v>0.25</v>
      </c>
      <c r="H51" s="92">
        <v>1.35</v>
      </c>
      <c r="I51" s="93">
        <v>1.25</v>
      </c>
      <c r="J51" s="90">
        <f t="shared" si="6"/>
        <v>0</v>
      </c>
      <c r="K51" s="91">
        <f t="shared" si="7"/>
        <v>1.35</v>
      </c>
      <c r="L51" s="89"/>
    </row>
    <row r="52" spans="1:13" ht="13.5" customHeight="1" x14ac:dyDescent="0.2">
      <c r="A52" s="513"/>
      <c r="B52" s="514"/>
      <c r="C52" s="515" t="s">
        <v>37</v>
      </c>
      <c r="D52" s="83"/>
      <c r="E52" s="84">
        <v>7</v>
      </c>
      <c r="F52" s="85">
        <v>2.85</v>
      </c>
      <c r="G52" s="85">
        <v>0.9</v>
      </c>
      <c r="H52" s="105" t="s">
        <v>77</v>
      </c>
      <c r="I52" s="105">
        <v>1.25</v>
      </c>
      <c r="J52" s="106">
        <f t="shared" ref="J52:J59" si="8">F52-G52-I52</f>
        <v>0.70000000000000018</v>
      </c>
      <c r="K52" s="518" t="s">
        <v>88</v>
      </c>
      <c r="L52" s="89"/>
    </row>
    <row r="53" spans="1:13" ht="13.5" customHeight="1" x14ac:dyDescent="0.2">
      <c r="A53" s="513"/>
      <c r="B53" s="514"/>
      <c r="C53" s="515"/>
      <c r="D53" s="83">
        <v>7</v>
      </c>
      <c r="E53" s="84">
        <v>8</v>
      </c>
      <c r="F53" s="85">
        <v>2.85</v>
      </c>
      <c r="G53" s="85">
        <v>0.85</v>
      </c>
      <c r="H53" s="85" t="s">
        <v>77</v>
      </c>
      <c r="I53" s="85">
        <v>1.25</v>
      </c>
      <c r="J53" s="87">
        <f t="shared" si="8"/>
        <v>0.75</v>
      </c>
      <c r="K53" s="519"/>
      <c r="L53" s="89"/>
    </row>
    <row r="54" spans="1:13" ht="13.5" customHeight="1" x14ac:dyDescent="0.2">
      <c r="A54" s="513"/>
      <c r="B54" s="514"/>
      <c r="C54" s="515"/>
      <c r="D54" s="83">
        <v>8</v>
      </c>
      <c r="E54" s="84">
        <v>9</v>
      </c>
      <c r="F54" s="85">
        <v>2.85</v>
      </c>
      <c r="G54" s="85">
        <v>0.75</v>
      </c>
      <c r="H54" s="85" t="s">
        <v>77</v>
      </c>
      <c r="I54" s="85">
        <v>1.25</v>
      </c>
      <c r="J54" s="107">
        <f t="shared" si="8"/>
        <v>0.85000000000000009</v>
      </c>
      <c r="K54" s="519"/>
      <c r="L54" s="89"/>
    </row>
    <row r="55" spans="1:13" ht="13.5" customHeight="1" x14ac:dyDescent="0.2">
      <c r="A55" s="513"/>
      <c r="B55" s="514"/>
      <c r="C55" s="515"/>
      <c r="D55" s="83">
        <v>9</v>
      </c>
      <c r="E55" s="84">
        <v>10</v>
      </c>
      <c r="F55" s="85">
        <v>2.85</v>
      </c>
      <c r="G55" s="92">
        <v>0.65</v>
      </c>
      <c r="H55" s="85" t="s">
        <v>77</v>
      </c>
      <c r="I55" s="85">
        <v>1.25</v>
      </c>
      <c r="J55" s="108">
        <f t="shared" si="8"/>
        <v>0.95000000000000018</v>
      </c>
      <c r="K55" s="519"/>
      <c r="L55" s="89"/>
    </row>
    <row r="56" spans="1:13" ht="13.5" customHeight="1" x14ac:dyDescent="0.2">
      <c r="A56" s="513"/>
      <c r="B56" s="514"/>
      <c r="C56" s="515"/>
      <c r="D56" s="94">
        <v>10</v>
      </c>
      <c r="E56" s="95">
        <v>11</v>
      </c>
      <c r="F56" s="85">
        <v>2.85</v>
      </c>
      <c r="G56" s="92">
        <v>0.55000000000000004</v>
      </c>
      <c r="H56" s="85" t="s">
        <v>77</v>
      </c>
      <c r="I56" s="85">
        <v>1.25</v>
      </c>
      <c r="J56" s="108">
        <f t="shared" si="8"/>
        <v>1.0499999999999998</v>
      </c>
      <c r="K56" s="519"/>
      <c r="L56" s="89"/>
    </row>
    <row r="57" spans="1:13" ht="13.5" customHeight="1" x14ac:dyDescent="0.2">
      <c r="A57" s="513"/>
      <c r="B57" s="514"/>
      <c r="C57" s="517"/>
      <c r="D57" s="96">
        <v>11</v>
      </c>
      <c r="E57" s="97">
        <v>12</v>
      </c>
      <c r="F57" s="85">
        <v>2.85</v>
      </c>
      <c r="G57" s="98">
        <v>0.45</v>
      </c>
      <c r="H57" s="85" t="s">
        <v>77</v>
      </c>
      <c r="I57" s="85">
        <v>1.25</v>
      </c>
      <c r="J57" s="90">
        <f t="shared" si="8"/>
        <v>1.1499999999999999</v>
      </c>
      <c r="K57" s="519"/>
      <c r="L57" s="89"/>
    </row>
    <row r="58" spans="1:13" ht="13.5" customHeight="1" x14ac:dyDescent="0.2">
      <c r="A58" s="513"/>
      <c r="B58" s="514"/>
      <c r="C58" s="515"/>
      <c r="D58" s="99">
        <v>12</v>
      </c>
      <c r="E58" s="100">
        <v>14</v>
      </c>
      <c r="F58" s="85">
        <v>2.85</v>
      </c>
      <c r="G58" s="98">
        <v>0.35</v>
      </c>
      <c r="H58" s="93" t="s">
        <v>77</v>
      </c>
      <c r="I58" s="93">
        <v>1.25</v>
      </c>
      <c r="J58" s="107">
        <f t="shared" si="8"/>
        <v>1.25</v>
      </c>
      <c r="K58" s="519"/>
      <c r="L58" s="89"/>
    </row>
    <row r="59" spans="1:13" ht="14.25" customHeight="1" thickBot="1" x14ac:dyDescent="0.25">
      <c r="A59" s="530"/>
      <c r="B59" s="531"/>
      <c r="C59" s="532"/>
      <c r="D59" s="113">
        <v>14</v>
      </c>
      <c r="E59" s="114">
        <v>15</v>
      </c>
      <c r="F59" s="115">
        <v>2.85</v>
      </c>
      <c r="G59" s="116">
        <v>0.25</v>
      </c>
      <c r="H59" s="117" t="s">
        <v>77</v>
      </c>
      <c r="I59" s="117">
        <v>1.25</v>
      </c>
      <c r="J59" s="118">
        <f t="shared" si="8"/>
        <v>1.35</v>
      </c>
      <c r="K59" s="533"/>
      <c r="L59" s="89"/>
    </row>
    <row r="60" spans="1:13" ht="14.25" customHeight="1" x14ac:dyDescent="0.2">
      <c r="A60" s="119"/>
      <c r="B60" s="120"/>
      <c r="C60" s="121"/>
      <c r="D60" s="122"/>
      <c r="E60" s="100"/>
      <c r="F60" s="123"/>
      <c r="G60" s="123"/>
      <c r="H60" s="123"/>
      <c r="I60" s="123"/>
      <c r="J60" s="124"/>
      <c r="K60" s="124"/>
      <c r="L60" s="89"/>
    </row>
    <row r="61" spans="1:13" x14ac:dyDescent="0.2">
      <c r="A61" s="534" t="s">
        <v>203</v>
      </c>
      <c r="B61" s="534"/>
      <c r="C61" s="534"/>
      <c r="D61" s="534"/>
      <c r="E61" s="534"/>
      <c r="F61" s="534"/>
      <c r="G61" s="534"/>
      <c r="H61" s="534"/>
      <c r="I61" s="534"/>
      <c r="J61" s="534"/>
      <c r="K61" s="534"/>
      <c r="L61" s="125"/>
      <c r="M61" s="126"/>
    </row>
    <row r="62" spans="1:13" ht="26.25" customHeight="1" x14ac:dyDescent="0.2">
      <c r="A62" s="535" t="s">
        <v>103</v>
      </c>
      <c r="B62" s="535"/>
      <c r="C62" s="535"/>
      <c r="D62" s="535"/>
      <c r="E62" s="535"/>
      <c r="F62" s="535"/>
      <c r="G62" s="535"/>
      <c r="H62" s="535"/>
      <c r="I62" s="535"/>
      <c r="J62" s="535"/>
      <c r="K62" s="535"/>
      <c r="L62" s="127"/>
      <c r="M62" s="127"/>
    </row>
    <row r="63" spans="1:13" x14ac:dyDescent="0.2">
      <c r="A63" s="536" t="s">
        <v>132</v>
      </c>
      <c r="B63" s="536"/>
      <c r="C63" s="536"/>
      <c r="D63" s="536"/>
      <c r="E63" s="536"/>
      <c r="F63" s="536"/>
      <c r="G63" s="536"/>
      <c r="H63" s="536"/>
      <c r="I63" s="536"/>
      <c r="J63" s="536"/>
      <c r="K63" s="536"/>
      <c r="L63" s="127"/>
    </row>
    <row r="64" spans="1:13" ht="14" x14ac:dyDescent="0.2">
      <c r="A64" s="71"/>
      <c r="B64" s="537"/>
      <c r="C64" s="537"/>
      <c r="D64" s="537"/>
      <c r="E64" s="537"/>
      <c r="F64" s="537"/>
      <c r="G64" s="537"/>
      <c r="H64" s="537"/>
      <c r="I64" s="537"/>
      <c r="J64" s="537"/>
      <c r="K64" s="537"/>
      <c r="L64" s="537"/>
    </row>
    <row r="65" spans="1:12" x14ac:dyDescent="0.2">
      <c r="A65" s="71"/>
      <c r="B65" s="129"/>
      <c r="C65" s="130"/>
      <c r="D65" s="129"/>
      <c r="E65" s="129"/>
      <c r="F65" s="131"/>
      <c r="G65" s="132"/>
      <c r="H65" s="132"/>
      <c r="I65" s="132"/>
      <c r="J65" s="132"/>
      <c r="K65" s="131"/>
      <c r="L65" s="130"/>
    </row>
    <row r="66" spans="1:12" ht="12.5" thickBot="1" x14ac:dyDescent="0.25"/>
  </sheetData>
  <mergeCells count="58">
    <mergeCell ref="A61:K61"/>
    <mergeCell ref="A62:K62"/>
    <mergeCell ref="A63:K63"/>
    <mergeCell ref="B64:L64"/>
    <mergeCell ref="I42:I43"/>
    <mergeCell ref="J42:J43"/>
    <mergeCell ref="K42:K43"/>
    <mergeCell ref="D43:E43"/>
    <mergeCell ref="A44:A59"/>
    <mergeCell ref="B44:B59"/>
    <mergeCell ref="C44:C51"/>
    <mergeCell ref="C52:C59"/>
    <mergeCell ref="K52:K59"/>
    <mergeCell ref="A42:A43"/>
    <mergeCell ref="B42:B43"/>
    <mergeCell ref="D42:E42"/>
    <mergeCell ref="F42:F43"/>
    <mergeCell ref="G42:G43"/>
    <mergeCell ref="H42:H43"/>
    <mergeCell ref="I24:I25"/>
    <mergeCell ref="J24:J25"/>
    <mergeCell ref="K24:K25"/>
    <mergeCell ref="D25:E25"/>
    <mergeCell ref="A26:A41"/>
    <mergeCell ref="B26:B41"/>
    <mergeCell ref="C26:C33"/>
    <mergeCell ref="C34:C41"/>
    <mergeCell ref="K34:K41"/>
    <mergeCell ref="A24:A25"/>
    <mergeCell ref="B24:B25"/>
    <mergeCell ref="D24:E24"/>
    <mergeCell ref="F24:F25"/>
    <mergeCell ref="G24:G25"/>
    <mergeCell ref="H24:H25"/>
    <mergeCell ref="J6:J7"/>
    <mergeCell ref="K6:K7"/>
    <mergeCell ref="D7:E7"/>
    <mergeCell ref="A8:A23"/>
    <mergeCell ref="B8:B23"/>
    <mergeCell ref="C8:C15"/>
    <mergeCell ref="C16:C23"/>
    <mergeCell ref="K16:K23"/>
    <mergeCell ref="A6:A7"/>
    <mergeCell ref="B6:B7"/>
    <mergeCell ref="I6:I7"/>
    <mergeCell ref="D6:E6"/>
    <mergeCell ref="F6:F7"/>
    <mergeCell ref="G6:G7"/>
    <mergeCell ref="H6:H7"/>
    <mergeCell ref="A1:K1"/>
    <mergeCell ref="B2:K2"/>
    <mergeCell ref="A3:A5"/>
    <mergeCell ref="B3:C5"/>
    <mergeCell ref="D3:E5"/>
    <mergeCell ref="F3:F4"/>
    <mergeCell ref="G3:G4"/>
    <mergeCell ref="H3:H4"/>
    <mergeCell ref="I3:I4"/>
  </mergeCells>
  <phoneticPr fontId="39"/>
  <pageMargins left="0.63" right="0.19" top="0.57999999999999996" bottom="0.6" header="0.22" footer="0.2"/>
  <pageSetup paperSize="9"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M63"/>
  <sheetViews>
    <sheetView view="pageBreakPreview" zoomScale="115" zoomScaleNormal="85" zoomScaleSheetLayoutView="115" workbookViewId="0">
      <pane xSplit="2" ySplit="5" topLeftCell="C6" activePane="bottomRight" state="frozen"/>
      <selection pane="topRight"/>
      <selection pane="bottomLeft"/>
      <selection pane="bottomRight" sqref="A1:K1"/>
    </sheetView>
  </sheetViews>
  <sheetFormatPr defaultColWidth="8" defaultRowHeight="12" x14ac:dyDescent="0.2"/>
  <cols>
    <col min="1" max="1" width="5.453125" style="67" customWidth="1"/>
    <col min="2" max="2" width="6.90625" style="68" bestFit="1" customWidth="1"/>
    <col min="3" max="3" width="2.7265625" style="67" customWidth="1"/>
    <col min="4" max="4" width="8.26953125" style="68" bestFit="1" customWidth="1"/>
    <col min="5" max="5" width="7.08984375" style="68" bestFit="1" customWidth="1"/>
    <col min="6" max="6" width="10" style="69" customWidth="1"/>
    <col min="7" max="9" width="10" style="70" customWidth="1"/>
    <col min="10" max="10" width="10.36328125" style="70" customWidth="1"/>
    <col min="11" max="11" width="10.36328125" style="69" customWidth="1"/>
    <col min="12" max="12" width="2.36328125" style="67" customWidth="1"/>
    <col min="13" max="13" width="2.36328125" style="67" bestFit="1" customWidth="1"/>
    <col min="14" max="14" width="5" style="67" customWidth="1"/>
    <col min="15" max="15" width="5" style="67" bestFit="1" customWidth="1"/>
    <col min="16" max="16" width="2.36328125" style="67" bestFit="1" customWidth="1"/>
    <col min="17" max="17" width="5" style="67" customWidth="1"/>
    <col min="18" max="18" width="8" style="67" bestFit="1"/>
    <col min="19" max="16384" width="8" style="67"/>
  </cols>
  <sheetData>
    <row r="1" spans="1:12" ht="21.75" customHeight="1" x14ac:dyDescent="0.2">
      <c r="A1" s="484" t="s">
        <v>56</v>
      </c>
      <c r="B1" s="484"/>
      <c r="C1" s="484"/>
      <c r="D1" s="484"/>
      <c r="E1" s="484"/>
      <c r="F1" s="484"/>
      <c r="G1" s="484"/>
      <c r="H1" s="484"/>
      <c r="I1" s="484"/>
      <c r="J1" s="484"/>
      <c r="K1" s="484"/>
    </row>
    <row r="2" spans="1:12" ht="12.5" thickBot="1" x14ac:dyDescent="0.25">
      <c r="A2" s="71"/>
      <c r="B2" s="485" t="s">
        <v>126</v>
      </c>
      <c r="C2" s="485"/>
      <c r="D2" s="485"/>
      <c r="E2" s="485"/>
      <c r="F2" s="485"/>
      <c r="G2" s="485"/>
      <c r="H2" s="485"/>
      <c r="I2" s="485"/>
      <c r="J2" s="485"/>
      <c r="K2" s="485"/>
      <c r="L2" s="71"/>
    </row>
    <row r="3" spans="1:12" ht="24.75" customHeight="1" x14ac:dyDescent="0.15">
      <c r="A3" s="486" t="s">
        <v>65</v>
      </c>
      <c r="B3" s="489" t="s">
        <v>229</v>
      </c>
      <c r="C3" s="490"/>
      <c r="D3" s="495" t="s">
        <v>201</v>
      </c>
      <c r="E3" s="496"/>
      <c r="F3" s="501" t="s">
        <v>4</v>
      </c>
      <c r="G3" s="503" t="s">
        <v>30</v>
      </c>
      <c r="H3" s="505" t="s">
        <v>59</v>
      </c>
      <c r="I3" s="503" t="s">
        <v>36</v>
      </c>
      <c r="J3" s="73" t="s">
        <v>79</v>
      </c>
      <c r="K3" s="74" t="s">
        <v>79</v>
      </c>
      <c r="L3" s="71"/>
    </row>
    <row r="4" spans="1:12" ht="24.75" customHeight="1" x14ac:dyDescent="0.2">
      <c r="A4" s="487"/>
      <c r="B4" s="491"/>
      <c r="C4" s="492"/>
      <c r="D4" s="497"/>
      <c r="E4" s="498"/>
      <c r="F4" s="502"/>
      <c r="G4" s="504"/>
      <c r="H4" s="506"/>
      <c r="I4" s="504"/>
      <c r="J4" s="75" t="s">
        <v>38</v>
      </c>
      <c r="K4" s="76" t="s">
        <v>41</v>
      </c>
      <c r="L4" s="71"/>
    </row>
    <row r="5" spans="1:12" ht="15" customHeight="1" thickBot="1" x14ac:dyDescent="0.25">
      <c r="A5" s="488"/>
      <c r="B5" s="493"/>
      <c r="C5" s="494"/>
      <c r="D5" s="499"/>
      <c r="E5" s="500"/>
      <c r="F5" s="77" t="s">
        <v>91</v>
      </c>
      <c r="G5" s="78" t="s">
        <v>181</v>
      </c>
      <c r="H5" s="79" t="s">
        <v>33</v>
      </c>
      <c r="I5" s="79" t="s">
        <v>10</v>
      </c>
      <c r="J5" s="80" t="s">
        <v>260</v>
      </c>
      <c r="K5" s="81" t="s">
        <v>66</v>
      </c>
      <c r="L5" s="71"/>
    </row>
    <row r="6" spans="1:12" ht="18.75" customHeight="1" x14ac:dyDescent="0.2">
      <c r="A6" s="520" t="s">
        <v>161</v>
      </c>
      <c r="B6" s="522" t="s">
        <v>106</v>
      </c>
      <c r="C6" s="72"/>
      <c r="D6" s="526" t="s">
        <v>151</v>
      </c>
      <c r="E6" s="527"/>
      <c r="F6" s="528">
        <v>2.65</v>
      </c>
      <c r="G6" s="528" t="s">
        <v>77</v>
      </c>
      <c r="H6" s="524" t="s">
        <v>77</v>
      </c>
      <c r="I6" s="524">
        <v>1.25</v>
      </c>
      <c r="J6" s="507">
        <f>SUM(F6-I6)</f>
        <v>1.4</v>
      </c>
      <c r="K6" s="509" t="s">
        <v>88</v>
      </c>
      <c r="L6" s="71"/>
    </row>
    <row r="7" spans="1:12" ht="18.75" customHeight="1" x14ac:dyDescent="0.2">
      <c r="A7" s="521"/>
      <c r="B7" s="523"/>
      <c r="C7" s="82"/>
      <c r="D7" s="511" t="s">
        <v>159</v>
      </c>
      <c r="E7" s="512"/>
      <c r="F7" s="529"/>
      <c r="G7" s="529"/>
      <c r="H7" s="525"/>
      <c r="I7" s="525"/>
      <c r="J7" s="508"/>
      <c r="K7" s="510"/>
      <c r="L7" s="71"/>
    </row>
    <row r="8" spans="1:12" ht="12" customHeight="1" x14ac:dyDescent="0.2">
      <c r="A8" s="513" t="s">
        <v>198</v>
      </c>
      <c r="B8" s="514" t="s">
        <v>50</v>
      </c>
      <c r="C8" s="515" t="s">
        <v>278</v>
      </c>
      <c r="D8" s="83"/>
      <c r="E8" s="84">
        <v>7</v>
      </c>
      <c r="F8" s="85">
        <v>2.65</v>
      </c>
      <c r="G8" s="85">
        <v>0.8</v>
      </c>
      <c r="H8" s="85">
        <v>0.6</v>
      </c>
      <c r="I8" s="86">
        <v>1.25</v>
      </c>
      <c r="J8" s="87">
        <f t="shared" ref="J8:J15" si="0">F9-G8-H8-I8</f>
        <v>0</v>
      </c>
      <c r="K8" s="88">
        <f t="shared" ref="K8:K15" si="1">F8-G8-I8</f>
        <v>0.59999999999999987</v>
      </c>
      <c r="L8" s="89"/>
    </row>
    <row r="9" spans="1:12" ht="13.5" customHeight="1" x14ac:dyDescent="0.2">
      <c r="A9" s="513"/>
      <c r="B9" s="514"/>
      <c r="C9" s="515"/>
      <c r="D9" s="83">
        <v>7</v>
      </c>
      <c r="E9" s="84">
        <v>8</v>
      </c>
      <c r="F9" s="85">
        <v>2.65</v>
      </c>
      <c r="G9" s="85">
        <v>0.75</v>
      </c>
      <c r="H9" s="85">
        <v>0.65</v>
      </c>
      <c r="I9" s="86">
        <v>1.25</v>
      </c>
      <c r="J9" s="90">
        <f t="shared" si="0"/>
        <v>0</v>
      </c>
      <c r="K9" s="91">
        <f t="shared" si="1"/>
        <v>0.64999999999999991</v>
      </c>
      <c r="L9" s="89"/>
    </row>
    <row r="10" spans="1:12" ht="13.5" customHeight="1" x14ac:dyDescent="0.2">
      <c r="A10" s="513"/>
      <c r="B10" s="514"/>
      <c r="C10" s="515"/>
      <c r="D10" s="83">
        <v>8</v>
      </c>
      <c r="E10" s="84">
        <v>9</v>
      </c>
      <c r="F10" s="85">
        <v>2.65</v>
      </c>
      <c r="G10" s="85">
        <v>0.65</v>
      </c>
      <c r="H10" s="85">
        <v>0.75</v>
      </c>
      <c r="I10" s="86">
        <v>1.25</v>
      </c>
      <c r="J10" s="90">
        <f t="shared" si="0"/>
        <v>0</v>
      </c>
      <c r="K10" s="91">
        <f t="shared" si="1"/>
        <v>0.75</v>
      </c>
      <c r="L10" s="89"/>
    </row>
    <row r="11" spans="1:12" ht="13.5" customHeight="1" x14ac:dyDescent="0.2">
      <c r="A11" s="513"/>
      <c r="B11" s="514"/>
      <c r="C11" s="515"/>
      <c r="D11" s="83">
        <v>9</v>
      </c>
      <c r="E11" s="84">
        <v>10</v>
      </c>
      <c r="F11" s="85">
        <v>2.65</v>
      </c>
      <c r="G11" s="92">
        <v>0.55000000000000004</v>
      </c>
      <c r="H11" s="92">
        <v>0.85</v>
      </c>
      <c r="I11" s="93">
        <v>1.25</v>
      </c>
      <c r="J11" s="90">
        <f t="shared" si="0"/>
        <v>0</v>
      </c>
      <c r="K11" s="91">
        <f t="shared" si="1"/>
        <v>0.84999999999999964</v>
      </c>
      <c r="L11" s="89"/>
    </row>
    <row r="12" spans="1:12" ht="13.5" customHeight="1" x14ac:dyDescent="0.2">
      <c r="A12" s="513"/>
      <c r="B12" s="514"/>
      <c r="C12" s="515"/>
      <c r="D12" s="94">
        <v>10</v>
      </c>
      <c r="E12" s="95">
        <v>11</v>
      </c>
      <c r="F12" s="85">
        <v>2.65</v>
      </c>
      <c r="G12" s="92">
        <v>0.45</v>
      </c>
      <c r="H12" s="92">
        <v>0.95</v>
      </c>
      <c r="I12" s="93">
        <v>1.25</v>
      </c>
      <c r="J12" s="90">
        <f t="shared" si="0"/>
        <v>0</v>
      </c>
      <c r="K12" s="91">
        <f t="shared" si="1"/>
        <v>0.94999999999999973</v>
      </c>
      <c r="L12" s="89"/>
    </row>
    <row r="13" spans="1:12" ht="13.5" customHeight="1" x14ac:dyDescent="0.2">
      <c r="A13" s="513"/>
      <c r="B13" s="514"/>
      <c r="C13" s="515"/>
      <c r="D13" s="96">
        <v>11</v>
      </c>
      <c r="E13" s="97">
        <v>12</v>
      </c>
      <c r="F13" s="85">
        <v>2.65</v>
      </c>
      <c r="G13" s="98">
        <v>0.35</v>
      </c>
      <c r="H13" s="92">
        <v>1.05</v>
      </c>
      <c r="I13" s="93">
        <v>1.25</v>
      </c>
      <c r="J13" s="90">
        <f t="shared" si="0"/>
        <v>0</v>
      </c>
      <c r="K13" s="91">
        <f t="shared" si="1"/>
        <v>1.0499999999999998</v>
      </c>
      <c r="L13" s="89"/>
    </row>
    <row r="14" spans="1:12" ht="13.5" customHeight="1" x14ac:dyDescent="0.2">
      <c r="A14" s="513"/>
      <c r="B14" s="514"/>
      <c r="C14" s="515"/>
      <c r="D14" s="99">
        <v>12</v>
      </c>
      <c r="E14" s="100">
        <v>14</v>
      </c>
      <c r="F14" s="85">
        <v>2.65</v>
      </c>
      <c r="G14" s="98">
        <v>0.25</v>
      </c>
      <c r="H14" s="92">
        <v>1.1499999999999999</v>
      </c>
      <c r="I14" s="93">
        <v>1.25</v>
      </c>
      <c r="J14" s="90">
        <f t="shared" si="0"/>
        <v>0</v>
      </c>
      <c r="K14" s="91">
        <f t="shared" si="1"/>
        <v>1.1499999999999999</v>
      </c>
      <c r="L14" s="89"/>
    </row>
    <row r="15" spans="1:12" ht="13.5" customHeight="1" x14ac:dyDescent="0.2">
      <c r="A15" s="513"/>
      <c r="B15" s="514"/>
      <c r="C15" s="516"/>
      <c r="D15" s="101">
        <v>14</v>
      </c>
      <c r="E15" s="102">
        <v>15</v>
      </c>
      <c r="F15" s="103">
        <v>2.65</v>
      </c>
      <c r="G15" s="104">
        <v>0.15</v>
      </c>
      <c r="H15" s="92">
        <v>1.25</v>
      </c>
      <c r="I15" s="93">
        <v>1.25</v>
      </c>
      <c r="J15" s="90">
        <f t="shared" si="0"/>
        <v>0</v>
      </c>
      <c r="K15" s="91">
        <f t="shared" si="1"/>
        <v>1.25</v>
      </c>
      <c r="L15" s="89"/>
    </row>
    <row r="16" spans="1:12" ht="13.5" customHeight="1" x14ac:dyDescent="0.2">
      <c r="A16" s="513"/>
      <c r="B16" s="514"/>
      <c r="C16" s="515" t="s">
        <v>37</v>
      </c>
      <c r="D16" s="83"/>
      <c r="E16" s="84">
        <v>7</v>
      </c>
      <c r="F16" s="85">
        <v>2.65</v>
      </c>
      <c r="G16" s="85">
        <v>0.8</v>
      </c>
      <c r="H16" s="105" t="s">
        <v>77</v>
      </c>
      <c r="I16" s="105">
        <v>1.25</v>
      </c>
      <c r="J16" s="106">
        <f t="shared" ref="J16:J23" si="2">F16-G16-I16</f>
        <v>0.59999999999999987</v>
      </c>
      <c r="K16" s="518" t="s">
        <v>88</v>
      </c>
      <c r="L16" s="89"/>
    </row>
    <row r="17" spans="1:12" ht="13.5" customHeight="1" x14ac:dyDescent="0.2">
      <c r="A17" s="513"/>
      <c r="B17" s="514"/>
      <c r="C17" s="515"/>
      <c r="D17" s="83">
        <v>7</v>
      </c>
      <c r="E17" s="84">
        <v>8</v>
      </c>
      <c r="F17" s="85">
        <v>2.65</v>
      </c>
      <c r="G17" s="85">
        <v>0.75</v>
      </c>
      <c r="H17" s="85" t="s">
        <v>77</v>
      </c>
      <c r="I17" s="85">
        <v>1.25</v>
      </c>
      <c r="J17" s="87">
        <f t="shared" si="2"/>
        <v>0.64999999999999991</v>
      </c>
      <c r="K17" s="519"/>
      <c r="L17" s="89"/>
    </row>
    <row r="18" spans="1:12" ht="13.5" customHeight="1" x14ac:dyDescent="0.2">
      <c r="A18" s="513"/>
      <c r="B18" s="514"/>
      <c r="C18" s="515"/>
      <c r="D18" s="83">
        <v>8</v>
      </c>
      <c r="E18" s="84">
        <v>9</v>
      </c>
      <c r="F18" s="85">
        <v>2.65</v>
      </c>
      <c r="G18" s="85">
        <v>0.65</v>
      </c>
      <c r="H18" s="85" t="s">
        <v>77</v>
      </c>
      <c r="I18" s="85">
        <v>1.25</v>
      </c>
      <c r="J18" s="107">
        <f t="shared" si="2"/>
        <v>0.75</v>
      </c>
      <c r="K18" s="519"/>
      <c r="L18" s="89"/>
    </row>
    <row r="19" spans="1:12" ht="13.5" customHeight="1" x14ac:dyDescent="0.2">
      <c r="A19" s="513"/>
      <c r="B19" s="514"/>
      <c r="C19" s="515"/>
      <c r="D19" s="83">
        <v>9</v>
      </c>
      <c r="E19" s="84">
        <v>10</v>
      </c>
      <c r="F19" s="85">
        <v>2.65</v>
      </c>
      <c r="G19" s="92">
        <v>0.55000000000000004</v>
      </c>
      <c r="H19" s="85" t="s">
        <v>77</v>
      </c>
      <c r="I19" s="85">
        <v>1.25</v>
      </c>
      <c r="J19" s="108">
        <f t="shared" si="2"/>
        <v>0.84999999999999964</v>
      </c>
      <c r="K19" s="519"/>
      <c r="L19" s="89"/>
    </row>
    <row r="20" spans="1:12" ht="13.5" customHeight="1" x14ac:dyDescent="0.2">
      <c r="A20" s="513"/>
      <c r="B20" s="514"/>
      <c r="C20" s="515"/>
      <c r="D20" s="94">
        <v>10</v>
      </c>
      <c r="E20" s="95">
        <v>11</v>
      </c>
      <c r="F20" s="85">
        <v>2.65</v>
      </c>
      <c r="G20" s="92">
        <v>0.45</v>
      </c>
      <c r="H20" s="85" t="s">
        <v>77</v>
      </c>
      <c r="I20" s="85">
        <v>1.25</v>
      </c>
      <c r="J20" s="108">
        <f t="shared" si="2"/>
        <v>0.94999999999999973</v>
      </c>
      <c r="K20" s="519"/>
      <c r="L20" s="89"/>
    </row>
    <row r="21" spans="1:12" ht="13.5" customHeight="1" x14ac:dyDescent="0.2">
      <c r="A21" s="513"/>
      <c r="B21" s="514"/>
      <c r="C21" s="517"/>
      <c r="D21" s="96">
        <v>11</v>
      </c>
      <c r="E21" s="97">
        <v>12</v>
      </c>
      <c r="F21" s="85">
        <v>2.65</v>
      </c>
      <c r="G21" s="98">
        <v>0.35</v>
      </c>
      <c r="H21" s="85" t="s">
        <v>77</v>
      </c>
      <c r="I21" s="85">
        <v>1.25</v>
      </c>
      <c r="J21" s="90">
        <f t="shared" si="2"/>
        <v>1.0499999999999998</v>
      </c>
      <c r="K21" s="519"/>
      <c r="L21" s="89"/>
    </row>
    <row r="22" spans="1:12" ht="13.5" customHeight="1" x14ac:dyDescent="0.2">
      <c r="A22" s="513"/>
      <c r="B22" s="514"/>
      <c r="C22" s="515"/>
      <c r="D22" s="99">
        <v>12</v>
      </c>
      <c r="E22" s="100">
        <v>14</v>
      </c>
      <c r="F22" s="85">
        <v>2.65</v>
      </c>
      <c r="G22" s="98">
        <v>0.25</v>
      </c>
      <c r="H22" s="93" t="s">
        <v>77</v>
      </c>
      <c r="I22" s="93">
        <v>1.25</v>
      </c>
      <c r="J22" s="107">
        <f t="shared" si="2"/>
        <v>1.1499999999999999</v>
      </c>
      <c r="K22" s="519"/>
      <c r="L22" s="89"/>
    </row>
    <row r="23" spans="1:12" ht="14.25" customHeight="1" thickBot="1" x14ac:dyDescent="0.25">
      <c r="A23" s="530"/>
      <c r="B23" s="531"/>
      <c r="C23" s="532"/>
      <c r="D23" s="113">
        <v>14</v>
      </c>
      <c r="E23" s="114">
        <v>15</v>
      </c>
      <c r="F23" s="115">
        <v>2.65</v>
      </c>
      <c r="G23" s="116">
        <v>0.15</v>
      </c>
      <c r="H23" s="117" t="s">
        <v>77</v>
      </c>
      <c r="I23" s="117">
        <v>1.25</v>
      </c>
      <c r="J23" s="118">
        <f t="shared" si="2"/>
        <v>1.25</v>
      </c>
      <c r="K23" s="533"/>
      <c r="L23" s="89"/>
    </row>
    <row r="24" spans="1:12" ht="18" customHeight="1" x14ac:dyDescent="0.2">
      <c r="A24" s="520" t="s">
        <v>161</v>
      </c>
      <c r="B24" s="522" t="s">
        <v>42</v>
      </c>
      <c r="C24" s="72"/>
      <c r="D24" s="526" t="s">
        <v>151</v>
      </c>
      <c r="E24" s="527"/>
      <c r="F24" s="528">
        <v>2.65</v>
      </c>
      <c r="G24" s="528" t="s">
        <v>77</v>
      </c>
      <c r="H24" s="524" t="s">
        <v>77</v>
      </c>
      <c r="I24" s="524">
        <v>1.25</v>
      </c>
      <c r="J24" s="507">
        <f>SUM(F24-I24)</f>
        <v>1.4</v>
      </c>
      <c r="K24" s="509" t="s">
        <v>88</v>
      </c>
      <c r="L24" s="71"/>
    </row>
    <row r="25" spans="1:12" ht="18" customHeight="1" x14ac:dyDescent="0.2">
      <c r="A25" s="521"/>
      <c r="B25" s="523"/>
      <c r="C25" s="82"/>
      <c r="D25" s="511" t="s">
        <v>159</v>
      </c>
      <c r="E25" s="512"/>
      <c r="F25" s="529"/>
      <c r="G25" s="529"/>
      <c r="H25" s="525"/>
      <c r="I25" s="525"/>
      <c r="J25" s="508"/>
      <c r="K25" s="510"/>
      <c r="L25" s="71"/>
    </row>
    <row r="26" spans="1:12" x14ac:dyDescent="0.2">
      <c r="A26" s="538" t="s">
        <v>198</v>
      </c>
      <c r="B26" s="539" t="s">
        <v>50</v>
      </c>
      <c r="C26" s="540" t="s">
        <v>207</v>
      </c>
      <c r="D26" s="133"/>
      <c r="E26" s="134">
        <v>7</v>
      </c>
      <c r="F26" s="85">
        <v>2.5499999999999998</v>
      </c>
      <c r="G26" s="85">
        <v>0.75</v>
      </c>
      <c r="H26" s="85">
        <v>0.55000000000000004</v>
      </c>
      <c r="I26" s="86">
        <v>1.25</v>
      </c>
      <c r="J26" s="87">
        <f t="shared" ref="J26:J32" si="3">F27-G26-H26-I26</f>
        <v>0</v>
      </c>
      <c r="K26" s="88">
        <f t="shared" ref="K26:K32" si="4">F26-G26-I26</f>
        <v>0.54999999999999982</v>
      </c>
      <c r="L26" s="89"/>
    </row>
    <row r="27" spans="1:12" ht="13.5" customHeight="1" x14ac:dyDescent="0.2">
      <c r="A27" s="513"/>
      <c r="B27" s="514"/>
      <c r="C27" s="541"/>
      <c r="D27" s="133">
        <v>7</v>
      </c>
      <c r="E27" s="134">
        <v>9</v>
      </c>
      <c r="F27" s="85">
        <v>2.5499999999999998</v>
      </c>
      <c r="G27" s="85">
        <v>0.65</v>
      </c>
      <c r="H27" s="85">
        <v>0.65</v>
      </c>
      <c r="I27" s="86">
        <v>1.25</v>
      </c>
      <c r="J27" s="90">
        <f t="shared" si="3"/>
        <v>0</v>
      </c>
      <c r="K27" s="91">
        <f t="shared" si="4"/>
        <v>0.64999999999999991</v>
      </c>
      <c r="L27" s="89"/>
    </row>
    <row r="28" spans="1:12" ht="13.5" customHeight="1" x14ac:dyDescent="0.2">
      <c r="A28" s="513"/>
      <c r="B28" s="514"/>
      <c r="C28" s="541"/>
      <c r="D28" s="133">
        <v>9</v>
      </c>
      <c r="E28" s="134">
        <v>10</v>
      </c>
      <c r="F28" s="85">
        <v>2.5499999999999998</v>
      </c>
      <c r="G28" s="85">
        <v>0.55000000000000004</v>
      </c>
      <c r="H28" s="85">
        <v>0.75</v>
      </c>
      <c r="I28" s="86">
        <v>1.25</v>
      </c>
      <c r="J28" s="90">
        <f t="shared" si="3"/>
        <v>0</v>
      </c>
      <c r="K28" s="91">
        <f t="shared" si="4"/>
        <v>0.74999999999999978</v>
      </c>
      <c r="L28" s="89"/>
    </row>
    <row r="29" spans="1:12" ht="13.5" customHeight="1" x14ac:dyDescent="0.2">
      <c r="A29" s="513"/>
      <c r="B29" s="514"/>
      <c r="C29" s="541"/>
      <c r="D29" s="133">
        <v>10</v>
      </c>
      <c r="E29" s="134">
        <v>11</v>
      </c>
      <c r="F29" s="85">
        <v>2.5499999999999998</v>
      </c>
      <c r="G29" s="92">
        <v>0.45</v>
      </c>
      <c r="H29" s="92">
        <v>0.85</v>
      </c>
      <c r="I29" s="93">
        <v>1.25</v>
      </c>
      <c r="J29" s="90">
        <f t="shared" si="3"/>
        <v>0</v>
      </c>
      <c r="K29" s="91">
        <f t="shared" si="4"/>
        <v>0.84999999999999964</v>
      </c>
      <c r="L29" s="89"/>
    </row>
    <row r="30" spans="1:12" ht="13.5" customHeight="1" x14ac:dyDescent="0.2">
      <c r="A30" s="513"/>
      <c r="B30" s="514"/>
      <c r="C30" s="541"/>
      <c r="D30" s="135">
        <v>11</v>
      </c>
      <c r="E30" s="136">
        <v>12</v>
      </c>
      <c r="F30" s="85">
        <v>2.5499999999999998</v>
      </c>
      <c r="G30" s="98">
        <v>0.35</v>
      </c>
      <c r="H30" s="92">
        <v>0.95</v>
      </c>
      <c r="I30" s="93">
        <v>1.25</v>
      </c>
      <c r="J30" s="90">
        <f t="shared" si="3"/>
        <v>0</v>
      </c>
      <c r="K30" s="91">
        <f t="shared" si="4"/>
        <v>0.94999999999999973</v>
      </c>
      <c r="L30" s="89"/>
    </row>
    <row r="31" spans="1:12" ht="13.5" customHeight="1" x14ac:dyDescent="0.2">
      <c r="A31" s="513"/>
      <c r="B31" s="514"/>
      <c r="C31" s="541"/>
      <c r="D31" s="137">
        <v>12</v>
      </c>
      <c r="E31" s="138">
        <v>14</v>
      </c>
      <c r="F31" s="85">
        <v>2.5499999999999998</v>
      </c>
      <c r="G31" s="98">
        <v>0.25</v>
      </c>
      <c r="H31" s="92">
        <v>1.05</v>
      </c>
      <c r="I31" s="93">
        <v>1.25</v>
      </c>
      <c r="J31" s="90">
        <f t="shared" si="3"/>
        <v>0</v>
      </c>
      <c r="K31" s="91">
        <f t="shared" si="4"/>
        <v>1.0499999999999998</v>
      </c>
      <c r="L31" s="89"/>
    </row>
    <row r="32" spans="1:12" ht="13.5" customHeight="1" x14ac:dyDescent="0.2">
      <c r="A32" s="513"/>
      <c r="B32" s="514"/>
      <c r="C32" s="542"/>
      <c r="D32" s="139">
        <v>14</v>
      </c>
      <c r="E32" s="140">
        <v>15</v>
      </c>
      <c r="F32" s="103">
        <v>2.5499999999999998</v>
      </c>
      <c r="G32" s="104">
        <v>0.15</v>
      </c>
      <c r="H32" s="92">
        <v>1.1499999999999999</v>
      </c>
      <c r="I32" s="93">
        <v>1.25</v>
      </c>
      <c r="J32" s="90">
        <f t="shared" si="3"/>
        <v>0</v>
      </c>
      <c r="K32" s="91">
        <f t="shared" si="4"/>
        <v>1.1499999999999999</v>
      </c>
      <c r="L32" s="89"/>
    </row>
    <row r="33" spans="1:12" ht="13.5" customHeight="1" x14ac:dyDescent="0.2">
      <c r="A33" s="513"/>
      <c r="B33" s="514"/>
      <c r="C33" s="540" t="s">
        <v>118</v>
      </c>
      <c r="D33" s="133"/>
      <c r="E33" s="134">
        <v>7</v>
      </c>
      <c r="F33" s="85">
        <v>2.5499999999999998</v>
      </c>
      <c r="G33" s="85">
        <v>0.75</v>
      </c>
      <c r="H33" s="105" t="s">
        <v>95</v>
      </c>
      <c r="I33" s="105">
        <v>1.25</v>
      </c>
      <c r="J33" s="106">
        <f t="shared" ref="J33:J39" si="5">F33-G33-I33</f>
        <v>0.54999999999999982</v>
      </c>
      <c r="K33" s="518" t="s">
        <v>88</v>
      </c>
      <c r="L33" s="89"/>
    </row>
    <row r="34" spans="1:12" ht="13.5" customHeight="1" x14ac:dyDescent="0.2">
      <c r="A34" s="513"/>
      <c r="B34" s="514"/>
      <c r="C34" s="541"/>
      <c r="D34" s="133">
        <v>7</v>
      </c>
      <c r="E34" s="134">
        <v>9</v>
      </c>
      <c r="F34" s="85">
        <v>2.5499999999999998</v>
      </c>
      <c r="G34" s="85">
        <v>0.65</v>
      </c>
      <c r="H34" s="85" t="s">
        <v>95</v>
      </c>
      <c r="I34" s="85">
        <v>1.25</v>
      </c>
      <c r="J34" s="107">
        <f t="shared" si="5"/>
        <v>0.64999999999999991</v>
      </c>
      <c r="K34" s="519"/>
      <c r="L34" s="89"/>
    </row>
    <row r="35" spans="1:12" ht="13.5" customHeight="1" x14ac:dyDescent="0.2">
      <c r="A35" s="513"/>
      <c r="B35" s="514"/>
      <c r="C35" s="541"/>
      <c r="D35" s="133">
        <v>9</v>
      </c>
      <c r="E35" s="134">
        <v>10</v>
      </c>
      <c r="F35" s="85">
        <v>2.5499999999999998</v>
      </c>
      <c r="G35" s="92">
        <v>0.55000000000000004</v>
      </c>
      <c r="H35" s="85" t="s">
        <v>95</v>
      </c>
      <c r="I35" s="85">
        <v>1.25</v>
      </c>
      <c r="J35" s="108">
        <f t="shared" si="5"/>
        <v>0.74999999999999978</v>
      </c>
      <c r="K35" s="519"/>
      <c r="L35" s="89"/>
    </row>
    <row r="36" spans="1:12" ht="13.5" customHeight="1" x14ac:dyDescent="0.2">
      <c r="A36" s="513"/>
      <c r="B36" s="514"/>
      <c r="C36" s="541"/>
      <c r="D36" s="141">
        <v>10</v>
      </c>
      <c r="E36" s="142">
        <v>11</v>
      </c>
      <c r="F36" s="85">
        <v>2.5499999999999998</v>
      </c>
      <c r="G36" s="92">
        <v>0.45</v>
      </c>
      <c r="H36" s="85" t="s">
        <v>95</v>
      </c>
      <c r="I36" s="85">
        <v>1.25</v>
      </c>
      <c r="J36" s="108">
        <f t="shared" si="5"/>
        <v>0.84999999999999964</v>
      </c>
      <c r="K36" s="519"/>
      <c r="L36" s="89"/>
    </row>
    <row r="37" spans="1:12" ht="13.5" customHeight="1" x14ac:dyDescent="0.2">
      <c r="A37" s="513"/>
      <c r="B37" s="514"/>
      <c r="C37" s="541"/>
      <c r="D37" s="135">
        <v>11</v>
      </c>
      <c r="E37" s="136">
        <v>12</v>
      </c>
      <c r="F37" s="85">
        <v>2.5499999999999998</v>
      </c>
      <c r="G37" s="98">
        <v>0.35</v>
      </c>
      <c r="H37" s="85" t="s">
        <v>95</v>
      </c>
      <c r="I37" s="85">
        <v>1.25</v>
      </c>
      <c r="J37" s="90">
        <f t="shared" si="5"/>
        <v>0.94999999999999973</v>
      </c>
      <c r="K37" s="519"/>
      <c r="L37" s="89"/>
    </row>
    <row r="38" spans="1:12" ht="13.5" customHeight="1" x14ac:dyDescent="0.2">
      <c r="A38" s="513"/>
      <c r="B38" s="514"/>
      <c r="C38" s="541"/>
      <c r="D38" s="137">
        <v>12</v>
      </c>
      <c r="E38" s="138">
        <v>14</v>
      </c>
      <c r="F38" s="85">
        <v>2.5499999999999998</v>
      </c>
      <c r="G38" s="98">
        <v>0.25</v>
      </c>
      <c r="H38" s="93" t="s">
        <v>95</v>
      </c>
      <c r="I38" s="93">
        <v>1.25</v>
      </c>
      <c r="J38" s="107">
        <f t="shared" si="5"/>
        <v>1.0499999999999998</v>
      </c>
      <c r="K38" s="519"/>
      <c r="L38" s="89"/>
    </row>
    <row r="39" spans="1:12" ht="14.25" customHeight="1" thickBot="1" x14ac:dyDescent="0.25">
      <c r="A39" s="530"/>
      <c r="B39" s="531"/>
      <c r="C39" s="543"/>
      <c r="D39" s="143">
        <v>14</v>
      </c>
      <c r="E39" s="144">
        <v>15</v>
      </c>
      <c r="F39" s="115">
        <v>2.5499999999999998</v>
      </c>
      <c r="G39" s="116">
        <v>0.15</v>
      </c>
      <c r="H39" s="117" t="s">
        <v>95</v>
      </c>
      <c r="I39" s="117">
        <v>1.25</v>
      </c>
      <c r="J39" s="118">
        <f t="shared" si="5"/>
        <v>1.1499999999999999</v>
      </c>
      <c r="K39" s="533"/>
      <c r="L39" s="89"/>
    </row>
    <row r="40" spans="1:12" ht="18" customHeight="1" x14ac:dyDescent="0.2">
      <c r="A40" s="520" t="s">
        <v>161</v>
      </c>
      <c r="B40" s="544" t="s">
        <v>163</v>
      </c>
      <c r="C40" s="72"/>
      <c r="D40" s="526" t="s">
        <v>151</v>
      </c>
      <c r="E40" s="527"/>
      <c r="F40" s="528">
        <v>2.65</v>
      </c>
      <c r="G40" s="528" t="s">
        <v>77</v>
      </c>
      <c r="H40" s="524" t="s">
        <v>77</v>
      </c>
      <c r="I40" s="524">
        <v>1.25</v>
      </c>
      <c r="J40" s="507">
        <f>SUM(F40-I40)</f>
        <v>1.4</v>
      </c>
      <c r="K40" s="509" t="s">
        <v>88</v>
      </c>
      <c r="L40" s="71"/>
    </row>
    <row r="41" spans="1:12" ht="18" customHeight="1" x14ac:dyDescent="0.2">
      <c r="A41" s="521"/>
      <c r="B41" s="545"/>
      <c r="C41" s="82"/>
      <c r="D41" s="511" t="s">
        <v>159</v>
      </c>
      <c r="E41" s="512"/>
      <c r="F41" s="529"/>
      <c r="G41" s="529"/>
      <c r="H41" s="525"/>
      <c r="I41" s="525"/>
      <c r="J41" s="508"/>
      <c r="K41" s="510"/>
      <c r="L41" s="71"/>
    </row>
    <row r="42" spans="1:12" x14ac:dyDescent="0.2">
      <c r="A42" s="513" t="s">
        <v>198</v>
      </c>
      <c r="B42" s="514" t="s">
        <v>50</v>
      </c>
      <c r="C42" s="515" t="s">
        <v>207</v>
      </c>
      <c r="D42" s="133"/>
      <c r="E42" s="134">
        <v>7</v>
      </c>
      <c r="F42" s="85">
        <v>2.65</v>
      </c>
      <c r="G42" s="85">
        <v>0.85</v>
      </c>
      <c r="H42" s="85">
        <v>0.55000000000000004</v>
      </c>
      <c r="I42" s="86">
        <v>1.25</v>
      </c>
      <c r="J42" s="87">
        <f t="shared" ref="J42:J49" si="6">F43-G42-H42-I42</f>
        <v>0</v>
      </c>
      <c r="K42" s="88">
        <f t="shared" ref="K42:K49" si="7">F42-G42-I42</f>
        <v>0.54999999999999982</v>
      </c>
      <c r="L42" s="89"/>
    </row>
    <row r="43" spans="1:12" ht="13.5" customHeight="1" x14ac:dyDescent="0.2">
      <c r="A43" s="513"/>
      <c r="B43" s="514"/>
      <c r="C43" s="515"/>
      <c r="D43" s="133">
        <v>7</v>
      </c>
      <c r="E43" s="134">
        <v>8</v>
      </c>
      <c r="F43" s="85">
        <v>2.65</v>
      </c>
      <c r="G43" s="85">
        <v>0.75</v>
      </c>
      <c r="H43" s="85">
        <v>0.65</v>
      </c>
      <c r="I43" s="86">
        <v>1.25</v>
      </c>
      <c r="J43" s="90">
        <f t="shared" si="6"/>
        <v>0</v>
      </c>
      <c r="K43" s="91">
        <f t="shared" si="7"/>
        <v>0.64999999999999991</v>
      </c>
      <c r="L43" s="89"/>
    </row>
    <row r="44" spans="1:12" ht="13.5" customHeight="1" x14ac:dyDescent="0.2">
      <c r="A44" s="513"/>
      <c r="B44" s="514"/>
      <c r="C44" s="515"/>
      <c r="D44" s="133">
        <v>8</v>
      </c>
      <c r="E44" s="134">
        <v>9</v>
      </c>
      <c r="F44" s="85">
        <v>2.65</v>
      </c>
      <c r="G44" s="85">
        <v>0.65</v>
      </c>
      <c r="H44" s="85">
        <v>0.75</v>
      </c>
      <c r="I44" s="86">
        <v>1.25</v>
      </c>
      <c r="J44" s="90">
        <f t="shared" si="6"/>
        <v>0</v>
      </c>
      <c r="K44" s="91">
        <f t="shared" si="7"/>
        <v>0.75</v>
      </c>
      <c r="L44" s="89"/>
    </row>
    <row r="45" spans="1:12" ht="13.5" customHeight="1" x14ac:dyDescent="0.2">
      <c r="A45" s="513"/>
      <c r="B45" s="514"/>
      <c r="C45" s="515"/>
      <c r="D45" s="133">
        <v>9</v>
      </c>
      <c r="E45" s="134">
        <v>10</v>
      </c>
      <c r="F45" s="85">
        <v>2.65</v>
      </c>
      <c r="G45" s="92">
        <v>0.55000000000000004</v>
      </c>
      <c r="H45" s="92">
        <v>0.85</v>
      </c>
      <c r="I45" s="93">
        <v>1.25</v>
      </c>
      <c r="J45" s="90">
        <f t="shared" si="6"/>
        <v>0</v>
      </c>
      <c r="K45" s="91">
        <f t="shared" si="7"/>
        <v>0.84999999999999964</v>
      </c>
      <c r="L45" s="89"/>
    </row>
    <row r="46" spans="1:12" ht="13.5" customHeight="1" x14ac:dyDescent="0.2">
      <c r="A46" s="513"/>
      <c r="B46" s="514"/>
      <c r="C46" s="515"/>
      <c r="D46" s="141">
        <v>10</v>
      </c>
      <c r="E46" s="142">
        <v>12</v>
      </c>
      <c r="F46" s="85">
        <v>2.65</v>
      </c>
      <c r="G46" s="92">
        <v>0.45</v>
      </c>
      <c r="H46" s="92">
        <v>0.95</v>
      </c>
      <c r="I46" s="93">
        <v>1.25</v>
      </c>
      <c r="J46" s="90">
        <f t="shared" si="6"/>
        <v>0</v>
      </c>
      <c r="K46" s="91">
        <f t="shared" si="7"/>
        <v>0.94999999999999973</v>
      </c>
      <c r="L46" s="89"/>
    </row>
    <row r="47" spans="1:12" ht="13.5" customHeight="1" x14ac:dyDescent="0.2">
      <c r="A47" s="513"/>
      <c r="B47" s="514"/>
      <c r="C47" s="515"/>
      <c r="D47" s="135">
        <v>12</v>
      </c>
      <c r="E47" s="136">
        <v>13</v>
      </c>
      <c r="F47" s="85">
        <v>2.65</v>
      </c>
      <c r="G47" s="98">
        <v>0.35</v>
      </c>
      <c r="H47" s="92">
        <v>1.05</v>
      </c>
      <c r="I47" s="93">
        <v>1.25</v>
      </c>
      <c r="J47" s="90">
        <f t="shared" si="6"/>
        <v>0</v>
      </c>
      <c r="K47" s="91">
        <f t="shared" si="7"/>
        <v>1.0499999999999998</v>
      </c>
      <c r="L47" s="89"/>
    </row>
    <row r="48" spans="1:12" ht="13.5" customHeight="1" x14ac:dyDescent="0.2">
      <c r="A48" s="513"/>
      <c r="B48" s="514"/>
      <c r="C48" s="515"/>
      <c r="D48" s="137">
        <v>13</v>
      </c>
      <c r="E48" s="138">
        <v>14</v>
      </c>
      <c r="F48" s="85">
        <v>2.65</v>
      </c>
      <c r="G48" s="98">
        <v>0.25</v>
      </c>
      <c r="H48" s="92">
        <v>1.1499999999999999</v>
      </c>
      <c r="I48" s="93">
        <v>1.25</v>
      </c>
      <c r="J48" s="90">
        <f t="shared" si="6"/>
        <v>0</v>
      </c>
      <c r="K48" s="91">
        <f t="shared" si="7"/>
        <v>1.1499999999999999</v>
      </c>
      <c r="L48" s="89"/>
    </row>
    <row r="49" spans="1:13" ht="13.5" customHeight="1" x14ac:dyDescent="0.2">
      <c r="A49" s="513"/>
      <c r="B49" s="514"/>
      <c r="C49" s="516"/>
      <c r="D49" s="139">
        <v>14</v>
      </c>
      <c r="E49" s="140">
        <v>15</v>
      </c>
      <c r="F49" s="103">
        <v>2.65</v>
      </c>
      <c r="G49" s="104">
        <v>0.15</v>
      </c>
      <c r="H49" s="92">
        <v>1.25</v>
      </c>
      <c r="I49" s="93">
        <v>1.25</v>
      </c>
      <c r="J49" s="90">
        <f t="shared" si="6"/>
        <v>0</v>
      </c>
      <c r="K49" s="91">
        <f t="shared" si="7"/>
        <v>1.25</v>
      </c>
      <c r="L49" s="89"/>
    </row>
    <row r="50" spans="1:13" ht="13.5" customHeight="1" x14ac:dyDescent="0.2">
      <c r="A50" s="513"/>
      <c r="B50" s="514"/>
      <c r="C50" s="515" t="s">
        <v>118</v>
      </c>
      <c r="D50" s="133"/>
      <c r="E50" s="134">
        <v>7</v>
      </c>
      <c r="F50" s="85">
        <v>2.65</v>
      </c>
      <c r="G50" s="85">
        <v>0.85</v>
      </c>
      <c r="H50" s="105" t="s">
        <v>95</v>
      </c>
      <c r="I50" s="105">
        <v>1.25</v>
      </c>
      <c r="J50" s="106">
        <f t="shared" ref="J50:J57" si="8">F50-G50-I50</f>
        <v>0.54999999999999982</v>
      </c>
      <c r="K50" s="518" t="s">
        <v>88</v>
      </c>
      <c r="L50" s="89"/>
    </row>
    <row r="51" spans="1:13" ht="13.5" customHeight="1" x14ac:dyDescent="0.2">
      <c r="A51" s="513"/>
      <c r="B51" s="514"/>
      <c r="C51" s="515"/>
      <c r="D51" s="133">
        <v>7</v>
      </c>
      <c r="E51" s="134">
        <v>8</v>
      </c>
      <c r="F51" s="85">
        <v>2.65</v>
      </c>
      <c r="G51" s="85">
        <v>0.75</v>
      </c>
      <c r="H51" s="85" t="s">
        <v>95</v>
      </c>
      <c r="I51" s="85">
        <v>1.25</v>
      </c>
      <c r="J51" s="87">
        <f t="shared" si="8"/>
        <v>0.64999999999999991</v>
      </c>
      <c r="K51" s="519"/>
      <c r="L51" s="89"/>
    </row>
    <row r="52" spans="1:13" ht="13.5" customHeight="1" x14ac:dyDescent="0.2">
      <c r="A52" s="513"/>
      <c r="B52" s="514"/>
      <c r="C52" s="515"/>
      <c r="D52" s="133">
        <v>8</v>
      </c>
      <c r="E52" s="134">
        <v>9</v>
      </c>
      <c r="F52" s="85">
        <v>2.65</v>
      </c>
      <c r="G52" s="85">
        <v>0.65</v>
      </c>
      <c r="H52" s="85" t="s">
        <v>95</v>
      </c>
      <c r="I52" s="85">
        <v>1.25</v>
      </c>
      <c r="J52" s="107">
        <f t="shared" si="8"/>
        <v>0.75</v>
      </c>
      <c r="K52" s="519"/>
      <c r="L52" s="89"/>
    </row>
    <row r="53" spans="1:13" ht="13.5" customHeight="1" x14ac:dyDescent="0.2">
      <c r="A53" s="513"/>
      <c r="B53" s="514"/>
      <c r="C53" s="515"/>
      <c r="D53" s="133">
        <v>9</v>
      </c>
      <c r="E53" s="134">
        <v>10</v>
      </c>
      <c r="F53" s="85">
        <v>2.65</v>
      </c>
      <c r="G53" s="92">
        <v>0.55000000000000004</v>
      </c>
      <c r="H53" s="85" t="s">
        <v>95</v>
      </c>
      <c r="I53" s="85">
        <v>1.25</v>
      </c>
      <c r="J53" s="108">
        <f t="shared" si="8"/>
        <v>0.84999999999999964</v>
      </c>
      <c r="K53" s="519"/>
      <c r="L53" s="89"/>
    </row>
    <row r="54" spans="1:13" ht="13.5" customHeight="1" x14ac:dyDescent="0.2">
      <c r="A54" s="513"/>
      <c r="B54" s="514"/>
      <c r="C54" s="515"/>
      <c r="D54" s="141">
        <v>10</v>
      </c>
      <c r="E54" s="142">
        <v>12</v>
      </c>
      <c r="F54" s="85">
        <v>2.65</v>
      </c>
      <c r="G54" s="92">
        <v>0.45</v>
      </c>
      <c r="H54" s="85" t="s">
        <v>95</v>
      </c>
      <c r="I54" s="85">
        <v>1.25</v>
      </c>
      <c r="J54" s="108">
        <f t="shared" si="8"/>
        <v>0.94999999999999973</v>
      </c>
      <c r="K54" s="519"/>
      <c r="L54" s="89"/>
    </row>
    <row r="55" spans="1:13" ht="13.5" customHeight="1" x14ac:dyDescent="0.2">
      <c r="A55" s="513"/>
      <c r="B55" s="514"/>
      <c r="C55" s="517"/>
      <c r="D55" s="135">
        <v>12</v>
      </c>
      <c r="E55" s="136">
        <v>13</v>
      </c>
      <c r="F55" s="85">
        <v>2.65</v>
      </c>
      <c r="G55" s="98">
        <v>0.35</v>
      </c>
      <c r="H55" s="85" t="s">
        <v>95</v>
      </c>
      <c r="I55" s="85">
        <v>1.25</v>
      </c>
      <c r="J55" s="90">
        <f t="shared" si="8"/>
        <v>1.0499999999999998</v>
      </c>
      <c r="K55" s="519"/>
      <c r="L55" s="89"/>
    </row>
    <row r="56" spans="1:13" ht="13.5" customHeight="1" x14ac:dyDescent="0.2">
      <c r="A56" s="513"/>
      <c r="B56" s="514"/>
      <c r="C56" s="515"/>
      <c r="D56" s="137">
        <v>13</v>
      </c>
      <c r="E56" s="138">
        <v>14</v>
      </c>
      <c r="F56" s="85">
        <v>2.65</v>
      </c>
      <c r="G56" s="98">
        <v>0.25</v>
      </c>
      <c r="H56" s="93" t="s">
        <v>95</v>
      </c>
      <c r="I56" s="93">
        <v>1.25</v>
      </c>
      <c r="J56" s="107">
        <f t="shared" si="8"/>
        <v>1.1499999999999999</v>
      </c>
      <c r="K56" s="519"/>
      <c r="L56" s="89"/>
    </row>
    <row r="57" spans="1:13" ht="14.25" customHeight="1" thickBot="1" x14ac:dyDescent="0.25">
      <c r="A57" s="530"/>
      <c r="B57" s="531"/>
      <c r="C57" s="532"/>
      <c r="D57" s="145">
        <v>14</v>
      </c>
      <c r="E57" s="144">
        <v>15</v>
      </c>
      <c r="F57" s="115">
        <v>2.65</v>
      </c>
      <c r="G57" s="116">
        <v>0.15</v>
      </c>
      <c r="H57" s="117" t="s">
        <v>95</v>
      </c>
      <c r="I57" s="117">
        <v>1.25</v>
      </c>
      <c r="J57" s="118">
        <f t="shared" si="8"/>
        <v>1.25</v>
      </c>
      <c r="K57" s="533"/>
      <c r="L57" s="89"/>
    </row>
    <row r="58" spans="1:13" ht="14.25" customHeight="1" x14ac:dyDescent="0.2">
      <c r="A58" s="119"/>
      <c r="B58" s="120"/>
      <c r="C58" s="121"/>
      <c r="D58" s="122"/>
      <c r="E58" s="100"/>
      <c r="F58" s="123"/>
      <c r="G58" s="123"/>
      <c r="H58" s="123"/>
      <c r="I58" s="123"/>
      <c r="J58" s="124"/>
      <c r="K58" s="124"/>
      <c r="L58" s="89"/>
    </row>
    <row r="59" spans="1:13" x14ac:dyDescent="0.2">
      <c r="A59" s="534" t="s">
        <v>203</v>
      </c>
      <c r="B59" s="534"/>
      <c r="C59" s="534"/>
      <c r="D59" s="534"/>
      <c r="E59" s="534"/>
      <c r="F59" s="534"/>
      <c r="G59" s="534"/>
      <c r="H59" s="534"/>
      <c r="I59" s="534"/>
      <c r="J59" s="534"/>
      <c r="K59" s="534"/>
      <c r="L59" s="125"/>
      <c r="M59" s="126"/>
    </row>
    <row r="60" spans="1:13" ht="26.25" customHeight="1" x14ac:dyDescent="0.2">
      <c r="A60" s="535" t="s">
        <v>103</v>
      </c>
      <c r="B60" s="535"/>
      <c r="C60" s="535"/>
      <c r="D60" s="535"/>
      <c r="E60" s="535"/>
      <c r="F60" s="535"/>
      <c r="G60" s="535"/>
      <c r="H60" s="535"/>
      <c r="I60" s="535"/>
      <c r="J60" s="535"/>
      <c r="K60" s="535"/>
      <c r="L60" s="127"/>
      <c r="M60" s="127"/>
    </row>
    <row r="61" spans="1:13" x14ac:dyDescent="0.2">
      <c r="A61" s="536" t="s">
        <v>132</v>
      </c>
      <c r="B61" s="536"/>
      <c r="C61" s="536"/>
      <c r="D61" s="536"/>
      <c r="E61" s="536"/>
      <c r="F61" s="536"/>
      <c r="G61" s="536"/>
      <c r="H61" s="536"/>
      <c r="I61" s="536"/>
      <c r="J61" s="536"/>
      <c r="K61" s="536"/>
      <c r="L61" s="127"/>
    </row>
    <row r="62" spans="1:13" ht="14" x14ac:dyDescent="0.2">
      <c r="A62" s="71"/>
      <c r="B62" s="537"/>
      <c r="C62" s="537"/>
      <c r="D62" s="537"/>
      <c r="E62" s="537"/>
      <c r="F62" s="537"/>
      <c r="G62" s="537"/>
      <c r="H62" s="537"/>
      <c r="I62" s="537"/>
      <c r="J62" s="537"/>
      <c r="K62" s="537"/>
      <c r="L62" s="537"/>
    </row>
    <row r="63" spans="1:13" x14ac:dyDescent="0.2">
      <c r="A63" s="71"/>
      <c r="B63" s="129"/>
      <c r="C63" s="130"/>
      <c r="D63" s="129"/>
      <c r="E63" s="129"/>
      <c r="F63" s="131"/>
      <c r="G63" s="132"/>
      <c r="H63" s="132"/>
      <c r="I63" s="132"/>
      <c r="J63" s="132"/>
      <c r="K63" s="131"/>
      <c r="L63" s="130"/>
    </row>
  </sheetData>
  <mergeCells count="58">
    <mergeCell ref="A59:K59"/>
    <mergeCell ref="A60:K60"/>
    <mergeCell ref="A61:K61"/>
    <mergeCell ref="B62:L62"/>
    <mergeCell ref="I40:I41"/>
    <mergeCell ref="J40:J41"/>
    <mergeCell ref="K40:K41"/>
    <mergeCell ref="D41:E41"/>
    <mergeCell ref="A42:A57"/>
    <mergeCell ref="B42:B57"/>
    <mergeCell ref="C42:C49"/>
    <mergeCell ref="C50:C57"/>
    <mergeCell ref="K50:K57"/>
    <mergeCell ref="A40:A41"/>
    <mergeCell ref="B40:B41"/>
    <mergeCell ref="D40:E40"/>
    <mergeCell ref="F40:F41"/>
    <mergeCell ref="G40:G41"/>
    <mergeCell ref="H40:H41"/>
    <mergeCell ref="I24:I25"/>
    <mergeCell ref="J24:J25"/>
    <mergeCell ref="K24:K25"/>
    <mergeCell ref="D25:E25"/>
    <mergeCell ref="A26:A39"/>
    <mergeCell ref="B26:B39"/>
    <mergeCell ref="C26:C32"/>
    <mergeCell ref="C33:C39"/>
    <mergeCell ref="K33:K39"/>
    <mergeCell ref="A24:A25"/>
    <mergeCell ref="B24:B25"/>
    <mergeCell ref="D24:E24"/>
    <mergeCell ref="F24:F25"/>
    <mergeCell ref="G24:G25"/>
    <mergeCell ref="H24:H25"/>
    <mergeCell ref="J6:J7"/>
    <mergeCell ref="K6:K7"/>
    <mergeCell ref="D7:E7"/>
    <mergeCell ref="A8:A23"/>
    <mergeCell ref="B8:B23"/>
    <mergeCell ref="C8:C15"/>
    <mergeCell ref="C16:C23"/>
    <mergeCell ref="K16:K23"/>
    <mergeCell ref="A6:A7"/>
    <mergeCell ref="B6:B7"/>
    <mergeCell ref="I6:I7"/>
    <mergeCell ref="D6:E6"/>
    <mergeCell ref="F6:F7"/>
    <mergeCell ref="G6:G7"/>
    <mergeCell ref="H6:H7"/>
    <mergeCell ref="A1:K1"/>
    <mergeCell ref="B2:K2"/>
    <mergeCell ref="A3:A5"/>
    <mergeCell ref="B3:C5"/>
    <mergeCell ref="D3:E5"/>
    <mergeCell ref="F3:F4"/>
    <mergeCell ref="G3:G4"/>
    <mergeCell ref="H3:H4"/>
    <mergeCell ref="I3:I4"/>
  </mergeCells>
  <phoneticPr fontId="39"/>
  <pageMargins left="0.63" right="0.19" top="0.57999999999999996" bottom="0.6" header="0.22" footer="0.2"/>
  <pageSetup paperSize="9"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M61"/>
  <sheetViews>
    <sheetView view="pageBreakPreview" zoomScale="115" zoomScaleNormal="85" zoomScaleSheetLayoutView="115" workbookViewId="0">
      <pane xSplit="2" ySplit="5" topLeftCell="C47" activePane="bottomRight" state="frozen"/>
      <selection pane="topRight"/>
      <selection pane="bottomLeft"/>
      <selection pane="bottomRight" sqref="A1:K1"/>
    </sheetView>
  </sheetViews>
  <sheetFormatPr defaultColWidth="8" defaultRowHeight="12" x14ac:dyDescent="0.2"/>
  <cols>
    <col min="1" max="1" width="5.453125" style="67" customWidth="1"/>
    <col min="2" max="2" width="7.6328125" style="68" bestFit="1" customWidth="1"/>
    <col min="3" max="3" width="2.7265625" style="67" customWidth="1"/>
    <col min="4" max="4" width="8.26953125" style="68" bestFit="1" customWidth="1"/>
    <col min="5" max="5" width="7.08984375" style="68" bestFit="1" customWidth="1"/>
    <col min="6" max="6" width="10" style="69" customWidth="1"/>
    <col min="7" max="9" width="10" style="70" customWidth="1"/>
    <col min="10" max="10" width="10.36328125" style="70" customWidth="1"/>
    <col min="11" max="11" width="10.36328125" style="69" customWidth="1"/>
    <col min="12" max="12" width="2.36328125" style="67" customWidth="1"/>
    <col min="13" max="13" width="2.36328125" style="67" bestFit="1" customWidth="1"/>
    <col min="14" max="14" width="5" style="67" customWidth="1"/>
    <col min="15" max="15" width="5" style="67" bestFit="1" customWidth="1"/>
    <col min="16" max="16" width="2.36328125" style="67" bestFit="1" customWidth="1"/>
    <col min="17" max="17" width="5" style="67" customWidth="1"/>
    <col min="18" max="18" width="8" style="67" bestFit="1"/>
    <col min="19" max="16384" width="8" style="67"/>
  </cols>
  <sheetData>
    <row r="1" spans="1:12" ht="21.75" customHeight="1" x14ac:dyDescent="0.2">
      <c r="A1" s="484" t="s">
        <v>56</v>
      </c>
      <c r="B1" s="484"/>
      <c r="C1" s="484"/>
      <c r="D1" s="484"/>
      <c r="E1" s="484"/>
      <c r="F1" s="484"/>
      <c r="G1" s="484"/>
      <c r="H1" s="484"/>
      <c r="I1" s="484"/>
      <c r="J1" s="484"/>
      <c r="K1" s="484"/>
    </row>
    <row r="2" spans="1:12" ht="12.5" thickBot="1" x14ac:dyDescent="0.25">
      <c r="A2" s="71"/>
      <c r="B2" s="485" t="s">
        <v>126</v>
      </c>
      <c r="C2" s="485"/>
      <c r="D2" s="485"/>
      <c r="E2" s="485"/>
      <c r="F2" s="485"/>
      <c r="G2" s="485"/>
      <c r="H2" s="485"/>
      <c r="I2" s="485"/>
      <c r="J2" s="485"/>
      <c r="K2" s="485"/>
      <c r="L2" s="71"/>
    </row>
    <row r="3" spans="1:12" ht="24.75" customHeight="1" x14ac:dyDescent="0.15">
      <c r="A3" s="486" t="s">
        <v>65</v>
      </c>
      <c r="B3" s="489" t="s">
        <v>229</v>
      </c>
      <c r="C3" s="490"/>
      <c r="D3" s="495" t="s">
        <v>201</v>
      </c>
      <c r="E3" s="496"/>
      <c r="F3" s="501" t="s">
        <v>4</v>
      </c>
      <c r="G3" s="503" t="s">
        <v>30</v>
      </c>
      <c r="H3" s="505" t="s">
        <v>59</v>
      </c>
      <c r="I3" s="503" t="s">
        <v>36</v>
      </c>
      <c r="J3" s="73" t="s">
        <v>79</v>
      </c>
      <c r="K3" s="74" t="s">
        <v>79</v>
      </c>
      <c r="L3" s="71"/>
    </row>
    <row r="4" spans="1:12" ht="24.75" customHeight="1" x14ac:dyDescent="0.2">
      <c r="A4" s="487"/>
      <c r="B4" s="491"/>
      <c r="C4" s="492"/>
      <c r="D4" s="497"/>
      <c r="E4" s="498"/>
      <c r="F4" s="502"/>
      <c r="G4" s="504"/>
      <c r="H4" s="506"/>
      <c r="I4" s="504"/>
      <c r="J4" s="75" t="s">
        <v>38</v>
      </c>
      <c r="K4" s="76" t="s">
        <v>41</v>
      </c>
      <c r="L4" s="71"/>
    </row>
    <row r="5" spans="1:12" ht="15" customHeight="1" thickBot="1" x14ac:dyDescent="0.25">
      <c r="A5" s="488"/>
      <c r="B5" s="493"/>
      <c r="C5" s="494"/>
      <c r="D5" s="499"/>
      <c r="E5" s="500"/>
      <c r="F5" s="77" t="s">
        <v>91</v>
      </c>
      <c r="G5" s="78" t="s">
        <v>181</v>
      </c>
      <c r="H5" s="79" t="s">
        <v>33</v>
      </c>
      <c r="I5" s="79" t="s">
        <v>10</v>
      </c>
      <c r="J5" s="80" t="s">
        <v>260</v>
      </c>
      <c r="K5" s="81" t="s">
        <v>66</v>
      </c>
      <c r="L5" s="71"/>
    </row>
    <row r="6" spans="1:12" ht="18.75" customHeight="1" x14ac:dyDescent="0.2">
      <c r="A6" s="520" t="s">
        <v>161</v>
      </c>
      <c r="B6" s="522" t="s">
        <v>257</v>
      </c>
      <c r="C6" s="72"/>
      <c r="D6" s="526" t="s">
        <v>151</v>
      </c>
      <c r="E6" s="527"/>
      <c r="F6" s="528">
        <v>2.4500000000000002</v>
      </c>
      <c r="G6" s="528" t="s">
        <v>77</v>
      </c>
      <c r="H6" s="524" t="s">
        <v>77</v>
      </c>
      <c r="I6" s="524">
        <v>1.25</v>
      </c>
      <c r="J6" s="507">
        <f>SUM(F6-I6)</f>
        <v>1.2000000000000002</v>
      </c>
      <c r="K6" s="509" t="s">
        <v>88</v>
      </c>
      <c r="L6" s="71"/>
    </row>
    <row r="7" spans="1:12" ht="18.75" customHeight="1" x14ac:dyDescent="0.2">
      <c r="A7" s="521"/>
      <c r="B7" s="523"/>
      <c r="C7" s="82"/>
      <c r="D7" s="511" t="s">
        <v>159</v>
      </c>
      <c r="E7" s="512"/>
      <c r="F7" s="529"/>
      <c r="G7" s="529"/>
      <c r="H7" s="525"/>
      <c r="I7" s="525"/>
      <c r="J7" s="508"/>
      <c r="K7" s="510"/>
      <c r="L7" s="71"/>
    </row>
    <row r="8" spans="1:12" ht="12" customHeight="1" x14ac:dyDescent="0.2">
      <c r="A8" s="513" t="s">
        <v>198</v>
      </c>
      <c r="B8" s="514" t="s">
        <v>50</v>
      </c>
      <c r="C8" s="541" t="s">
        <v>278</v>
      </c>
      <c r="D8" s="83"/>
      <c r="E8" s="84">
        <v>8</v>
      </c>
      <c r="F8" s="85">
        <v>2.4500000000000002</v>
      </c>
      <c r="G8" s="85">
        <v>0.7</v>
      </c>
      <c r="H8" s="85">
        <v>0.5</v>
      </c>
      <c r="I8" s="86">
        <v>1.25</v>
      </c>
      <c r="J8" s="87">
        <f t="shared" ref="J8:J14" si="0">F8-G8-H8-I8</f>
        <v>0</v>
      </c>
      <c r="K8" s="88">
        <f t="shared" ref="K8:K14" si="1">F8-G8-I8</f>
        <v>0.50000000000000022</v>
      </c>
      <c r="L8" s="89"/>
    </row>
    <row r="9" spans="1:12" ht="13.5" customHeight="1" x14ac:dyDescent="0.2">
      <c r="A9" s="513"/>
      <c r="B9" s="514"/>
      <c r="C9" s="541"/>
      <c r="D9" s="83">
        <v>8</v>
      </c>
      <c r="E9" s="84">
        <v>9</v>
      </c>
      <c r="F9" s="85">
        <v>2.4500000000000002</v>
      </c>
      <c r="G9" s="85">
        <v>0.65</v>
      </c>
      <c r="H9" s="85">
        <v>0.55000000000000004</v>
      </c>
      <c r="I9" s="86">
        <v>1.25</v>
      </c>
      <c r="J9" s="90">
        <f t="shared" si="0"/>
        <v>0</v>
      </c>
      <c r="K9" s="91">
        <f t="shared" si="1"/>
        <v>0.55000000000000027</v>
      </c>
      <c r="L9" s="89"/>
    </row>
    <row r="10" spans="1:12" ht="13.5" customHeight="1" x14ac:dyDescent="0.2">
      <c r="A10" s="513"/>
      <c r="B10" s="514"/>
      <c r="C10" s="541"/>
      <c r="D10" s="83">
        <v>9</v>
      </c>
      <c r="E10" s="84">
        <v>10</v>
      </c>
      <c r="F10" s="85">
        <v>2.4500000000000002</v>
      </c>
      <c r="G10" s="92">
        <v>0.55000000000000004</v>
      </c>
      <c r="H10" s="92">
        <v>0.65</v>
      </c>
      <c r="I10" s="93">
        <v>1.25</v>
      </c>
      <c r="J10" s="90">
        <f t="shared" si="0"/>
        <v>0</v>
      </c>
      <c r="K10" s="91">
        <f t="shared" si="1"/>
        <v>0.65000000000000013</v>
      </c>
      <c r="L10" s="89"/>
    </row>
    <row r="11" spans="1:12" ht="13.5" customHeight="1" x14ac:dyDescent="0.2">
      <c r="A11" s="513"/>
      <c r="B11" s="514"/>
      <c r="C11" s="541"/>
      <c r="D11" s="94">
        <v>10</v>
      </c>
      <c r="E11" s="95">
        <v>11</v>
      </c>
      <c r="F11" s="85">
        <v>2.4500000000000002</v>
      </c>
      <c r="G11" s="92">
        <v>0.45</v>
      </c>
      <c r="H11" s="92">
        <v>0.75</v>
      </c>
      <c r="I11" s="93">
        <v>1.25</v>
      </c>
      <c r="J11" s="90">
        <f t="shared" si="0"/>
        <v>0</v>
      </c>
      <c r="K11" s="91">
        <f t="shared" si="1"/>
        <v>0.75</v>
      </c>
      <c r="L11" s="89"/>
    </row>
    <row r="12" spans="1:12" ht="13.5" customHeight="1" x14ac:dyDescent="0.2">
      <c r="A12" s="513"/>
      <c r="B12" s="514"/>
      <c r="C12" s="541"/>
      <c r="D12" s="96">
        <v>11</v>
      </c>
      <c r="E12" s="97">
        <v>12</v>
      </c>
      <c r="F12" s="85">
        <v>2.4500000000000002</v>
      </c>
      <c r="G12" s="98">
        <v>0.35</v>
      </c>
      <c r="H12" s="92">
        <v>0.85</v>
      </c>
      <c r="I12" s="93">
        <v>1.25</v>
      </c>
      <c r="J12" s="90">
        <f t="shared" si="0"/>
        <v>0</v>
      </c>
      <c r="K12" s="91">
        <f t="shared" si="1"/>
        <v>0.85000000000000009</v>
      </c>
      <c r="L12" s="89"/>
    </row>
    <row r="13" spans="1:12" ht="13.5" customHeight="1" x14ac:dyDescent="0.2">
      <c r="A13" s="513"/>
      <c r="B13" s="514"/>
      <c r="C13" s="541"/>
      <c r="D13" s="99">
        <v>12</v>
      </c>
      <c r="E13" s="100">
        <v>14</v>
      </c>
      <c r="F13" s="85">
        <v>2.4500000000000002</v>
      </c>
      <c r="G13" s="98">
        <v>0.25</v>
      </c>
      <c r="H13" s="92">
        <v>0.95</v>
      </c>
      <c r="I13" s="93">
        <v>1.25</v>
      </c>
      <c r="J13" s="90">
        <f t="shared" si="0"/>
        <v>0</v>
      </c>
      <c r="K13" s="91">
        <f t="shared" si="1"/>
        <v>0.95000000000000018</v>
      </c>
      <c r="L13" s="89"/>
    </row>
    <row r="14" spans="1:12" ht="13.5" customHeight="1" x14ac:dyDescent="0.2">
      <c r="A14" s="513"/>
      <c r="B14" s="514"/>
      <c r="C14" s="542"/>
      <c r="D14" s="101">
        <v>14</v>
      </c>
      <c r="E14" s="102">
        <v>15</v>
      </c>
      <c r="F14" s="103">
        <v>2.4500000000000002</v>
      </c>
      <c r="G14" s="104">
        <v>0.15</v>
      </c>
      <c r="H14" s="92">
        <v>1.05</v>
      </c>
      <c r="I14" s="93">
        <v>1.25</v>
      </c>
      <c r="J14" s="90">
        <f t="shared" si="0"/>
        <v>0</v>
      </c>
      <c r="K14" s="91">
        <f t="shared" si="1"/>
        <v>1.0500000000000003</v>
      </c>
      <c r="L14" s="89"/>
    </row>
    <row r="15" spans="1:12" ht="13.5" customHeight="1" x14ac:dyDescent="0.2">
      <c r="A15" s="513"/>
      <c r="B15" s="514"/>
      <c r="C15" s="541" t="s">
        <v>37</v>
      </c>
      <c r="D15" s="83"/>
      <c r="E15" s="84">
        <v>8</v>
      </c>
      <c r="F15" s="85">
        <v>2.4500000000000002</v>
      </c>
      <c r="G15" s="85">
        <v>0.7</v>
      </c>
      <c r="H15" s="105" t="s">
        <v>95</v>
      </c>
      <c r="I15" s="105">
        <v>1.25</v>
      </c>
      <c r="J15" s="106">
        <f t="shared" ref="J15:J21" si="2">F15-G15-I15</f>
        <v>0.50000000000000022</v>
      </c>
      <c r="K15" s="518" t="s">
        <v>88</v>
      </c>
      <c r="L15" s="89"/>
    </row>
    <row r="16" spans="1:12" ht="13.5" customHeight="1" x14ac:dyDescent="0.2">
      <c r="A16" s="513"/>
      <c r="B16" s="514"/>
      <c r="C16" s="541"/>
      <c r="D16" s="83">
        <v>8</v>
      </c>
      <c r="E16" s="84">
        <v>9</v>
      </c>
      <c r="F16" s="85">
        <v>2.4500000000000002</v>
      </c>
      <c r="G16" s="85">
        <v>0.65</v>
      </c>
      <c r="H16" s="85" t="s">
        <v>95</v>
      </c>
      <c r="I16" s="85">
        <v>1.25</v>
      </c>
      <c r="J16" s="87">
        <f t="shared" si="2"/>
        <v>0.55000000000000027</v>
      </c>
      <c r="K16" s="519"/>
      <c r="L16" s="89"/>
    </row>
    <row r="17" spans="1:12" ht="13.5" customHeight="1" x14ac:dyDescent="0.2">
      <c r="A17" s="513"/>
      <c r="B17" s="514"/>
      <c r="C17" s="541"/>
      <c r="D17" s="83">
        <v>9</v>
      </c>
      <c r="E17" s="84">
        <v>10</v>
      </c>
      <c r="F17" s="85">
        <v>2.4500000000000002</v>
      </c>
      <c r="G17" s="92">
        <v>0.55000000000000004</v>
      </c>
      <c r="H17" s="85" t="s">
        <v>95</v>
      </c>
      <c r="I17" s="85">
        <v>1.25</v>
      </c>
      <c r="J17" s="108">
        <f t="shared" si="2"/>
        <v>0.65000000000000013</v>
      </c>
      <c r="K17" s="519"/>
      <c r="L17" s="89"/>
    </row>
    <row r="18" spans="1:12" ht="13.5" customHeight="1" x14ac:dyDescent="0.2">
      <c r="A18" s="513"/>
      <c r="B18" s="514"/>
      <c r="C18" s="541"/>
      <c r="D18" s="94">
        <v>10</v>
      </c>
      <c r="E18" s="95">
        <v>11</v>
      </c>
      <c r="F18" s="85">
        <v>2.4500000000000002</v>
      </c>
      <c r="G18" s="92">
        <v>0.45</v>
      </c>
      <c r="H18" s="85" t="s">
        <v>95</v>
      </c>
      <c r="I18" s="85">
        <v>1.25</v>
      </c>
      <c r="J18" s="108">
        <f t="shared" si="2"/>
        <v>0.75</v>
      </c>
      <c r="K18" s="519"/>
      <c r="L18" s="89"/>
    </row>
    <row r="19" spans="1:12" ht="13.5" customHeight="1" x14ac:dyDescent="0.2">
      <c r="A19" s="513"/>
      <c r="B19" s="514"/>
      <c r="C19" s="546"/>
      <c r="D19" s="96">
        <v>11</v>
      </c>
      <c r="E19" s="97">
        <v>12</v>
      </c>
      <c r="F19" s="85">
        <v>2.4500000000000002</v>
      </c>
      <c r="G19" s="98">
        <v>0.35</v>
      </c>
      <c r="H19" s="85" t="s">
        <v>95</v>
      </c>
      <c r="I19" s="85">
        <v>1.25</v>
      </c>
      <c r="J19" s="90">
        <f t="shared" si="2"/>
        <v>0.85000000000000009</v>
      </c>
      <c r="K19" s="519"/>
      <c r="L19" s="89"/>
    </row>
    <row r="20" spans="1:12" ht="13.5" customHeight="1" x14ac:dyDescent="0.2">
      <c r="A20" s="513"/>
      <c r="B20" s="514"/>
      <c r="C20" s="541"/>
      <c r="D20" s="99">
        <v>12</v>
      </c>
      <c r="E20" s="100">
        <v>14</v>
      </c>
      <c r="F20" s="85">
        <v>2.4500000000000002</v>
      </c>
      <c r="G20" s="98">
        <v>0.25</v>
      </c>
      <c r="H20" s="93" t="s">
        <v>95</v>
      </c>
      <c r="I20" s="93">
        <v>1.25</v>
      </c>
      <c r="J20" s="107">
        <f t="shared" si="2"/>
        <v>0.95000000000000018</v>
      </c>
      <c r="K20" s="519"/>
      <c r="L20" s="89"/>
    </row>
    <row r="21" spans="1:12" ht="14.25" customHeight="1" thickBot="1" x14ac:dyDescent="0.25">
      <c r="A21" s="530"/>
      <c r="B21" s="531"/>
      <c r="C21" s="543"/>
      <c r="D21" s="113">
        <v>14</v>
      </c>
      <c r="E21" s="114">
        <v>15</v>
      </c>
      <c r="F21" s="115">
        <v>2.4500000000000002</v>
      </c>
      <c r="G21" s="116">
        <v>0.15</v>
      </c>
      <c r="H21" s="117" t="s">
        <v>95</v>
      </c>
      <c r="I21" s="117">
        <v>1.25</v>
      </c>
      <c r="J21" s="118">
        <f t="shared" si="2"/>
        <v>1.0500000000000003</v>
      </c>
      <c r="K21" s="533"/>
      <c r="L21" s="89"/>
    </row>
    <row r="22" spans="1:12" ht="18.75" customHeight="1" x14ac:dyDescent="0.2">
      <c r="A22" s="520" t="s">
        <v>161</v>
      </c>
      <c r="B22" s="522" t="s">
        <v>166</v>
      </c>
      <c r="C22" s="72"/>
      <c r="D22" s="526" t="s">
        <v>151</v>
      </c>
      <c r="E22" s="527"/>
      <c r="F22" s="528">
        <v>2.5499999999999998</v>
      </c>
      <c r="G22" s="528" t="s">
        <v>77</v>
      </c>
      <c r="H22" s="524" t="s">
        <v>77</v>
      </c>
      <c r="I22" s="524">
        <v>1.25</v>
      </c>
      <c r="J22" s="507">
        <f>SUM(F22-I22)</f>
        <v>1.2999999999999998</v>
      </c>
      <c r="K22" s="509" t="s">
        <v>88</v>
      </c>
      <c r="L22" s="71"/>
    </row>
    <row r="23" spans="1:12" ht="18.75" customHeight="1" x14ac:dyDescent="0.2">
      <c r="A23" s="521"/>
      <c r="B23" s="523"/>
      <c r="C23" s="82"/>
      <c r="D23" s="511" t="s">
        <v>159</v>
      </c>
      <c r="E23" s="512"/>
      <c r="F23" s="529"/>
      <c r="G23" s="529"/>
      <c r="H23" s="525"/>
      <c r="I23" s="525"/>
      <c r="J23" s="508"/>
      <c r="K23" s="510"/>
      <c r="L23" s="71"/>
    </row>
    <row r="24" spans="1:12" ht="12" customHeight="1" x14ac:dyDescent="0.2">
      <c r="A24" s="513" t="s">
        <v>198</v>
      </c>
      <c r="B24" s="514" t="s">
        <v>50</v>
      </c>
      <c r="C24" s="541" t="s">
        <v>278</v>
      </c>
      <c r="D24" s="83"/>
      <c r="E24" s="84">
        <v>8</v>
      </c>
      <c r="F24" s="85">
        <v>2.5499999999999998</v>
      </c>
      <c r="G24" s="85">
        <v>0.75</v>
      </c>
      <c r="H24" s="85">
        <v>0.55000000000000004</v>
      </c>
      <c r="I24" s="86">
        <v>1.25</v>
      </c>
      <c r="J24" s="87">
        <f t="shared" ref="J24:J30" si="3">F24-G24-H24-I24</f>
        <v>0</v>
      </c>
      <c r="K24" s="88">
        <f t="shared" ref="K24:K30" si="4">F24-G24-I24</f>
        <v>0.54999999999999982</v>
      </c>
      <c r="L24" s="89"/>
    </row>
    <row r="25" spans="1:12" ht="13.5" customHeight="1" x14ac:dyDescent="0.2">
      <c r="A25" s="513"/>
      <c r="B25" s="514"/>
      <c r="C25" s="541"/>
      <c r="D25" s="83">
        <v>8</v>
      </c>
      <c r="E25" s="84">
        <v>9</v>
      </c>
      <c r="F25" s="85">
        <v>2.5499999999999998</v>
      </c>
      <c r="G25" s="85">
        <v>0.65</v>
      </c>
      <c r="H25" s="85">
        <v>0.65</v>
      </c>
      <c r="I25" s="86">
        <v>1.25</v>
      </c>
      <c r="J25" s="90">
        <f t="shared" si="3"/>
        <v>0</v>
      </c>
      <c r="K25" s="91">
        <f t="shared" si="4"/>
        <v>0.64999999999999991</v>
      </c>
      <c r="L25" s="89"/>
    </row>
    <row r="26" spans="1:12" ht="13.5" customHeight="1" x14ac:dyDescent="0.2">
      <c r="A26" s="513"/>
      <c r="B26" s="514"/>
      <c r="C26" s="541"/>
      <c r="D26" s="83">
        <v>9</v>
      </c>
      <c r="E26" s="84">
        <v>10</v>
      </c>
      <c r="F26" s="85">
        <v>2.5499999999999998</v>
      </c>
      <c r="G26" s="92">
        <v>0.55000000000000004</v>
      </c>
      <c r="H26" s="92">
        <v>0.75</v>
      </c>
      <c r="I26" s="93">
        <v>1.25</v>
      </c>
      <c r="J26" s="90">
        <f t="shared" si="3"/>
        <v>0</v>
      </c>
      <c r="K26" s="91">
        <f t="shared" si="4"/>
        <v>0.74999999999999978</v>
      </c>
      <c r="L26" s="89"/>
    </row>
    <row r="27" spans="1:12" ht="13.5" customHeight="1" x14ac:dyDescent="0.2">
      <c r="A27" s="513"/>
      <c r="B27" s="514"/>
      <c r="C27" s="541"/>
      <c r="D27" s="94">
        <v>10</v>
      </c>
      <c r="E27" s="95">
        <v>12</v>
      </c>
      <c r="F27" s="85">
        <v>2.5499999999999998</v>
      </c>
      <c r="G27" s="92">
        <v>0.45</v>
      </c>
      <c r="H27" s="92">
        <v>0.85</v>
      </c>
      <c r="I27" s="93">
        <v>1.25</v>
      </c>
      <c r="J27" s="90">
        <f t="shared" si="3"/>
        <v>0</v>
      </c>
      <c r="K27" s="91">
        <f t="shared" si="4"/>
        <v>0.84999999999999964</v>
      </c>
      <c r="L27" s="89"/>
    </row>
    <row r="28" spans="1:12" ht="13.5" customHeight="1" x14ac:dyDescent="0.2">
      <c r="A28" s="513"/>
      <c r="B28" s="514"/>
      <c r="C28" s="541"/>
      <c r="D28" s="96">
        <v>12</v>
      </c>
      <c r="E28" s="97">
        <v>13</v>
      </c>
      <c r="F28" s="85">
        <v>2.5499999999999998</v>
      </c>
      <c r="G28" s="98">
        <v>0.35</v>
      </c>
      <c r="H28" s="92">
        <v>0.95</v>
      </c>
      <c r="I28" s="93">
        <v>1.25</v>
      </c>
      <c r="J28" s="90">
        <f t="shared" si="3"/>
        <v>0</v>
      </c>
      <c r="K28" s="91">
        <f t="shared" si="4"/>
        <v>0.94999999999999973</v>
      </c>
      <c r="L28" s="89"/>
    </row>
    <row r="29" spans="1:12" ht="13.5" customHeight="1" x14ac:dyDescent="0.2">
      <c r="A29" s="513"/>
      <c r="B29" s="514"/>
      <c r="C29" s="541"/>
      <c r="D29" s="99">
        <v>13</v>
      </c>
      <c r="E29" s="100">
        <v>14</v>
      </c>
      <c r="F29" s="85">
        <v>2.5499999999999998</v>
      </c>
      <c r="G29" s="98">
        <v>0.25</v>
      </c>
      <c r="H29" s="92">
        <v>1.05</v>
      </c>
      <c r="I29" s="93">
        <v>1.25</v>
      </c>
      <c r="J29" s="90">
        <f t="shared" si="3"/>
        <v>0</v>
      </c>
      <c r="K29" s="91">
        <f t="shared" si="4"/>
        <v>1.0499999999999998</v>
      </c>
      <c r="L29" s="89"/>
    </row>
    <row r="30" spans="1:12" ht="13.5" customHeight="1" x14ac:dyDescent="0.2">
      <c r="A30" s="513"/>
      <c r="B30" s="514"/>
      <c r="C30" s="542"/>
      <c r="D30" s="101">
        <v>14</v>
      </c>
      <c r="E30" s="102">
        <v>15</v>
      </c>
      <c r="F30" s="103">
        <v>2.5499999999999998</v>
      </c>
      <c r="G30" s="104">
        <v>0.15</v>
      </c>
      <c r="H30" s="92">
        <v>1.1499999999999999</v>
      </c>
      <c r="I30" s="93">
        <v>1.25</v>
      </c>
      <c r="J30" s="90">
        <f t="shared" si="3"/>
        <v>0</v>
      </c>
      <c r="K30" s="91">
        <f t="shared" si="4"/>
        <v>1.1499999999999999</v>
      </c>
      <c r="L30" s="89"/>
    </row>
    <row r="31" spans="1:12" ht="13.5" customHeight="1" x14ac:dyDescent="0.2">
      <c r="A31" s="513"/>
      <c r="B31" s="514"/>
      <c r="C31" s="541" t="s">
        <v>37</v>
      </c>
      <c r="D31" s="83"/>
      <c r="E31" s="84">
        <v>8</v>
      </c>
      <c r="F31" s="85">
        <v>2.5499999999999998</v>
      </c>
      <c r="G31" s="85">
        <v>0.75</v>
      </c>
      <c r="H31" s="105" t="s">
        <v>95</v>
      </c>
      <c r="I31" s="105">
        <v>1.25</v>
      </c>
      <c r="J31" s="106">
        <f t="shared" ref="J31:J37" si="5">F31-G31-I31</f>
        <v>0.54999999999999982</v>
      </c>
      <c r="K31" s="518" t="s">
        <v>88</v>
      </c>
      <c r="L31" s="89"/>
    </row>
    <row r="32" spans="1:12" ht="13.5" customHeight="1" x14ac:dyDescent="0.2">
      <c r="A32" s="513"/>
      <c r="B32" s="514"/>
      <c r="C32" s="541"/>
      <c r="D32" s="83">
        <v>8</v>
      </c>
      <c r="E32" s="84">
        <v>9</v>
      </c>
      <c r="F32" s="85">
        <v>2.5499999999999998</v>
      </c>
      <c r="G32" s="85">
        <v>0.65</v>
      </c>
      <c r="H32" s="85" t="s">
        <v>95</v>
      </c>
      <c r="I32" s="85">
        <v>1.25</v>
      </c>
      <c r="J32" s="87">
        <f t="shared" si="5"/>
        <v>0.64999999999999991</v>
      </c>
      <c r="K32" s="519"/>
      <c r="L32" s="89"/>
    </row>
    <row r="33" spans="1:12" ht="13.5" customHeight="1" x14ac:dyDescent="0.2">
      <c r="A33" s="513"/>
      <c r="B33" s="514"/>
      <c r="C33" s="541"/>
      <c r="D33" s="83">
        <v>9</v>
      </c>
      <c r="E33" s="84">
        <v>10</v>
      </c>
      <c r="F33" s="85">
        <v>2.5499999999999998</v>
      </c>
      <c r="G33" s="92">
        <v>0.55000000000000004</v>
      </c>
      <c r="H33" s="85" t="s">
        <v>95</v>
      </c>
      <c r="I33" s="85">
        <v>1.25</v>
      </c>
      <c r="J33" s="108">
        <f t="shared" si="5"/>
        <v>0.74999999999999978</v>
      </c>
      <c r="K33" s="519"/>
      <c r="L33" s="89"/>
    </row>
    <row r="34" spans="1:12" ht="13.5" customHeight="1" x14ac:dyDescent="0.2">
      <c r="A34" s="513"/>
      <c r="B34" s="514"/>
      <c r="C34" s="541"/>
      <c r="D34" s="94">
        <v>10</v>
      </c>
      <c r="E34" s="95">
        <v>12</v>
      </c>
      <c r="F34" s="85">
        <v>2.5499999999999998</v>
      </c>
      <c r="G34" s="92">
        <v>0.45</v>
      </c>
      <c r="H34" s="85" t="s">
        <v>95</v>
      </c>
      <c r="I34" s="85">
        <v>1.25</v>
      </c>
      <c r="J34" s="108">
        <f t="shared" si="5"/>
        <v>0.84999999999999964</v>
      </c>
      <c r="K34" s="519"/>
      <c r="L34" s="89"/>
    </row>
    <row r="35" spans="1:12" ht="13.5" customHeight="1" x14ac:dyDescent="0.2">
      <c r="A35" s="513"/>
      <c r="B35" s="514"/>
      <c r="C35" s="546"/>
      <c r="D35" s="96">
        <v>12</v>
      </c>
      <c r="E35" s="97">
        <v>13</v>
      </c>
      <c r="F35" s="85">
        <v>2.5499999999999998</v>
      </c>
      <c r="G35" s="98">
        <v>0.35</v>
      </c>
      <c r="H35" s="85" t="s">
        <v>95</v>
      </c>
      <c r="I35" s="85">
        <v>1.25</v>
      </c>
      <c r="J35" s="90">
        <f t="shared" si="5"/>
        <v>0.94999999999999973</v>
      </c>
      <c r="K35" s="519"/>
      <c r="L35" s="89"/>
    </row>
    <row r="36" spans="1:12" ht="13.5" customHeight="1" x14ac:dyDescent="0.2">
      <c r="A36" s="513"/>
      <c r="B36" s="514"/>
      <c r="C36" s="541"/>
      <c r="D36" s="99">
        <v>13</v>
      </c>
      <c r="E36" s="100">
        <v>14</v>
      </c>
      <c r="F36" s="85">
        <v>2.5499999999999998</v>
      </c>
      <c r="G36" s="98">
        <v>0.25</v>
      </c>
      <c r="H36" s="93" t="s">
        <v>95</v>
      </c>
      <c r="I36" s="93">
        <v>1.25</v>
      </c>
      <c r="J36" s="107">
        <f t="shared" si="5"/>
        <v>1.0499999999999998</v>
      </c>
      <c r="K36" s="519"/>
      <c r="L36" s="89"/>
    </row>
    <row r="37" spans="1:12" ht="14.25" customHeight="1" thickBot="1" x14ac:dyDescent="0.25">
      <c r="A37" s="530"/>
      <c r="B37" s="531"/>
      <c r="C37" s="543"/>
      <c r="D37" s="113">
        <v>14</v>
      </c>
      <c r="E37" s="114">
        <v>15</v>
      </c>
      <c r="F37" s="115">
        <v>2.5499999999999998</v>
      </c>
      <c r="G37" s="116">
        <v>0.15</v>
      </c>
      <c r="H37" s="117" t="s">
        <v>95</v>
      </c>
      <c r="I37" s="117">
        <v>1.25</v>
      </c>
      <c r="J37" s="118">
        <f t="shared" si="5"/>
        <v>1.1499999999999999</v>
      </c>
      <c r="K37" s="533"/>
      <c r="L37" s="89"/>
    </row>
    <row r="38" spans="1:12" ht="18.75" customHeight="1" x14ac:dyDescent="0.2">
      <c r="A38" s="520" t="s">
        <v>161</v>
      </c>
      <c r="B38" s="522" t="s">
        <v>234</v>
      </c>
      <c r="C38" s="72"/>
      <c r="D38" s="526" t="s">
        <v>151</v>
      </c>
      <c r="E38" s="527"/>
      <c r="F38" s="528">
        <v>2.75</v>
      </c>
      <c r="G38" s="528" t="s">
        <v>77</v>
      </c>
      <c r="H38" s="524" t="s">
        <v>77</v>
      </c>
      <c r="I38" s="524">
        <v>1.25</v>
      </c>
      <c r="J38" s="507">
        <f>SUM(F38-I38)</f>
        <v>1.5</v>
      </c>
      <c r="K38" s="509" t="s">
        <v>88</v>
      </c>
      <c r="L38" s="71"/>
    </row>
    <row r="39" spans="1:12" ht="18.75" customHeight="1" x14ac:dyDescent="0.2">
      <c r="A39" s="521"/>
      <c r="B39" s="523"/>
      <c r="C39" s="82"/>
      <c r="D39" s="511" t="s">
        <v>159</v>
      </c>
      <c r="E39" s="512"/>
      <c r="F39" s="529"/>
      <c r="G39" s="529"/>
      <c r="H39" s="525"/>
      <c r="I39" s="525"/>
      <c r="J39" s="508"/>
      <c r="K39" s="510"/>
      <c r="L39" s="71"/>
    </row>
    <row r="40" spans="1:12" ht="12" customHeight="1" x14ac:dyDescent="0.2">
      <c r="A40" s="538" t="s">
        <v>198</v>
      </c>
      <c r="B40" s="539" t="s">
        <v>50</v>
      </c>
      <c r="C40" s="547" t="s">
        <v>207</v>
      </c>
      <c r="D40" s="133"/>
      <c r="E40" s="134">
        <v>7</v>
      </c>
      <c r="F40" s="85">
        <v>2.75</v>
      </c>
      <c r="G40" s="85">
        <v>0.8</v>
      </c>
      <c r="H40" s="85">
        <v>0.7</v>
      </c>
      <c r="I40" s="86">
        <v>1.25</v>
      </c>
      <c r="J40" s="87">
        <f t="shared" ref="J40:J47" si="6">F40-G40-H40-I40</f>
        <v>0</v>
      </c>
      <c r="K40" s="88">
        <f t="shared" ref="K40:K47" si="7">F40-G40-I40</f>
        <v>0.7</v>
      </c>
      <c r="L40" s="89"/>
    </row>
    <row r="41" spans="1:12" ht="13.5" customHeight="1" x14ac:dyDescent="0.2">
      <c r="A41" s="513"/>
      <c r="B41" s="514"/>
      <c r="C41" s="515"/>
      <c r="D41" s="133">
        <v>7</v>
      </c>
      <c r="E41" s="134">
        <v>8</v>
      </c>
      <c r="F41" s="85">
        <v>2.75</v>
      </c>
      <c r="G41" s="85">
        <v>0.75</v>
      </c>
      <c r="H41" s="85">
        <v>0.75</v>
      </c>
      <c r="I41" s="86">
        <v>1.25</v>
      </c>
      <c r="J41" s="90">
        <f t="shared" si="6"/>
        <v>0</v>
      </c>
      <c r="K41" s="91">
        <f t="shared" si="7"/>
        <v>0.75</v>
      </c>
      <c r="L41" s="89"/>
    </row>
    <row r="42" spans="1:12" ht="13.5" customHeight="1" x14ac:dyDescent="0.2">
      <c r="A42" s="513"/>
      <c r="B42" s="514"/>
      <c r="C42" s="515"/>
      <c r="D42" s="133">
        <v>8</v>
      </c>
      <c r="E42" s="134">
        <v>9</v>
      </c>
      <c r="F42" s="85">
        <v>2.75</v>
      </c>
      <c r="G42" s="85">
        <v>0.65</v>
      </c>
      <c r="H42" s="85">
        <v>0.85</v>
      </c>
      <c r="I42" s="86">
        <v>1.25</v>
      </c>
      <c r="J42" s="90">
        <f t="shared" si="6"/>
        <v>0</v>
      </c>
      <c r="K42" s="91">
        <f t="shared" si="7"/>
        <v>0.85000000000000009</v>
      </c>
      <c r="L42" s="89"/>
    </row>
    <row r="43" spans="1:12" ht="13.5" customHeight="1" x14ac:dyDescent="0.2">
      <c r="A43" s="513"/>
      <c r="B43" s="514"/>
      <c r="C43" s="515"/>
      <c r="D43" s="133">
        <v>9</v>
      </c>
      <c r="E43" s="134">
        <v>10</v>
      </c>
      <c r="F43" s="85">
        <v>2.75</v>
      </c>
      <c r="G43" s="92">
        <v>0.55000000000000004</v>
      </c>
      <c r="H43" s="92">
        <v>0.95</v>
      </c>
      <c r="I43" s="93">
        <v>1.25</v>
      </c>
      <c r="J43" s="90">
        <f t="shared" si="6"/>
        <v>0</v>
      </c>
      <c r="K43" s="91">
        <f t="shared" si="7"/>
        <v>0.95000000000000018</v>
      </c>
      <c r="L43" s="89"/>
    </row>
    <row r="44" spans="1:12" ht="13.5" customHeight="1" x14ac:dyDescent="0.2">
      <c r="A44" s="513"/>
      <c r="B44" s="514"/>
      <c r="C44" s="515"/>
      <c r="D44" s="141">
        <v>10</v>
      </c>
      <c r="E44" s="142">
        <v>11</v>
      </c>
      <c r="F44" s="85">
        <v>2.75</v>
      </c>
      <c r="G44" s="92">
        <v>0.45</v>
      </c>
      <c r="H44" s="92">
        <v>1.05</v>
      </c>
      <c r="I44" s="93">
        <v>1.25</v>
      </c>
      <c r="J44" s="90">
        <f t="shared" si="6"/>
        <v>0</v>
      </c>
      <c r="K44" s="91">
        <f t="shared" si="7"/>
        <v>1.0499999999999998</v>
      </c>
      <c r="L44" s="89"/>
    </row>
    <row r="45" spans="1:12" ht="13.5" customHeight="1" x14ac:dyDescent="0.2">
      <c r="A45" s="513"/>
      <c r="B45" s="514"/>
      <c r="C45" s="515"/>
      <c r="D45" s="135">
        <v>11</v>
      </c>
      <c r="E45" s="136">
        <v>13</v>
      </c>
      <c r="F45" s="85">
        <v>2.75</v>
      </c>
      <c r="G45" s="98">
        <v>0.35</v>
      </c>
      <c r="H45" s="92">
        <v>1.1499999999999999</v>
      </c>
      <c r="I45" s="93">
        <v>1.25</v>
      </c>
      <c r="J45" s="90">
        <f t="shared" si="6"/>
        <v>0</v>
      </c>
      <c r="K45" s="91">
        <f t="shared" si="7"/>
        <v>1.1499999999999999</v>
      </c>
      <c r="L45" s="89"/>
    </row>
    <row r="46" spans="1:12" ht="13.5" customHeight="1" x14ac:dyDescent="0.2">
      <c r="A46" s="513"/>
      <c r="B46" s="514"/>
      <c r="C46" s="515"/>
      <c r="D46" s="137">
        <v>13</v>
      </c>
      <c r="E46" s="138">
        <v>14</v>
      </c>
      <c r="F46" s="85">
        <v>2.75</v>
      </c>
      <c r="G46" s="98">
        <v>0.25</v>
      </c>
      <c r="H46" s="92">
        <v>1.25</v>
      </c>
      <c r="I46" s="93">
        <v>1.25</v>
      </c>
      <c r="J46" s="90">
        <f t="shared" si="6"/>
        <v>0</v>
      </c>
      <c r="K46" s="91">
        <f t="shared" si="7"/>
        <v>1.25</v>
      </c>
      <c r="L46" s="89"/>
    </row>
    <row r="47" spans="1:12" ht="13.5" customHeight="1" x14ac:dyDescent="0.2">
      <c r="A47" s="513"/>
      <c r="B47" s="514"/>
      <c r="C47" s="516"/>
      <c r="D47" s="139">
        <v>14</v>
      </c>
      <c r="E47" s="140">
        <v>15</v>
      </c>
      <c r="F47" s="103">
        <v>2.75</v>
      </c>
      <c r="G47" s="104">
        <v>0.15</v>
      </c>
      <c r="H47" s="92">
        <v>1.35</v>
      </c>
      <c r="I47" s="93">
        <v>1.25</v>
      </c>
      <c r="J47" s="90">
        <f t="shared" si="6"/>
        <v>0</v>
      </c>
      <c r="K47" s="91">
        <f t="shared" si="7"/>
        <v>1.35</v>
      </c>
      <c r="L47" s="89"/>
    </row>
    <row r="48" spans="1:12" ht="13.5" customHeight="1" x14ac:dyDescent="0.2">
      <c r="A48" s="513"/>
      <c r="B48" s="514"/>
      <c r="C48" s="547" t="s">
        <v>118</v>
      </c>
      <c r="D48" s="133"/>
      <c r="E48" s="134">
        <v>7</v>
      </c>
      <c r="F48" s="85">
        <v>2.75</v>
      </c>
      <c r="G48" s="85">
        <v>0.8</v>
      </c>
      <c r="H48" s="105" t="s">
        <v>95</v>
      </c>
      <c r="I48" s="105">
        <v>1.25</v>
      </c>
      <c r="J48" s="106">
        <f t="shared" ref="J48:J55" si="8">F48-G48-I48</f>
        <v>0.7</v>
      </c>
      <c r="K48" s="518" t="s">
        <v>88</v>
      </c>
      <c r="L48" s="89"/>
    </row>
    <row r="49" spans="1:13" ht="13.5" customHeight="1" x14ac:dyDescent="0.2">
      <c r="A49" s="513"/>
      <c r="B49" s="514"/>
      <c r="C49" s="515"/>
      <c r="D49" s="133">
        <v>7</v>
      </c>
      <c r="E49" s="134">
        <v>8</v>
      </c>
      <c r="F49" s="85">
        <v>2.75</v>
      </c>
      <c r="G49" s="85">
        <v>0.75</v>
      </c>
      <c r="H49" s="85" t="s">
        <v>95</v>
      </c>
      <c r="I49" s="85">
        <v>1.25</v>
      </c>
      <c r="J49" s="87">
        <f t="shared" si="8"/>
        <v>0.75</v>
      </c>
      <c r="K49" s="519"/>
      <c r="L49" s="89"/>
    </row>
    <row r="50" spans="1:13" ht="13.5" customHeight="1" x14ac:dyDescent="0.2">
      <c r="A50" s="513"/>
      <c r="B50" s="514"/>
      <c r="C50" s="515"/>
      <c r="D50" s="133">
        <v>8</v>
      </c>
      <c r="E50" s="134">
        <v>9</v>
      </c>
      <c r="F50" s="85">
        <v>2.75</v>
      </c>
      <c r="G50" s="85">
        <v>0.65</v>
      </c>
      <c r="H50" s="85" t="s">
        <v>95</v>
      </c>
      <c r="I50" s="85">
        <v>1.25</v>
      </c>
      <c r="J50" s="107">
        <f t="shared" si="8"/>
        <v>0.85000000000000009</v>
      </c>
      <c r="K50" s="519"/>
      <c r="L50" s="89"/>
    </row>
    <row r="51" spans="1:13" ht="13.5" customHeight="1" x14ac:dyDescent="0.2">
      <c r="A51" s="513"/>
      <c r="B51" s="514"/>
      <c r="C51" s="515"/>
      <c r="D51" s="133">
        <v>9</v>
      </c>
      <c r="E51" s="134">
        <v>10</v>
      </c>
      <c r="F51" s="85">
        <v>2.75</v>
      </c>
      <c r="G51" s="92">
        <v>0.55000000000000004</v>
      </c>
      <c r="H51" s="85" t="s">
        <v>95</v>
      </c>
      <c r="I51" s="85">
        <v>1.25</v>
      </c>
      <c r="J51" s="108">
        <f t="shared" si="8"/>
        <v>0.95000000000000018</v>
      </c>
      <c r="K51" s="519"/>
      <c r="L51" s="89"/>
    </row>
    <row r="52" spans="1:13" ht="13.5" customHeight="1" x14ac:dyDescent="0.2">
      <c r="A52" s="513"/>
      <c r="B52" s="514"/>
      <c r="C52" s="515"/>
      <c r="D52" s="141">
        <v>10</v>
      </c>
      <c r="E52" s="142">
        <v>11</v>
      </c>
      <c r="F52" s="85">
        <v>2.75</v>
      </c>
      <c r="G52" s="92">
        <v>0.45</v>
      </c>
      <c r="H52" s="85" t="s">
        <v>95</v>
      </c>
      <c r="I52" s="85">
        <v>1.25</v>
      </c>
      <c r="J52" s="108">
        <f t="shared" si="8"/>
        <v>1.0499999999999998</v>
      </c>
      <c r="K52" s="519"/>
      <c r="L52" s="89"/>
    </row>
    <row r="53" spans="1:13" ht="13.5" customHeight="1" x14ac:dyDescent="0.2">
      <c r="A53" s="513"/>
      <c r="B53" s="514"/>
      <c r="C53" s="515"/>
      <c r="D53" s="135">
        <v>11</v>
      </c>
      <c r="E53" s="136">
        <v>13</v>
      </c>
      <c r="F53" s="85">
        <v>2.75</v>
      </c>
      <c r="G53" s="98">
        <v>0.35</v>
      </c>
      <c r="H53" s="85" t="s">
        <v>95</v>
      </c>
      <c r="I53" s="85">
        <v>1.25</v>
      </c>
      <c r="J53" s="90">
        <f t="shared" si="8"/>
        <v>1.1499999999999999</v>
      </c>
      <c r="K53" s="519"/>
      <c r="L53" s="89"/>
    </row>
    <row r="54" spans="1:13" ht="13.5" customHeight="1" x14ac:dyDescent="0.2">
      <c r="A54" s="513"/>
      <c r="B54" s="514"/>
      <c r="C54" s="515"/>
      <c r="D54" s="137">
        <v>13</v>
      </c>
      <c r="E54" s="138">
        <v>14</v>
      </c>
      <c r="F54" s="85">
        <v>2.75</v>
      </c>
      <c r="G54" s="98">
        <v>0.25</v>
      </c>
      <c r="H54" s="93" t="s">
        <v>95</v>
      </c>
      <c r="I54" s="93">
        <v>1.25</v>
      </c>
      <c r="J54" s="107">
        <f t="shared" si="8"/>
        <v>1.25</v>
      </c>
      <c r="K54" s="519"/>
      <c r="L54" s="89"/>
    </row>
    <row r="55" spans="1:13" ht="14.25" customHeight="1" thickBot="1" x14ac:dyDescent="0.25">
      <c r="A55" s="530"/>
      <c r="B55" s="531"/>
      <c r="C55" s="532"/>
      <c r="D55" s="145">
        <v>14</v>
      </c>
      <c r="E55" s="144">
        <v>15</v>
      </c>
      <c r="F55" s="115">
        <v>2.75</v>
      </c>
      <c r="G55" s="116">
        <v>0.15</v>
      </c>
      <c r="H55" s="117" t="s">
        <v>77</v>
      </c>
      <c r="I55" s="117">
        <v>1.25</v>
      </c>
      <c r="J55" s="118">
        <f t="shared" si="8"/>
        <v>1.35</v>
      </c>
      <c r="K55" s="533"/>
      <c r="L55" s="89"/>
    </row>
    <row r="56" spans="1:13" ht="14.25" customHeight="1" x14ac:dyDescent="0.2">
      <c r="A56" s="119"/>
      <c r="B56" s="120"/>
      <c r="C56" s="121"/>
      <c r="D56" s="122"/>
      <c r="E56" s="100"/>
      <c r="F56" s="123"/>
      <c r="G56" s="123"/>
      <c r="H56" s="123"/>
      <c r="I56" s="123"/>
      <c r="J56" s="124"/>
      <c r="K56" s="124"/>
      <c r="L56" s="89"/>
    </row>
    <row r="57" spans="1:13" x14ac:dyDescent="0.2">
      <c r="A57" s="534" t="s">
        <v>203</v>
      </c>
      <c r="B57" s="534"/>
      <c r="C57" s="534"/>
      <c r="D57" s="534"/>
      <c r="E57" s="534"/>
      <c r="F57" s="534"/>
      <c r="G57" s="534"/>
      <c r="H57" s="534"/>
      <c r="I57" s="534"/>
      <c r="J57" s="534"/>
      <c r="K57" s="534"/>
      <c r="L57" s="125"/>
      <c r="M57" s="126"/>
    </row>
    <row r="58" spans="1:13" ht="26.25" customHeight="1" x14ac:dyDescent="0.2">
      <c r="A58" s="535" t="s">
        <v>103</v>
      </c>
      <c r="B58" s="535"/>
      <c r="C58" s="535"/>
      <c r="D58" s="535"/>
      <c r="E58" s="535"/>
      <c r="F58" s="535"/>
      <c r="G58" s="535"/>
      <c r="H58" s="535"/>
      <c r="I58" s="535"/>
      <c r="J58" s="535"/>
      <c r="K58" s="535"/>
      <c r="L58" s="127"/>
      <c r="M58" s="127"/>
    </row>
    <row r="59" spans="1:13" x14ac:dyDescent="0.2">
      <c r="A59" s="536" t="s">
        <v>132</v>
      </c>
      <c r="B59" s="536"/>
      <c r="C59" s="536"/>
      <c r="D59" s="536"/>
      <c r="E59" s="536"/>
      <c r="F59" s="536"/>
      <c r="G59" s="536"/>
      <c r="H59" s="536"/>
      <c r="I59" s="536"/>
      <c r="J59" s="536"/>
      <c r="K59" s="536"/>
      <c r="L59" s="127"/>
    </row>
    <row r="60" spans="1:13" ht="14" x14ac:dyDescent="0.2">
      <c r="A60" s="71"/>
      <c r="B60" s="537"/>
      <c r="C60" s="537"/>
      <c r="D60" s="537"/>
      <c r="E60" s="537"/>
      <c r="F60" s="537"/>
      <c r="G60" s="537"/>
      <c r="H60" s="537"/>
      <c r="I60" s="537"/>
      <c r="J60" s="537"/>
      <c r="K60" s="537"/>
      <c r="L60" s="537"/>
    </row>
    <row r="61" spans="1:13" x14ac:dyDescent="0.2">
      <c r="A61" s="71"/>
      <c r="B61" s="129"/>
      <c r="C61" s="130"/>
      <c r="D61" s="129"/>
      <c r="E61" s="129"/>
      <c r="F61" s="131"/>
      <c r="G61" s="132"/>
      <c r="H61" s="132"/>
      <c r="I61" s="132"/>
      <c r="J61" s="132"/>
      <c r="K61" s="131"/>
      <c r="L61" s="130"/>
    </row>
  </sheetData>
  <mergeCells count="58">
    <mergeCell ref="A57:K57"/>
    <mergeCell ref="A58:K58"/>
    <mergeCell ref="A59:K59"/>
    <mergeCell ref="B60:L60"/>
    <mergeCell ref="I38:I39"/>
    <mergeCell ref="J38:J39"/>
    <mergeCell ref="K38:K39"/>
    <mergeCell ref="D39:E39"/>
    <mergeCell ref="A40:A55"/>
    <mergeCell ref="B40:B55"/>
    <mergeCell ref="C40:C47"/>
    <mergeCell ref="C48:C55"/>
    <mergeCell ref="K48:K55"/>
    <mergeCell ref="A38:A39"/>
    <mergeCell ref="B38:B39"/>
    <mergeCell ref="D38:E38"/>
    <mergeCell ref="F38:F39"/>
    <mergeCell ref="G38:G39"/>
    <mergeCell ref="H38:H39"/>
    <mergeCell ref="I22:I23"/>
    <mergeCell ref="J22:J23"/>
    <mergeCell ref="K22:K23"/>
    <mergeCell ref="D23:E23"/>
    <mergeCell ref="A24:A37"/>
    <mergeCell ref="B24:B37"/>
    <mergeCell ref="C24:C30"/>
    <mergeCell ref="C31:C37"/>
    <mergeCell ref="K31:K37"/>
    <mergeCell ref="A22:A23"/>
    <mergeCell ref="B22:B23"/>
    <mergeCell ref="D22:E22"/>
    <mergeCell ref="F22:F23"/>
    <mergeCell ref="G22:G23"/>
    <mergeCell ref="H22:H23"/>
    <mergeCell ref="J6:J7"/>
    <mergeCell ref="K6:K7"/>
    <mergeCell ref="D7:E7"/>
    <mergeCell ref="A8:A21"/>
    <mergeCell ref="B8:B21"/>
    <mergeCell ref="C8:C14"/>
    <mergeCell ref="C15:C21"/>
    <mergeCell ref="K15:K21"/>
    <mergeCell ref="A6:A7"/>
    <mergeCell ref="B6:B7"/>
    <mergeCell ref="I6:I7"/>
    <mergeCell ref="D6:E6"/>
    <mergeCell ref="F6:F7"/>
    <mergeCell ref="G6:G7"/>
    <mergeCell ref="H6:H7"/>
    <mergeCell ref="A1:K1"/>
    <mergeCell ref="B2:K2"/>
    <mergeCell ref="A3:A5"/>
    <mergeCell ref="B3:C5"/>
    <mergeCell ref="D3:E5"/>
    <mergeCell ref="F3:F4"/>
    <mergeCell ref="G3:G4"/>
    <mergeCell ref="H3:H4"/>
    <mergeCell ref="I3:I4"/>
  </mergeCells>
  <phoneticPr fontId="39"/>
  <pageMargins left="0.63" right="0.19" top="0.57999999999999996" bottom="0.6" header="0.22" footer="0.2"/>
  <pageSetup paperSize="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M59"/>
  <sheetViews>
    <sheetView view="pageBreakPreview" zoomScale="115" zoomScaleNormal="85" zoomScaleSheetLayoutView="115" workbookViewId="0">
      <pane xSplit="2" ySplit="5" topLeftCell="C42" activePane="bottomRight" state="frozen"/>
      <selection pane="topRight"/>
      <selection pane="bottomLeft"/>
      <selection pane="bottomRight" sqref="A1:K1"/>
    </sheetView>
  </sheetViews>
  <sheetFormatPr defaultColWidth="8" defaultRowHeight="12" x14ac:dyDescent="0.2"/>
  <cols>
    <col min="1" max="1" width="5.453125" style="67" customWidth="1"/>
    <col min="2" max="2" width="7.6328125" style="68" bestFit="1" customWidth="1"/>
    <col min="3" max="3" width="2.7265625" style="67" customWidth="1"/>
    <col min="4" max="4" width="8.26953125" style="68" bestFit="1" customWidth="1"/>
    <col min="5" max="5" width="7.08984375" style="68" bestFit="1" customWidth="1"/>
    <col min="6" max="6" width="10" style="69" customWidth="1"/>
    <col min="7" max="9" width="10" style="70" customWidth="1"/>
    <col min="10" max="10" width="10.36328125" style="70" customWidth="1"/>
    <col min="11" max="11" width="10.36328125" style="69" customWidth="1"/>
    <col min="12" max="12" width="2.36328125" style="67" customWidth="1"/>
    <col min="13" max="13" width="2.36328125" style="67" bestFit="1" customWidth="1"/>
    <col min="14" max="14" width="5" style="67" customWidth="1"/>
    <col min="15" max="15" width="5" style="67" bestFit="1" customWidth="1"/>
    <col min="16" max="16" width="2.36328125" style="67" bestFit="1" customWidth="1"/>
    <col min="17" max="17" width="5" style="67" customWidth="1"/>
    <col min="18" max="18" width="8" style="67" bestFit="1"/>
    <col min="19" max="16384" width="8" style="67"/>
  </cols>
  <sheetData>
    <row r="1" spans="1:12" ht="21.75" customHeight="1" x14ac:dyDescent="0.2">
      <c r="A1" s="484" t="s">
        <v>56</v>
      </c>
      <c r="B1" s="484"/>
      <c r="C1" s="484"/>
      <c r="D1" s="484"/>
      <c r="E1" s="484"/>
      <c r="F1" s="484"/>
      <c r="G1" s="484"/>
      <c r="H1" s="484"/>
      <c r="I1" s="484"/>
      <c r="J1" s="484"/>
      <c r="K1" s="484"/>
    </row>
    <row r="2" spans="1:12" ht="12.5" thickBot="1" x14ac:dyDescent="0.25">
      <c r="A2" s="71"/>
      <c r="B2" s="485" t="s">
        <v>126</v>
      </c>
      <c r="C2" s="485"/>
      <c r="D2" s="485"/>
      <c r="E2" s="485"/>
      <c r="F2" s="485"/>
      <c r="G2" s="485"/>
      <c r="H2" s="485"/>
      <c r="I2" s="485"/>
      <c r="J2" s="485"/>
      <c r="K2" s="485"/>
      <c r="L2" s="71"/>
    </row>
    <row r="3" spans="1:12" ht="24.75" customHeight="1" x14ac:dyDescent="0.15">
      <c r="A3" s="486" t="s">
        <v>65</v>
      </c>
      <c r="B3" s="489" t="s">
        <v>229</v>
      </c>
      <c r="C3" s="490"/>
      <c r="D3" s="495" t="s">
        <v>201</v>
      </c>
      <c r="E3" s="496"/>
      <c r="F3" s="501" t="s">
        <v>4</v>
      </c>
      <c r="G3" s="503" t="s">
        <v>30</v>
      </c>
      <c r="H3" s="505" t="s">
        <v>59</v>
      </c>
      <c r="I3" s="503" t="s">
        <v>36</v>
      </c>
      <c r="J3" s="73" t="s">
        <v>79</v>
      </c>
      <c r="K3" s="74" t="s">
        <v>79</v>
      </c>
      <c r="L3" s="71"/>
    </row>
    <row r="4" spans="1:12" ht="24.75" customHeight="1" x14ac:dyDescent="0.2">
      <c r="A4" s="487"/>
      <c r="B4" s="491"/>
      <c r="C4" s="492"/>
      <c r="D4" s="497"/>
      <c r="E4" s="498"/>
      <c r="F4" s="502"/>
      <c r="G4" s="504"/>
      <c r="H4" s="506"/>
      <c r="I4" s="504"/>
      <c r="J4" s="75" t="s">
        <v>38</v>
      </c>
      <c r="K4" s="76" t="s">
        <v>41</v>
      </c>
      <c r="L4" s="71"/>
    </row>
    <row r="5" spans="1:12" ht="15" customHeight="1" thickBot="1" x14ac:dyDescent="0.25">
      <c r="A5" s="488"/>
      <c r="B5" s="493"/>
      <c r="C5" s="494"/>
      <c r="D5" s="499"/>
      <c r="E5" s="500"/>
      <c r="F5" s="77" t="s">
        <v>91</v>
      </c>
      <c r="G5" s="78" t="s">
        <v>181</v>
      </c>
      <c r="H5" s="79" t="s">
        <v>33</v>
      </c>
      <c r="I5" s="79" t="s">
        <v>10</v>
      </c>
      <c r="J5" s="80" t="s">
        <v>260</v>
      </c>
      <c r="K5" s="81" t="s">
        <v>66</v>
      </c>
      <c r="L5" s="71"/>
    </row>
    <row r="6" spans="1:12" ht="18.75" customHeight="1" x14ac:dyDescent="0.2">
      <c r="A6" s="520" t="s">
        <v>161</v>
      </c>
      <c r="B6" s="522" t="s">
        <v>137</v>
      </c>
      <c r="C6" s="72"/>
      <c r="D6" s="526" t="s">
        <v>151</v>
      </c>
      <c r="E6" s="527"/>
      <c r="F6" s="528">
        <v>2.75</v>
      </c>
      <c r="G6" s="528" t="s">
        <v>77</v>
      </c>
      <c r="H6" s="524" t="s">
        <v>77</v>
      </c>
      <c r="I6" s="524">
        <v>1.25</v>
      </c>
      <c r="J6" s="507">
        <f>SUM(F6-I6)</f>
        <v>1.5</v>
      </c>
      <c r="K6" s="509" t="s">
        <v>88</v>
      </c>
      <c r="L6" s="71"/>
    </row>
    <row r="7" spans="1:12" ht="18.75" customHeight="1" x14ac:dyDescent="0.2">
      <c r="A7" s="521"/>
      <c r="B7" s="523"/>
      <c r="C7" s="82"/>
      <c r="D7" s="511" t="s">
        <v>159</v>
      </c>
      <c r="E7" s="512"/>
      <c r="F7" s="529"/>
      <c r="G7" s="529"/>
      <c r="H7" s="525"/>
      <c r="I7" s="525"/>
      <c r="J7" s="508"/>
      <c r="K7" s="510"/>
      <c r="L7" s="71"/>
    </row>
    <row r="8" spans="1:12" ht="12" customHeight="1" x14ac:dyDescent="0.2">
      <c r="A8" s="513" t="s">
        <v>198</v>
      </c>
      <c r="B8" s="514" t="s">
        <v>50</v>
      </c>
      <c r="C8" s="541" t="s">
        <v>278</v>
      </c>
      <c r="D8" s="83"/>
      <c r="E8" s="84">
        <v>8</v>
      </c>
      <c r="F8" s="85">
        <v>2.75</v>
      </c>
      <c r="G8" s="85">
        <v>0.75</v>
      </c>
      <c r="H8" s="85">
        <v>0.75</v>
      </c>
      <c r="I8" s="86">
        <v>1.25</v>
      </c>
      <c r="J8" s="87">
        <f t="shared" ref="J8:J14" si="0">F8-G8-H8-I8</f>
        <v>0</v>
      </c>
      <c r="K8" s="88">
        <f t="shared" ref="K8:K14" si="1">F8-G8-I8</f>
        <v>0.75</v>
      </c>
      <c r="L8" s="89"/>
    </row>
    <row r="9" spans="1:12" ht="13.5" customHeight="1" x14ac:dyDescent="0.2">
      <c r="A9" s="513"/>
      <c r="B9" s="514"/>
      <c r="C9" s="541"/>
      <c r="D9" s="83">
        <v>8</v>
      </c>
      <c r="E9" s="84">
        <v>9</v>
      </c>
      <c r="F9" s="85">
        <v>2.75</v>
      </c>
      <c r="G9" s="85">
        <v>0.65</v>
      </c>
      <c r="H9" s="85">
        <v>0.85</v>
      </c>
      <c r="I9" s="86">
        <v>1.25</v>
      </c>
      <c r="J9" s="90">
        <f t="shared" si="0"/>
        <v>0</v>
      </c>
      <c r="K9" s="91">
        <f t="shared" si="1"/>
        <v>0.85000000000000009</v>
      </c>
      <c r="L9" s="89"/>
    </row>
    <row r="10" spans="1:12" ht="13.5" customHeight="1" x14ac:dyDescent="0.2">
      <c r="A10" s="513"/>
      <c r="B10" s="514"/>
      <c r="C10" s="541"/>
      <c r="D10" s="83">
        <v>9</v>
      </c>
      <c r="E10" s="84">
        <v>10</v>
      </c>
      <c r="F10" s="85">
        <v>2.75</v>
      </c>
      <c r="G10" s="92">
        <v>0.55000000000000004</v>
      </c>
      <c r="H10" s="92">
        <v>0.95</v>
      </c>
      <c r="I10" s="93">
        <v>1.25</v>
      </c>
      <c r="J10" s="90">
        <f t="shared" si="0"/>
        <v>0</v>
      </c>
      <c r="K10" s="91">
        <f t="shared" si="1"/>
        <v>0.95000000000000018</v>
      </c>
      <c r="L10" s="89"/>
    </row>
    <row r="11" spans="1:12" ht="13.5" customHeight="1" x14ac:dyDescent="0.2">
      <c r="A11" s="513"/>
      <c r="B11" s="514"/>
      <c r="C11" s="541"/>
      <c r="D11" s="94">
        <v>10</v>
      </c>
      <c r="E11" s="95">
        <v>11</v>
      </c>
      <c r="F11" s="85">
        <v>2.75</v>
      </c>
      <c r="G11" s="92">
        <v>0.45</v>
      </c>
      <c r="H11" s="92">
        <v>1.05</v>
      </c>
      <c r="I11" s="93">
        <v>1.25</v>
      </c>
      <c r="J11" s="90">
        <f t="shared" si="0"/>
        <v>0</v>
      </c>
      <c r="K11" s="91">
        <f t="shared" si="1"/>
        <v>1.0499999999999998</v>
      </c>
      <c r="L11" s="89"/>
    </row>
    <row r="12" spans="1:12" ht="13.5" customHeight="1" x14ac:dyDescent="0.2">
      <c r="A12" s="513"/>
      <c r="B12" s="514"/>
      <c r="C12" s="541"/>
      <c r="D12" s="96">
        <v>11</v>
      </c>
      <c r="E12" s="97">
        <v>13</v>
      </c>
      <c r="F12" s="85">
        <v>2.75</v>
      </c>
      <c r="G12" s="98">
        <v>0.35</v>
      </c>
      <c r="H12" s="92">
        <v>1.1499999999999999</v>
      </c>
      <c r="I12" s="93">
        <v>1.25</v>
      </c>
      <c r="J12" s="90">
        <f t="shared" si="0"/>
        <v>0</v>
      </c>
      <c r="K12" s="91">
        <f t="shared" si="1"/>
        <v>1.1499999999999999</v>
      </c>
      <c r="L12" s="89"/>
    </row>
    <row r="13" spans="1:12" ht="13.5" customHeight="1" x14ac:dyDescent="0.2">
      <c r="A13" s="513"/>
      <c r="B13" s="514"/>
      <c r="C13" s="541"/>
      <c r="D13" s="99">
        <v>13</v>
      </c>
      <c r="E13" s="100">
        <v>14</v>
      </c>
      <c r="F13" s="85">
        <v>2.75</v>
      </c>
      <c r="G13" s="98">
        <v>0.25</v>
      </c>
      <c r="H13" s="92">
        <v>1.25</v>
      </c>
      <c r="I13" s="93">
        <v>1.25</v>
      </c>
      <c r="J13" s="90">
        <f t="shared" si="0"/>
        <v>0</v>
      </c>
      <c r="K13" s="91">
        <f t="shared" si="1"/>
        <v>1.25</v>
      </c>
      <c r="L13" s="89"/>
    </row>
    <row r="14" spans="1:12" ht="13.5" customHeight="1" x14ac:dyDescent="0.2">
      <c r="A14" s="513"/>
      <c r="B14" s="514"/>
      <c r="C14" s="542"/>
      <c r="D14" s="101">
        <v>14</v>
      </c>
      <c r="E14" s="102">
        <v>15</v>
      </c>
      <c r="F14" s="103">
        <v>2.75</v>
      </c>
      <c r="G14" s="104">
        <v>0.15</v>
      </c>
      <c r="H14" s="92">
        <v>1.35</v>
      </c>
      <c r="I14" s="93">
        <v>1.25</v>
      </c>
      <c r="J14" s="90">
        <f t="shared" si="0"/>
        <v>0</v>
      </c>
      <c r="K14" s="91">
        <f t="shared" si="1"/>
        <v>1.35</v>
      </c>
      <c r="L14" s="89"/>
    </row>
    <row r="15" spans="1:12" ht="13.5" customHeight="1" x14ac:dyDescent="0.2">
      <c r="A15" s="513"/>
      <c r="B15" s="514"/>
      <c r="C15" s="541" t="s">
        <v>37</v>
      </c>
      <c r="D15" s="83"/>
      <c r="E15" s="84">
        <v>8</v>
      </c>
      <c r="F15" s="85">
        <v>2.75</v>
      </c>
      <c r="G15" s="85">
        <v>0.75</v>
      </c>
      <c r="H15" s="105" t="s">
        <v>95</v>
      </c>
      <c r="I15" s="105">
        <v>1.25</v>
      </c>
      <c r="J15" s="106">
        <f t="shared" ref="J15:J21" si="2">F15-G15-I15</f>
        <v>0.75</v>
      </c>
      <c r="K15" s="518" t="s">
        <v>88</v>
      </c>
      <c r="L15" s="89"/>
    </row>
    <row r="16" spans="1:12" ht="13.5" customHeight="1" x14ac:dyDescent="0.2">
      <c r="A16" s="513"/>
      <c r="B16" s="514"/>
      <c r="C16" s="541"/>
      <c r="D16" s="83">
        <v>8</v>
      </c>
      <c r="E16" s="84">
        <v>9</v>
      </c>
      <c r="F16" s="85">
        <v>2.75</v>
      </c>
      <c r="G16" s="85">
        <v>0.65</v>
      </c>
      <c r="H16" s="85" t="s">
        <v>95</v>
      </c>
      <c r="I16" s="85">
        <v>1.25</v>
      </c>
      <c r="J16" s="87">
        <f t="shared" si="2"/>
        <v>0.85000000000000009</v>
      </c>
      <c r="K16" s="519"/>
      <c r="L16" s="89"/>
    </row>
    <row r="17" spans="1:12" ht="13.5" customHeight="1" x14ac:dyDescent="0.2">
      <c r="A17" s="513"/>
      <c r="B17" s="514"/>
      <c r="C17" s="541"/>
      <c r="D17" s="83">
        <v>9</v>
      </c>
      <c r="E17" s="84">
        <v>10</v>
      </c>
      <c r="F17" s="85">
        <v>2.75</v>
      </c>
      <c r="G17" s="92">
        <v>0.55000000000000004</v>
      </c>
      <c r="H17" s="85" t="s">
        <v>95</v>
      </c>
      <c r="I17" s="85">
        <v>1.25</v>
      </c>
      <c r="J17" s="108">
        <f t="shared" si="2"/>
        <v>0.95000000000000018</v>
      </c>
      <c r="K17" s="519"/>
      <c r="L17" s="89"/>
    </row>
    <row r="18" spans="1:12" ht="13.5" customHeight="1" x14ac:dyDescent="0.2">
      <c r="A18" s="513"/>
      <c r="B18" s="514"/>
      <c r="C18" s="541"/>
      <c r="D18" s="94">
        <v>10</v>
      </c>
      <c r="E18" s="95">
        <v>11</v>
      </c>
      <c r="F18" s="85">
        <v>2.75</v>
      </c>
      <c r="G18" s="92">
        <v>0.45</v>
      </c>
      <c r="H18" s="85" t="s">
        <v>95</v>
      </c>
      <c r="I18" s="85">
        <v>1.25</v>
      </c>
      <c r="J18" s="108">
        <f t="shared" si="2"/>
        <v>1.0499999999999998</v>
      </c>
      <c r="K18" s="519"/>
      <c r="L18" s="89"/>
    </row>
    <row r="19" spans="1:12" ht="13.5" customHeight="1" x14ac:dyDescent="0.2">
      <c r="A19" s="513"/>
      <c r="B19" s="514"/>
      <c r="C19" s="546"/>
      <c r="D19" s="96">
        <v>11</v>
      </c>
      <c r="E19" s="97">
        <v>13</v>
      </c>
      <c r="F19" s="85">
        <v>2.75</v>
      </c>
      <c r="G19" s="98">
        <v>0.35</v>
      </c>
      <c r="H19" s="85" t="s">
        <v>95</v>
      </c>
      <c r="I19" s="85">
        <v>1.25</v>
      </c>
      <c r="J19" s="90">
        <f t="shared" si="2"/>
        <v>1.1499999999999999</v>
      </c>
      <c r="K19" s="519"/>
      <c r="L19" s="89"/>
    </row>
    <row r="20" spans="1:12" ht="13.5" customHeight="1" x14ac:dyDescent="0.2">
      <c r="A20" s="513"/>
      <c r="B20" s="514"/>
      <c r="C20" s="541"/>
      <c r="D20" s="99">
        <v>13</v>
      </c>
      <c r="E20" s="100">
        <v>14</v>
      </c>
      <c r="F20" s="85">
        <v>2.75</v>
      </c>
      <c r="G20" s="98">
        <v>0.25</v>
      </c>
      <c r="H20" s="93" t="s">
        <v>95</v>
      </c>
      <c r="I20" s="93">
        <v>1.25</v>
      </c>
      <c r="J20" s="107">
        <f t="shared" si="2"/>
        <v>1.25</v>
      </c>
      <c r="K20" s="519"/>
      <c r="L20" s="89"/>
    </row>
    <row r="21" spans="1:12" ht="14.25" customHeight="1" thickBot="1" x14ac:dyDescent="0.25">
      <c r="A21" s="530"/>
      <c r="B21" s="531"/>
      <c r="C21" s="543"/>
      <c r="D21" s="113">
        <v>14</v>
      </c>
      <c r="E21" s="114">
        <v>15</v>
      </c>
      <c r="F21" s="115">
        <v>2.75</v>
      </c>
      <c r="G21" s="116">
        <v>0.15</v>
      </c>
      <c r="H21" s="115" t="s">
        <v>95</v>
      </c>
      <c r="I21" s="116">
        <v>1.25</v>
      </c>
      <c r="J21" s="118">
        <f t="shared" si="2"/>
        <v>1.35</v>
      </c>
      <c r="K21" s="533"/>
      <c r="L21" s="89"/>
    </row>
    <row r="22" spans="1:12" ht="18.75" customHeight="1" x14ac:dyDescent="0.2">
      <c r="A22" s="520" t="s">
        <v>161</v>
      </c>
      <c r="B22" s="522" t="s">
        <v>267</v>
      </c>
      <c r="C22" s="72"/>
      <c r="D22" s="548" t="s">
        <v>151</v>
      </c>
      <c r="E22" s="549"/>
      <c r="F22" s="550">
        <v>2.85</v>
      </c>
      <c r="G22" s="550" t="s">
        <v>77</v>
      </c>
      <c r="H22" s="551" t="s">
        <v>77</v>
      </c>
      <c r="I22" s="551">
        <v>1.25</v>
      </c>
      <c r="J22" s="507">
        <f>SUM(F22-I22)</f>
        <v>1.6</v>
      </c>
      <c r="K22" s="509" t="s">
        <v>88</v>
      </c>
      <c r="L22" s="71"/>
    </row>
    <row r="23" spans="1:12" ht="18.75" customHeight="1" x14ac:dyDescent="0.2">
      <c r="A23" s="521"/>
      <c r="B23" s="523"/>
      <c r="C23" s="82"/>
      <c r="D23" s="511" t="s">
        <v>159</v>
      </c>
      <c r="E23" s="512"/>
      <c r="F23" s="529"/>
      <c r="G23" s="529"/>
      <c r="H23" s="525"/>
      <c r="I23" s="525"/>
      <c r="J23" s="508"/>
      <c r="K23" s="510"/>
      <c r="L23" s="71"/>
    </row>
    <row r="24" spans="1:12" ht="12" customHeight="1" x14ac:dyDescent="0.2">
      <c r="A24" s="513" t="s">
        <v>198</v>
      </c>
      <c r="B24" s="514" t="s">
        <v>50</v>
      </c>
      <c r="C24" s="541" t="s">
        <v>278</v>
      </c>
      <c r="D24" s="133"/>
      <c r="E24" s="134">
        <v>7</v>
      </c>
      <c r="F24" s="85">
        <v>2.85</v>
      </c>
      <c r="G24" s="85">
        <v>0.85</v>
      </c>
      <c r="H24" s="85">
        <v>0.75</v>
      </c>
      <c r="I24" s="86">
        <v>1.25</v>
      </c>
      <c r="J24" s="90">
        <f>F24-G24-H24-I24</f>
        <v>0</v>
      </c>
      <c r="K24" s="91">
        <f t="shared" ref="K24:K30" si="3">F24-G24-I24</f>
        <v>0.75</v>
      </c>
      <c r="L24" s="89"/>
    </row>
    <row r="25" spans="1:12" ht="13.5" customHeight="1" x14ac:dyDescent="0.2">
      <c r="A25" s="513"/>
      <c r="B25" s="514"/>
      <c r="C25" s="541"/>
      <c r="D25" s="133">
        <v>7</v>
      </c>
      <c r="E25" s="134">
        <v>8</v>
      </c>
      <c r="F25" s="85">
        <v>2.85</v>
      </c>
      <c r="G25" s="85">
        <v>0.75</v>
      </c>
      <c r="H25" s="85">
        <v>0.85</v>
      </c>
      <c r="I25" s="86">
        <v>1.25</v>
      </c>
      <c r="J25" s="90">
        <f t="shared" ref="J25:J30" si="4">F26-G25-H25-I25</f>
        <v>0</v>
      </c>
      <c r="K25" s="91">
        <f t="shared" si="3"/>
        <v>0.85000000000000009</v>
      </c>
      <c r="L25" s="89"/>
    </row>
    <row r="26" spans="1:12" ht="13.5" customHeight="1" x14ac:dyDescent="0.2">
      <c r="A26" s="513"/>
      <c r="B26" s="514"/>
      <c r="C26" s="541"/>
      <c r="D26" s="133">
        <v>8</v>
      </c>
      <c r="E26" s="134">
        <v>10</v>
      </c>
      <c r="F26" s="85">
        <v>2.85</v>
      </c>
      <c r="G26" s="92">
        <v>0.65</v>
      </c>
      <c r="H26" s="92">
        <v>0.95</v>
      </c>
      <c r="I26" s="93">
        <v>1.25</v>
      </c>
      <c r="J26" s="90">
        <f t="shared" si="4"/>
        <v>0</v>
      </c>
      <c r="K26" s="91">
        <f t="shared" si="3"/>
        <v>0.95000000000000018</v>
      </c>
      <c r="L26" s="89"/>
    </row>
    <row r="27" spans="1:12" ht="13.5" customHeight="1" x14ac:dyDescent="0.2">
      <c r="A27" s="513"/>
      <c r="B27" s="514"/>
      <c r="C27" s="541"/>
      <c r="D27" s="141">
        <v>10</v>
      </c>
      <c r="E27" s="142">
        <v>11</v>
      </c>
      <c r="F27" s="85">
        <v>2.85</v>
      </c>
      <c r="G27" s="92">
        <v>0.55000000000000004</v>
      </c>
      <c r="H27" s="92">
        <v>1.05</v>
      </c>
      <c r="I27" s="93">
        <v>1.25</v>
      </c>
      <c r="J27" s="90">
        <f t="shared" si="4"/>
        <v>0</v>
      </c>
      <c r="K27" s="91">
        <f t="shared" si="3"/>
        <v>1.0499999999999998</v>
      </c>
      <c r="L27" s="89"/>
    </row>
    <row r="28" spans="1:12" ht="13.5" customHeight="1" x14ac:dyDescent="0.2">
      <c r="A28" s="513"/>
      <c r="B28" s="514"/>
      <c r="C28" s="541"/>
      <c r="D28" s="135">
        <v>11</v>
      </c>
      <c r="E28" s="136">
        <v>12</v>
      </c>
      <c r="F28" s="85">
        <v>2.85</v>
      </c>
      <c r="G28" s="98">
        <v>0.45</v>
      </c>
      <c r="H28" s="92">
        <v>1.1499999999999999</v>
      </c>
      <c r="I28" s="93">
        <v>1.25</v>
      </c>
      <c r="J28" s="90">
        <f t="shared" si="4"/>
        <v>0</v>
      </c>
      <c r="K28" s="91">
        <f t="shared" si="3"/>
        <v>1.1499999999999999</v>
      </c>
      <c r="L28" s="89"/>
    </row>
    <row r="29" spans="1:12" ht="13.5" customHeight="1" x14ac:dyDescent="0.2">
      <c r="A29" s="513"/>
      <c r="B29" s="514"/>
      <c r="C29" s="541"/>
      <c r="D29" s="137">
        <v>12</v>
      </c>
      <c r="E29" s="138">
        <v>13</v>
      </c>
      <c r="F29" s="85">
        <v>2.85</v>
      </c>
      <c r="G29" s="98">
        <v>0.35</v>
      </c>
      <c r="H29" s="92">
        <v>1.25</v>
      </c>
      <c r="I29" s="93">
        <v>1.25</v>
      </c>
      <c r="J29" s="90">
        <f t="shared" si="4"/>
        <v>0</v>
      </c>
      <c r="K29" s="91">
        <f t="shared" si="3"/>
        <v>1.25</v>
      </c>
      <c r="L29" s="89"/>
    </row>
    <row r="30" spans="1:12" ht="13.5" customHeight="1" x14ac:dyDescent="0.2">
      <c r="A30" s="513"/>
      <c r="B30" s="514"/>
      <c r="C30" s="542"/>
      <c r="D30" s="139">
        <v>13</v>
      </c>
      <c r="E30" s="140">
        <v>15</v>
      </c>
      <c r="F30" s="103">
        <v>2.85</v>
      </c>
      <c r="G30" s="104">
        <v>0.25</v>
      </c>
      <c r="H30" s="92">
        <v>1.35</v>
      </c>
      <c r="I30" s="93">
        <v>1.25</v>
      </c>
      <c r="J30" s="90">
        <f t="shared" si="4"/>
        <v>0</v>
      </c>
      <c r="K30" s="91">
        <f t="shared" si="3"/>
        <v>1.35</v>
      </c>
      <c r="L30" s="89"/>
    </row>
    <row r="31" spans="1:12" ht="13.5" customHeight="1" x14ac:dyDescent="0.2">
      <c r="A31" s="513"/>
      <c r="B31" s="514"/>
      <c r="C31" s="541" t="s">
        <v>37</v>
      </c>
      <c r="D31" s="133"/>
      <c r="E31" s="134">
        <v>7</v>
      </c>
      <c r="F31" s="85">
        <v>2.85</v>
      </c>
      <c r="G31" s="85">
        <v>0.85</v>
      </c>
      <c r="H31" s="105" t="s">
        <v>95</v>
      </c>
      <c r="I31" s="105">
        <v>1.25</v>
      </c>
      <c r="J31" s="106">
        <f t="shared" ref="J31:J37" si="5">F31-G31-I31</f>
        <v>0.75</v>
      </c>
      <c r="K31" s="518" t="s">
        <v>88</v>
      </c>
      <c r="L31" s="89"/>
    </row>
    <row r="32" spans="1:12" ht="13.5" customHeight="1" x14ac:dyDescent="0.2">
      <c r="A32" s="513"/>
      <c r="B32" s="514"/>
      <c r="C32" s="541"/>
      <c r="D32" s="133">
        <v>7</v>
      </c>
      <c r="E32" s="134">
        <v>8</v>
      </c>
      <c r="F32" s="85">
        <v>2.85</v>
      </c>
      <c r="G32" s="85">
        <v>0.75</v>
      </c>
      <c r="H32" s="85" t="s">
        <v>95</v>
      </c>
      <c r="I32" s="85">
        <v>1.25</v>
      </c>
      <c r="J32" s="107">
        <f t="shared" si="5"/>
        <v>0.85000000000000009</v>
      </c>
      <c r="K32" s="519"/>
      <c r="L32" s="89"/>
    </row>
    <row r="33" spans="1:12" ht="13.5" customHeight="1" x14ac:dyDescent="0.2">
      <c r="A33" s="513"/>
      <c r="B33" s="514"/>
      <c r="C33" s="541"/>
      <c r="D33" s="133">
        <v>8</v>
      </c>
      <c r="E33" s="134">
        <v>10</v>
      </c>
      <c r="F33" s="85">
        <v>2.85</v>
      </c>
      <c r="G33" s="92">
        <v>0.65</v>
      </c>
      <c r="H33" s="85" t="s">
        <v>95</v>
      </c>
      <c r="I33" s="85">
        <v>1.25</v>
      </c>
      <c r="J33" s="108">
        <f t="shared" si="5"/>
        <v>0.95000000000000018</v>
      </c>
      <c r="K33" s="519"/>
      <c r="L33" s="89"/>
    </row>
    <row r="34" spans="1:12" ht="13.5" customHeight="1" x14ac:dyDescent="0.2">
      <c r="A34" s="513"/>
      <c r="B34" s="514"/>
      <c r="C34" s="541"/>
      <c r="D34" s="141">
        <v>10</v>
      </c>
      <c r="E34" s="142">
        <v>11</v>
      </c>
      <c r="F34" s="85">
        <v>2.85</v>
      </c>
      <c r="G34" s="92">
        <v>0.55000000000000004</v>
      </c>
      <c r="H34" s="85" t="s">
        <v>95</v>
      </c>
      <c r="I34" s="85">
        <v>1.25</v>
      </c>
      <c r="J34" s="108">
        <f t="shared" si="5"/>
        <v>1.0499999999999998</v>
      </c>
      <c r="K34" s="519"/>
      <c r="L34" s="89"/>
    </row>
    <row r="35" spans="1:12" ht="13.5" customHeight="1" x14ac:dyDescent="0.2">
      <c r="A35" s="513"/>
      <c r="B35" s="514"/>
      <c r="C35" s="546"/>
      <c r="D35" s="135">
        <v>11</v>
      </c>
      <c r="E35" s="136">
        <v>12</v>
      </c>
      <c r="F35" s="85">
        <v>2.85</v>
      </c>
      <c r="G35" s="98">
        <v>0.45</v>
      </c>
      <c r="H35" s="85" t="s">
        <v>95</v>
      </c>
      <c r="I35" s="85">
        <v>1.25</v>
      </c>
      <c r="J35" s="90">
        <f t="shared" si="5"/>
        <v>1.1499999999999999</v>
      </c>
      <c r="K35" s="519"/>
      <c r="L35" s="89"/>
    </row>
    <row r="36" spans="1:12" ht="13.5" customHeight="1" x14ac:dyDescent="0.2">
      <c r="A36" s="513"/>
      <c r="B36" s="514"/>
      <c r="C36" s="541"/>
      <c r="D36" s="137">
        <v>12</v>
      </c>
      <c r="E36" s="138">
        <v>13</v>
      </c>
      <c r="F36" s="85">
        <v>2.85</v>
      </c>
      <c r="G36" s="98">
        <v>0.35</v>
      </c>
      <c r="H36" s="93" t="s">
        <v>95</v>
      </c>
      <c r="I36" s="93">
        <v>1.25</v>
      </c>
      <c r="J36" s="107">
        <f t="shared" si="5"/>
        <v>1.25</v>
      </c>
      <c r="K36" s="519"/>
      <c r="L36" s="89"/>
    </row>
    <row r="37" spans="1:12" ht="14.25" customHeight="1" thickBot="1" x14ac:dyDescent="0.25">
      <c r="A37" s="530"/>
      <c r="B37" s="531"/>
      <c r="C37" s="543"/>
      <c r="D37" s="145">
        <v>13</v>
      </c>
      <c r="E37" s="144">
        <v>15</v>
      </c>
      <c r="F37" s="115">
        <v>2.85</v>
      </c>
      <c r="G37" s="116">
        <v>0.25</v>
      </c>
      <c r="H37" s="117" t="s">
        <v>95</v>
      </c>
      <c r="I37" s="117">
        <v>1.25</v>
      </c>
      <c r="J37" s="118">
        <f t="shared" si="5"/>
        <v>1.35</v>
      </c>
      <c r="K37" s="533"/>
      <c r="L37" s="89"/>
    </row>
    <row r="38" spans="1:12" ht="18.75" customHeight="1" x14ac:dyDescent="0.2">
      <c r="A38" s="520" t="s">
        <v>161</v>
      </c>
      <c r="B38" s="522" t="s">
        <v>63</v>
      </c>
      <c r="C38" s="72"/>
      <c r="D38" s="548" t="s">
        <v>151</v>
      </c>
      <c r="E38" s="549"/>
      <c r="F38" s="550">
        <v>2.85</v>
      </c>
      <c r="G38" s="550" t="s">
        <v>77</v>
      </c>
      <c r="H38" s="551" t="s">
        <v>77</v>
      </c>
      <c r="I38" s="551">
        <v>1.25</v>
      </c>
      <c r="J38" s="552">
        <f>SUM(F38-I38)</f>
        <v>1.6</v>
      </c>
      <c r="K38" s="553" t="s">
        <v>88</v>
      </c>
      <c r="L38" s="71"/>
    </row>
    <row r="39" spans="1:12" ht="18.75" customHeight="1" x14ac:dyDescent="0.2">
      <c r="A39" s="521"/>
      <c r="B39" s="523"/>
      <c r="C39" s="82"/>
      <c r="D39" s="511" t="s">
        <v>159</v>
      </c>
      <c r="E39" s="512"/>
      <c r="F39" s="529"/>
      <c r="G39" s="529"/>
      <c r="H39" s="525"/>
      <c r="I39" s="525"/>
      <c r="J39" s="508"/>
      <c r="K39" s="554"/>
      <c r="L39" s="71"/>
    </row>
    <row r="40" spans="1:12" ht="12" customHeight="1" x14ac:dyDescent="0.2">
      <c r="A40" s="513" t="s">
        <v>198</v>
      </c>
      <c r="B40" s="514" t="s">
        <v>50</v>
      </c>
      <c r="C40" s="547"/>
      <c r="D40" s="133"/>
      <c r="E40" s="134">
        <v>7</v>
      </c>
      <c r="F40" s="85">
        <v>2.85</v>
      </c>
      <c r="G40" s="85">
        <v>0.85</v>
      </c>
      <c r="H40" s="85">
        <v>0.75</v>
      </c>
      <c r="I40" s="86">
        <v>1.25</v>
      </c>
      <c r="J40" s="87">
        <f>F40-G40-H40-I40</f>
        <v>0</v>
      </c>
      <c r="K40" s="88">
        <f t="shared" ref="K40:K46" si="6">F40-G40-I40</f>
        <v>0.75</v>
      </c>
      <c r="L40" s="89"/>
    </row>
    <row r="41" spans="1:12" ht="13.5" customHeight="1" x14ac:dyDescent="0.2">
      <c r="A41" s="513"/>
      <c r="B41" s="514"/>
      <c r="C41" s="515"/>
      <c r="D41" s="133">
        <v>7</v>
      </c>
      <c r="E41" s="134">
        <v>8</v>
      </c>
      <c r="F41" s="85">
        <v>2.85</v>
      </c>
      <c r="G41" s="85">
        <v>0.75</v>
      </c>
      <c r="H41" s="85">
        <v>0.85</v>
      </c>
      <c r="I41" s="86">
        <v>1.25</v>
      </c>
      <c r="J41" s="90">
        <f t="shared" ref="J41:J46" si="7">F42-G41-H41-I41</f>
        <v>0</v>
      </c>
      <c r="K41" s="91">
        <f t="shared" si="6"/>
        <v>0.85000000000000009</v>
      </c>
      <c r="L41" s="89"/>
    </row>
    <row r="42" spans="1:12" ht="13.5" customHeight="1" x14ac:dyDescent="0.2">
      <c r="A42" s="513"/>
      <c r="B42" s="514"/>
      <c r="C42" s="515"/>
      <c r="D42" s="133">
        <v>8</v>
      </c>
      <c r="E42" s="134">
        <v>10</v>
      </c>
      <c r="F42" s="85">
        <v>2.85</v>
      </c>
      <c r="G42" s="92">
        <v>0.65</v>
      </c>
      <c r="H42" s="92">
        <v>0.95</v>
      </c>
      <c r="I42" s="93">
        <v>1.25</v>
      </c>
      <c r="J42" s="90">
        <f t="shared" si="7"/>
        <v>0</v>
      </c>
      <c r="K42" s="91">
        <f t="shared" si="6"/>
        <v>0.95000000000000018</v>
      </c>
      <c r="L42" s="89"/>
    </row>
    <row r="43" spans="1:12" ht="13.5" customHeight="1" x14ac:dyDescent="0.2">
      <c r="A43" s="513"/>
      <c r="B43" s="514"/>
      <c r="C43" s="515"/>
      <c r="D43" s="141">
        <v>10</v>
      </c>
      <c r="E43" s="142">
        <v>11</v>
      </c>
      <c r="F43" s="85">
        <v>2.85</v>
      </c>
      <c r="G43" s="92">
        <v>0.55000000000000004</v>
      </c>
      <c r="H43" s="92">
        <v>1.05</v>
      </c>
      <c r="I43" s="93">
        <v>1.25</v>
      </c>
      <c r="J43" s="90">
        <f t="shared" si="7"/>
        <v>0</v>
      </c>
      <c r="K43" s="91">
        <f t="shared" si="6"/>
        <v>1.0499999999999998</v>
      </c>
      <c r="L43" s="89"/>
    </row>
    <row r="44" spans="1:12" ht="13.5" customHeight="1" x14ac:dyDescent="0.2">
      <c r="A44" s="513"/>
      <c r="B44" s="514"/>
      <c r="C44" s="515"/>
      <c r="D44" s="135">
        <v>11</v>
      </c>
      <c r="E44" s="136">
        <v>12</v>
      </c>
      <c r="F44" s="85">
        <v>2.85</v>
      </c>
      <c r="G44" s="98">
        <v>0.45</v>
      </c>
      <c r="H44" s="92">
        <v>1.1499999999999999</v>
      </c>
      <c r="I44" s="93">
        <v>1.25</v>
      </c>
      <c r="J44" s="90">
        <f t="shared" si="7"/>
        <v>0</v>
      </c>
      <c r="K44" s="91">
        <f t="shared" si="6"/>
        <v>1.1499999999999999</v>
      </c>
      <c r="L44" s="89"/>
    </row>
    <row r="45" spans="1:12" ht="13.5" customHeight="1" x14ac:dyDescent="0.2">
      <c r="A45" s="513"/>
      <c r="B45" s="514"/>
      <c r="C45" s="515"/>
      <c r="D45" s="137">
        <v>12</v>
      </c>
      <c r="E45" s="138">
        <v>13</v>
      </c>
      <c r="F45" s="85">
        <v>2.85</v>
      </c>
      <c r="G45" s="98">
        <v>0.35</v>
      </c>
      <c r="H45" s="92">
        <v>1.25</v>
      </c>
      <c r="I45" s="93">
        <v>1.25</v>
      </c>
      <c r="J45" s="90">
        <f t="shared" si="7"/>
        <v>0</v>
      </c>
      <c r="K45" s="91">
        <f t="shared" si="6"/>
        <v>1.25</v>
      </c>
      <c r="L45" s="89"/>
    </row>
    <row r="46" spans="1:12" ht="13.5" customHeight="1" x14ac:dyDescent="0.2">
      <c r="A46" s="513"/>
      <c r="B46" s="514"/>
      <c r="C46" s="515"/>
      <c r="D46" s="139">
        <v>13</v>
      </c>
      <c r="E46" s="140">
        <v>15</v>
      </c>
      <c r="F46" s="103">
        <v>2.85</v>
      </c>
      <c r="G46" s="104">
        <v>0.25</v>
      </c>
      <c r="H46" s="92">
        <v>1.35</v>
      </c>
      <c r="I46" s="93">
        <v>1.25</v>
      </c>
      <c r="J46" s="90">
        <f t="shared" si="7"/>
        <v>0</v>
      </c>
      <c r="K46" s="91">
        <f t="shared" si="6"/>
        <v>1.35</v>
      </c>
      <c r="L46" s="89"/>
    </row>
    <row r="47" spans="1:12" ht="13.5" customHeight="1" x14ac:dyDescent="0.2">
      <c r="A47" s="513"/>
      <c r="B47" s="514"/>
      <c r="C47" s="547"/>
      <c r="D47" s="133"/>
      <c r="E47" s="134">
        <v>7</v>
      </c>
      <c r="F47" s="85">
        <v>2.85</v>
      </c>
      <c r="G47" s="85">
        <v>0.85</v>
      </c>
      <c r="H47" s="105" t="s">
        <v>95</v>
      </c>
      <c r="I47" s="105">
        <v>1.25</v>
      </c>
      <c r="J47" s="106">
        <f t="shared" ref="J47:J53" si="8">F47-G47-I47</f>
        <v>0.75</v>
      </c>
      <c r="K47" s="518" t="s">
        <v>88</v>
      </c>
      <c r="L47" s="89"/>
    </row>
    <row r="48" spans="1:12" ht="13.5" customHeight="1" x14ac:dyDescent="0.2">
      <c r="A48" s="513"/>
      <c r="B48" s="514"/>
      <c r="C48" s="515"/>
      <c r="D48" s="133">
        <v>7</v>
      </c>
      <c r="E48" s="134">
        <v>8</v>
      </c>
      <c r="F48" s="85">
        <v>2.85</v>
      </c>
      <c r="G48" s="85">
        <v>0.75</v>
      </c>
      <c r="H48" s="85" t="s">
        <v>95</v>
      </c>
      <c r="I48" s="85">
        <v>1.25</v>
      </c>
      <c r="J48" s="107">
        <f t="shared" si="8"/>
        <v>0.85000000000000009</v>
      </c>
      <c r="K48" s="519"/>
      <c r="L48" s="89"/>
    </row>
    <row r="49" spans="1:13" ht="13.5" customHeight="1" x14ac:dyDescent="0.2">
      <c r="A49" s="513"/>
      <c r="B49" s="514"/>
      <c r="C49" s="515"/>
      <c r="D49" s="133">
        <v>8</v>
      </c>
      <c r="E49" s="134">
        <v>10</v>
      </c>
      <c r="F49" s="85">
        <v>2.85</v>
      </c>
      <c r="G49" s="92">
        <v>0.65</v>
      </c>
      <c r="H49" s="85" t="s">
        <v>95</v>
      </c>
      <c r="I49" s="85">
        <v>1.25</v>
      </c>
      <c r="J49" s="108">
        <f t="shared" si="8"/>
        <v>0.95000000000000018</v>
      </c>
      <c r="K49" s="519"/>
      <c r="L49" s="89"/>
    </row>
    <row r="50" spans="1:13" ht="13.5" customHeight="1" x14ac:dyDescent="0.2">
      <c r="A50" s="513"/>
      <c r="B50" s="514"/>
      <c r="C50" s="515"/>
      <c r="D50" s="141">
        <v>10</v>
      </c>
      <c r="E50" s="142">
        <v>11</v>
      </c>
      <c r="F50" s="85">
        <v>2.85</v>
      </c>
      <c r="G50" s="92">
        <v>0.55000000000000004</v>
      </c>
      <c r="H50" s="85" t="s">
        <v>95</v>
      </c>
      <c r="I50" s="85">
        <v>1.25</v>
      </c>
      <c r="J50" s="108">
        <f t="shared" si="8"/>
        <v>1.0499999999999998</v>
      </c>
      <c r="K50" s="519"/>
      <c r="L50" s="89"/>
    </row>
    <row r="51" spans="1:13" ht="13.5" customHeight="1" x14ac:dyDescent="0.2">
      <c r="A51" s="513"/>
      <c r="B51" s="514"/>
      <c r="C51" s="515"/>
      <c r="D51" s="135">
        <v>11</v>
      </c>
      <c r="E51" s="136">
        <v>12</v>
      </c>
      <c r="F51" s="85">
        <v>2.85</v>
      </c>
      <c r="G51" s="98">
        <v>0.45</v>
      </c>
      <c r="H51" s="85" t="s">
        <v>95</v>
      </c>
      <c r="I51" s="85">
        <v>1.25</v>
      </c>
      <c r="J51" s="90">
        <f t="shared" si="8"/>
        <v>1.1499999999999999</v>
      </c>
      <c r="K51" s="519"/>
      <c r="L51" s="89"/>
    </row>
    <row r="52" spans="1:13" ht="13.5" customHeight="1" x14ac:dyDescent="0.2">
      <c r="A52" s="513"/>
      <c r="B52" s="514"/>
      <c r="C52" s="515"/>
      <c r="D52" s="137">
        <v>12</v>
      </c>
      <c r="E52" s="138">
        <v>13</v>
      </c>
      <c r="F52" s="85">
        <v>2.85</v>
      </c>
      <c r="G52" s="98">
        <v>0.35</v>
      </c>
      <c r="H52" s="93" t="s">
        <v>95</v>
      </c>
      <c r="I52" s="93">
        <v>1.25</v>
      </c>
      <c r="J52" s="107">
        <f t="shared" si="8"/>
        <v>1.25</v>
      </c>
      <c r="K52" s="519"/>
      <c r="L52" s="89"/>
    </row>
    <row r="53" spans="1:13" ht="14.25" customHeight="1" thickBot="1" x14ac:dyDescent="0.25">
      <c r="A53" s="530"/>
      <c r="B53" s="531"/>
      <c r="C53" s="532"/>
      <c r="D53" s="145">
        <v>13</v>
      </c>
      <c r="E53" s="144">
        <v>15</v>
      </c>
      <c r="F53" s="115">
        <v>2.85</v>
      </c>
      <c r="G53" s="116">
        <v>0.25</v>
      </c>
      <c r="H53" s="117" t="s">
        <v>95</v>
      </c>
      <c r="I53" s="117">
        <v>1.25</v>
      </c>
      <c r="J53" s="118">
        <f t="shared" si="8"/>
        <v>1.35</v>
      </c>
      <c r="K53" s="533"/>
      <c r="L53" s="89"/>
    </row>
    <row r="54" spans="1:13" ht="14.25" customHeight="1" x14ac:dyDescent="0.2">
      <c r="A54" s="119"/>
      <c r="B54" s="120"/>
      <c r="C54" s="121"/>
      <c r="D54" s="122"/>
      <c r="E54" s="100"/>
      <c r="F54" s="123"/>
      <c r="G54" s="123"/>
      <c r="H54" s="123"/>
      <c r="I54" s="123"/>
      <c r="J54" s="124"/>
      <c r="K54" s="124"/>
      <c r="L54" s="89"/>
    </row>
    <row r="55" spans="1:13" x14ac:dyDescent="0.2">
      <c r="A55" s="534" t="s">
        <v>203</v>
      </c>
      <c r="B55" s="534"/>
      <c r="C55" s="534"/>
      <c r="D55" s="534"/>
      <c r="E55" s="534"/>
      <c r="F55" s="534"/>
      <c r="G55" s="534"/>
      <c r="H55" s="534"/>
      <c r="I55" s="534"/>
      <c r="J55" s="534"/>
      <c r="K55" s="534"/>
      <c r="L55" s="125"/>
      <c r="M55" s="126"/>
    </row>
    <row r="56" spans="1:13" ht="26.25" customHeight="1" x14ac:dyDescent="0.2">
      <c r="A56" s="535" t="s">
        <v>20</v>
      </c>
      <c r="B56" s="535"/>
      <c r="C56" s="535"/>
      <c r="D56" s="535"/>
      <c r="E56" s="535"/>
      <c r="F56" s="535"/>
      <c r="G56" s="535"/>
      <c r="H56" s="535"/>
      <c r="I56" s="535"/>
      <c r="J56" s="535"/>
      <c r="K56" s="535"/>
      <c r="L56" s="127"/>
      <c r="M56" s="127"/>
    </row>
    <row r="57" spans="1:13" x14ac:dyDescent="0.2">
      <c r="A57" s="536" t="s">
        <v>132</v>
      </c>
      <c r="B57" s="536"/>
      <c r="C57" s="536"/>
      <c r="D57" s="536"/>
      <c r="E57" s="536"/>
      <c r="F57" s="536"/>
      <c r="G57" s="536"/>
      <c r="H57" s="536"/>
      <c r="I57" s="536"/>
      <c r="J57" s="536"/>
      <c r="K57" s="536"/>
      <c r="L57" s="127"/>
    </row>
    <row r="58" spans="1:13" ht="14" x14ac:dyDescent="0.2">
      <c r="A58" s="71"/>
      <c r="B58" s="537"/>
      <c r="C58" s="537"/>
      <c r="D58" s="537"/>
      <c r="E58" s="537"/>
      <c r="F58" s="537"/>
      <c r="G58" s="537"/>
      <c r="H58" s="537"/>
      <c r="I58" s="537"/>
      <c r="J58" s="537"/>
      <c r="K58" s="537"/>
      <c r="L58" s="537"/>
    </row>
    <row r="59" spans="1:13" x14ac:dyDescent="0.2">
      <c r="A59" s="71"/>
      <c r="B59" s="129"/>
      <c r="C59" s="130"/>
      <c r="D59" s="129"/>
      <c r="E59" s="129"/>
      <c r="F59" s="131"/>
      <c r="G59" s="132"/>
      <c r="H59" s="132"/>
      <c r="I59" s="132"/>
      <c r="J59" s="132"/>
      <c r="K59" s="131"/>
      <c r="L59" s="130"/>
    </row>
  </sheetData>
  <mergeCells count="58">
    <mergeCell ref="A55:K55"/>
    <mergeCell ref="A56:K56"/>
    <mergeCell ref="A57:K57"/>
    <mergeCell ref="B58:L58"/>
    <mergeCell ref="I38:I39"/>
    <mergeCell ref="J38:J39"/>
    <mergeCell ref="K38:K39"/>
    <mergeCell ref="D39:E39"/>
    <mergeCell ref="A40:A53"/>
    <mergeCell ref="B40:B53"/>
    <mergeCell ref="C40:C46"/>
    <mergeCell ref="C47:C53"/>
    <mergeCell ref="K47:K53"/>
    <mergeCell ref="A38:A39"/>
    <mergeCell ref="B38:B39"/>
    <mergeCell ref="D38:E38"/>
    <mergeCell ref="F38:F39"/>
    <mergeCell ref="G38:G39"/>
    <mergeCell ref="H38:H39"/>
    <mergeCell ref="I22:I23"/>
    <mergeCell ref="J22:J23"/>
    <mergeCell ref="K22:K23"/>
    <mergeCell ref="D23:E23"/>
    <mergeCell ref="A24:A37"/>
    <mergeCell ref="B24:B37"/>
    <mergeCell ref="C24:C30"/>
    <mergeCell ref="C31:C37"/>
    <mergeCell ref="K31:K37"/>
    <mergeCell ref="A22:A23"/>
    <mergeCell ref="B22:B23"/>
    <mergeCell ref="D22:E22"/>
    <mergeCell ref="F22:F23"/>
    <mergeCell ref="G22:G23"/>
    <mergeCell ref="H22:H23"/>
    <mergeCell ref="J6:J7"/>
    <mergeCell ref="K6:K7"/>
    <mergeCell ref="D7:E7"/>
    <mergeCell ref="A8:A21"/>
    <mergeCell ref="B8:B21"/>
    <mergeCell ref="C8:C14"/>
    <mergeCell ref="C15:C21"/>
    <mergeCell ref="K15:K21"/>
    <mergeCell ref="A6:A7"/>
    <mergeCell ref="B6:B7"/>
    <mergeCell ref="I6:I7"/>
    <mergeCell ref="D6:E6"/>
    <mergeCell ref="F6:F7"/>
    <mergeCell ref="G6:G7"/>
    <mergeCell ref="H6:H7"/>
    <mergeCell ref="A1:K1"/>
    <mergeCell ref="B2:K2"/>
    <mergeCell ref="A3:A5"/>
    <mergeCell ref="B3:C5"/>
    <mergeCell ref="D3:E5"/>
    <mergeCell ref="F3:F4"/>
    <mergeCell ref="G3:G4"/>
    <mergeCell ref="H3:H4"/>
    <mergeCell ref="I3:I4"/>
  </mergeCells>
  <phoneticPr fontId="39"/>
  <pageMargins left="0.63" right="0.19" top="0.57999999999999996" bottom="0.6" header="0.22" footer="0.2"/>
  <pageSetup paperSize="9"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M61"/>
  <sheetViews>
    <sheetView view="pageBreakPreview" zoomScale="115" zoomScaleNormal="85" zoomScaleSheetLayoutView="115" workbookViewId="0">
      <pane xSplit="2" ySplit="5" topLeftCell="C45" activePane="bottomRight" state="frozen"/>
      <selection pane="topRight"/>
      <selection pane="bottomLeft"/>
      <selection pane="bottomRight" sqref="A1:K1"/>
    </sheetView>
  </sheetViews>
  <sheetFormatPr defaultColWidth="8" defaultRowHeight="12" x14ac:dyDescent="0.2"/>
  <cols>
    <col min="1" max="1" width="5.453125" style="67" customWidth="1"/>
    <col min="2" max="2" width="7.6328125" style="68" bestFit="1" customWidth="1"/>
    <col min="3" max="3" width="2.7265625" style="67" customWidth="1"/>
    <col min="4" max="4" width="8.26953125" style="68" bestFit="1" customWidth="1"/>
    <col min="5" max="5" width="7.08984375" style="68" bestFit="1" customWidth="1"/>
    <col min="6" max="6" width="10" style="69" customWidth="1"/>
    <col min="7" max="9" width="10" style="70" customWidth="1"/>
    <col min="10" max="10" width="10.36328125" style="70" customWidth="1"/>
    <col min="11" max="11" width="10.36328125" style="69" customWidth="1"/>
    <col min="12" max="12" width="2.36328125" style="67" customWidth="1"/>
    <col min="13" max="13" width="2.36328125" style="67" bestFit="1" customWidth="1"/>
    <col min="14" max="14" width="5" style="67" customWidth="1"/>
    <col min="15" max="15" width="5" style="67" bestFit="1" customWidth="1"/>
    <col min="16" max="16" width="2.36328125" style="67" bestFit="1" customWidth="1"/>
    <col min="17" max="17" width="5" style="67" customWidth="1"/>
    <col min="18" max="18" width="8" style="67" bestFit="1"/>
    <col min="19" max="16384" width="8" style="67"/>
  </cols>
  <sheetData>
    <row r="1" spans="1:12" ht="21.75" customHeight="1" x14ac:dyDescent="0.2">
      <c r="A1" s="484" t="s">
        <v>56</v>
      </c>
      <c r="B1" s="484"/>
      <c r="C1" s="484"/>
      <c r="D1" s="484"/>
      <c r="E1" s="484"/>
      <c r="F1" s="484"/>
      <c r="G1" s="484"/>
      <c r="H1" s="484"/>
      <c r="I1" s="484"/>
      <c r="J1" s="484"/>
      <c r="K1" s="484"/>
    </row>
    <row r="2" spans="1:12" ht="12.5" thickBot="1" x14ac:dyDescent="0.25">
      <c r="A2" s="71"/>
      <c r="B2" s="485" t="s">
        <v>126</v>
      </c>
      <c r="C2" s="485"/>
      <c r="D2" s="485"/>
      <c r="E2" s="485"/>
      <c r="F2" s="485"/>
      <c r="G2" s="485"/>
      <c r="H2" s="485"/>
      <c r="I2" s="485"/>
      <c r="J2" s="485"/>
      <c r="K2" s="485"/>
      <c r="L2" s="71"/>
    </row>
    <row r="3" spans="1:12" ht="24.75" customHeight="1" x14ac:dyDescent="0.15">
      <c r="A3" s="486" t="s">
        <v>65</v>
      </c>
      <c r="B3" s="489" t="s">
        <v>229</v>
      </c>
      <c r="C3" s="490"/>
      <c r="D3" s="495" t="s">
        <v>201</v>
      </c>
      <c r="E3" s="496"/>
      <c r="F3" s="501" t="s">
        <v>4</v>
      </c>
      <c r="G3" s="503" t="s">
        <v>30</v>
      </c>
      <c r="H3" s="505" t="s">
        <v>143</v>
      </c>
      <c r="I3" s="503" t="s">
        <v>36</v>
      </c>
      <c r="J3" s="73" t="s">
        <v>79</v>
      </c>
      <c r="K3" s="74" t="s">
        <v>79</v>
      </c>
      <c r="L3" s="71"/>
    </row>
    <row r="4" spans="1:12" ht="24.75" customHeight="1" x14ac:dyDescent="0.2">
      <c r="A4" s="487"/>
      <c r="B4" s="491"/>
      <c r="C4" s="492"/>
      <c r="D4" s="497"/>
      <c r="E4" s="498"/>
      <c r="F4" s="502"/>
      <c r="G4" s="504"/>
      <c r="H4" s="506"/>
      <c r="I4" s="504"/>
      <c r="J4" s="75" t="s">
        <v>38</v>
      </c>
      <c r="K4" s="76" t="s">
        <v>41</v>
      </c>
      <c r="L4" s="71"/>
    </row>
    <row r="5" spans="1:12" ht="15" customHeight="1" thickBot="1" x14ac:dyDescent="0.25">
      <c r="A5" s="488"/>
      <c r="B5" s="493"/>
      <c r="C5" s="494"/>
      <c r="D5" s="499"/>
      <c r="E5" s="500"/>
      <c r="F5" s="77" t="s">
        <v>91</v>
      </c>
      <c r="G5" s="78" t="s">
        <v>181</v>
      </c>
      <c r="H5" s="79" t="s">
        <v>33</v>
      </c>
      <c r="I5" s="79" t="s">
        <v>10</v>
      </c>
      <c r="J5" s="80" t="s">
        <v>260</v>
      </c>
      <c r="K5" s="81" t="s">
        <v>66</v>
      </c>
      <c r="L5" s="71"/>
    </row>
    <row r="6" spans="1:12" ht="18.75" customHeight="1" x14ac:dyDescent="0.2">
      <c r="A6" s="520" t="s">
        <v>161</v>
      </c>
      <c r="B6" s="522" t="s">
        <v>157</v>
      </c>
      <c r="C6" s="72"/>
      <c r="D6" s="526" t="s">
        <v>151</v>
      </c>
      <c r="E6" s="527"/>
      <c r="F6" s="528">
        <v>2.85</v>
      </c>
      <c r="G6" s="528" t="s">
        <v>77</v>
      </c>
      <c r="H6" s="524" t="s">
        <v>77</v>
      </c>
      <c r="I6" s="524">
        <v>1.25</v>
      </c>
      <c r="J6" s="507">
        <f>SUM(F6-I6)</f>
        <v>1.6</v>
      </c>
      <c r="K6" s="509" t="s">
        <v>88</v>
      </c>
      <c r="L6" s="71"/>
    </row>
    <row r="7" spans="1:12" ht="18.75" customHeight="1" x14ac:dyDescent="0.2">
      <c r="A7" s="521"/>
      <c r="B7" s="523"/>
      <c r="C7" s="82"/>
      <c r="D7" s="511" t="s">
        <v>159</v>
      </c>
      <c r="E7" s="512"/>
      <c r="F7" s="529"/>
      <c r="G7" s="529"/>
      <c r="H7" s="525"/>
      <c r="I7" s="525"/>
      <c r="J7" s="508"/>
      <c r="K7" s="510"/>
      <c r="L7" s="71"/>
    </row>
    <row r="8" spans="1:12" ht="12" customHeight="1" x14ac:dyDescent="0.2">
      <c r="A8" s="513" t="s">
        <v>198</v>
      </c>
      <c r="B8" s="514" t="s">
        <v>50</v>
      </c>
      <c r="C8" s="541" t="s">
        <v>278</v>
      </c>
      <c r="D8" s="83"/>
      <c r="E8" s="84">
        <v>7</v>
      </c>
      <c r="F8" s="85">
        <v>2.85</v>
      </c>
      <c r="G8" s="85">
        <v>0.85</v>
      </c>
      <c r="H8" s="85">
        <v>0.75</v>
      </c>
      <c r="I8" s="86">
        <v>1.25</v>
      </c>
      <c r="J8" s="87">
        <f t="shared" ref="J8:J15" si="0">F8-G8-H8-I8</f>
        <v>0</v>
      </c>
      <c r="K8" s="88">
        <f t="shared" ref="K8:K15" si="1">F8-G8-I8</f>
        <v>0.75</v>
      </c>
      <c r="L8" s="89"/>
    </row>
    <row r="9" spans="1:12" ht="13.5" customHeight="1" x14ac:dyDescent="0.2">
      <c r="A9" s="513"/>
      <c r="B9" s="514"/>
      <c r="C9" s="541"/>
      <c r="D9" s="83">
        <v>7</v>
      </c>
      <c r="E9" s="84">
        <v>8</v>
      </c>
      <c r="F9" s="85">
        <v>2.85</v>
      </c>
      <c r="G9" s="85">
        <v>0.75</v>
      </c>
      <c r="H9" s="85">
        <v>0.85</v>
      </c>
      <c r="I9" s="86">
        <v>1.25</v>
      </c>
      <c r="J9" s="90">
        <f t="shared" si="0"/>
        <v>0</v>
      </c>
      <c r="K9" s="91">
        <f t="shared" si="1"/>
        <v>0.85000000000000009</v>
      </c>
      <c r="L9" s="89"/>
    </row>
    <row r="10" spans="1:12" ht="13.5" customHeight="1" x14ac:dyDescent="0.2">
      <c r="A10" s="513"/>
      <c r="B10" s="514"/>
      <c r="C10" s="541"/>
      <c r="D10" s="83">
        <v>8</v>
      </c>
      <c r="E10" s="84">
        <v>9</v>
      </c>
      <c r="F10" s="85">
        <v>2.85</v>
      </c>
      <c r="G10" s="92">
        <v>0.65</v>
      </c>
      <c r="H10" s="92">
        <v>0.95</v>
      </c>
      <c r="I10" s="93">
        <v>1.25</v>
      </c>
      <c r="J10" s="90">
        <f t="shared" si="0"/>
        <v>0</v>
      </c>
      <c r="K10" s="91">
        <f t="shared" si="1"/>
        <v>0.95000000000000018</v>
      </c>
      <c r="L10" s="89"/>
    </row>
    <row r="11" spans="1:12" ht="13.5" customHeight="1" x14ac:dyDescent="0.2">
      <c r="A11" s="513"/>
      <c r="B11" s="514"/>
      <c r="C11" s="541"/>
      <c r="D11" s="94">
        <v>9</v>
      </c>
      <c r="E11" s="95">
        <v>10</v>
      </c>
      <c r="F11" s="85">
        <v>2.85</v>
      </c>
      <c r="G11" s="92">
        <v>0.55000000000000004</v>
      </c>
      <c r="H11" s="92">
        <v>1.05</v>
      </c>
      <c r="I11" s="93">
        <v>1.25</v>
      </c>
      <c r="J11" s="90">
        <f t="shared" si="0"/>
        <v>0</v>
      </c>
      <c r="K11" s="91">
        <f t="shared" si="1"/>
        <v>1.0499999999999998</v>
      </c>
      <c r="L11" s="89"/>
    </row>
    <row r="12" spans="1:12" ht="13.5" customHeight="1" x14ac:dyDescent="0.2">
      <c r="A12" s="513"/>
      <c r="B12" s="514"/>
      <c r="C12" s="541"/>
      <c r="D12" s="96">
        <v>10</v>
      </c>
      <c r="E12" s="97">
        <v>12</v>
      </c>
      <c r="F12" s="85">
        <v>2.85</v>
      </c>
      <c r="G12" s="98">
        <v>0.45</v>
      </c>
      <c r="H12" s="92">
        <v>1.1499999999999999</v>
      </c>
      <c r="I12" s="93">
        <v>1.25</v>
      </c>
      <c r="J12" s="90">
        <f t="shared" si="0"/>
        <v>0</v>
      </c>
      <c r="K12" s="91">
        <f t="shared" si="1"/>
        <v>1.1499999999999999</v>
      </c>
      <c r="L12" s="89"/>
    </row>
    <row r="13" spans="1:12" ht="13.5" customHeight="1" x14ac:dyDescent="0.2">
      <c r="A13" s="513"/>
      <c r="B13" s="514"/>
      <c r="C13" s="541"/>
      <c r="D13" s="99">
        <v>12</v>
      </c>
      <c r="E13" s="100">
        <v>13</v>
      </c>
      <c r="F13" s="85">
        <v>2.85</v>
      </c>
      <c r="G13" s="98">
        <v>0.35</v>
      </c>
      <c r="H13" s="92">
        <v>1.25</v>
      </c>
      <c r="I13" s="93">
        <v>1.25</v>
      </c>
      <c r="J13" s="90">
        <f t="shared" si="0"/>
        <v>0</v>
      </c>
      <c r="K13" s="91">
        <f t="shared" si="1"/>
        <v>1.25</v>
      </c>
      <c r="L13" s="89"/>
    </row>
    <row r="14" spans="1:12" ht="13.5" customHeight="1" x14ac:dyDescent="0.2">
      <c r="A14" s="513"/>
      <c r="B14" s="514"/>
      <c r="C14" s="541"/>
      <c r="D14" s="99" t="s">
        <v>282</v>
      </c>
      <c r="E14" s="100" t="s">
        <v>232</v>
      </c>
      <c r="F14" s="112">
        <v>2.85</v>
      </c>
      <c r="G14" s="98">
        <v>0.25</v>
      </c>
      <c r="H14" s="92">
        <v>1.35</v>
      </c>
      <c r="I14" s="93">
        <v>1.25</v>
      </c>
      <c r="J14" s="90">
        <f t="shared" si="0"/>
        <v>0</v>
      </c>
      <c r="K14" s="91">
        <f t="shared" si="1"/>
        <v>1.35</v>
      </c>
      <c r="L14" s="89"/>
    </row>
    <row r="15" spans="1:12" ht="13.5" customHeight="1" x14ac:dyDescent="0.2">
      <c r="A15" s="513"/>
      <c r="B15" s="514"/>
      <c r="C15" s="542"/>
      <c r="D15" s="101">
        <v>14</v>
      </c>
      <c r="E15" s="102">
        <v>15</v>
      </c>
      <c r="F15" s="103">
        <v>2.85</v>
      </c>
      <c r="G15" s="104">
        <v>0.15</v>
      </c>
      <c r="H15" s="92">
        <v>1.45</v>
      </c>
      <c r="I15" s="93">
        <v>1.25</v>
      </c>
      <c r="J15" s="90">
        <f t="shared" si="0"/>
        <v>0</v>
      </c>
      <c r="K15" s="91">
        <f t="shared" si="1"/>
        <v>1.4500000000000002</v>
      </c>
      <c r="L15" s="89"/>
    </row>
    <row r="16" spans="1:12" ht="13.5" customHeight="1" x14ac:dyDescent="0.2">
      <c r="A16" s="513"/>
      <c r="B16" s="514"/>
      <c r="C16" s="541" t="s">
        <v>37</v>
      </c>
      <c r="D16" s="83"/>
      <c r="E16" s="84">
        <v>7</v>
      </c>
      <c r="F16" s="85">
        <v>2.85</v>
      </c>
      <c r="G16" s="85">
        <v>0.85</v>
      </c>
      <c r="H16" s="105" t="s">
        <v>95</v>
      </c>
      <c r="I16" s="105">
        <v>1.25</v>
      </c>
      <c r="J16" s="106">
        <f t="shared" ref="J16:J23" si="2">F16-G16-I16</f>
        <v>0.75</v>
      </c>
      <c r="K16" s="518" t="s">
        <v>88</v>
      </c>
      <c r="L16" s="89"/>
    </row>
    <row r="17" spans="1:12" ht="13.5" customHeight="1" x14ac:dyDescent="0.2">
      <c r="A17" s="513"/>
      <c r="B17" s="514"/>
      <c r="C17" s="541"/>
      <c r="D17" s="83">
        <v>7</v>
      </c>
      <c r="E17" s="84">
        <v>8</v>
      </c>
      <c r="F17" s="85">
        <v>2.85</v>
      </c>
      <c r="G17" s="85">
        <v>0.75</v>
      </c>
      <c r="H17" s="85" t="s">
        <v>95</v>
      </c>
      <c r="I17" s="85">
        <v>1.25</v>
      </c>
      <c r="J17" s="87">
        <f t="shared" si="2"/>
        <v>0.85000000000000009</v>
      </c>
      <c r="K17" s="519"/>
      <c r="L17" s="89"/>
    </row>
    <row r="18" spans="1:12" ht="13.5" customHeight="1" x14ac:dyDescent="0.2">
      <c r="A18" s="513"/>
      <c r="B18" s="514"/>
      <c r="C18" s="541"/>
      <c r="D18" s="83">
        <v>8</v>
      </c>
      <c r="E18" s="84">
        <v>9</v>
      </c>
      <c r="F18" s="85">
        <v>2.85</v>
      </c>
      <c r="G18" s="92">
        <v>0.65</v>
      </c>
      <c r="H18" s="85" t="s">
        <v>95</v>
      </c>
      <c r="I18" s="85">
        <v>1.25</v>
      </c>
      <c r="J18" s="108">
        <f t="shared" si="2"/>
        <v>0.95000000000000018</v>
      </c>
      <c r="K18" s="519"/>
      <c r="L18" s="89"/>
    </row>
    <row r="19" spans="1:12" ht="13.5" customHeight="1" x14ac:dyDescent="0.2">
      <c r="A19" s="513"/>
      <c r="B19" s="514"/>
      <c r="C19" s="541"/>
      <c r="D19" s="94">
        <v>9</v>
      </c>
      <c r="E19" s="95">
        <v>10</v>
      </c>
      <c r="F19" s="85">
        <v>2.85</v>
      </c>
      <c r="G19" s="92">
        <v>0.55000000000000004</v>
      </c>
      <c r="H19" s="85" t="s">
        <v>95</v>
      </c>
      <c r="I19" s="85">
        <v>1.25</v>
      </c>
      <c r="J19" s="108">
        <f t="shared" si="2"/>
        <v>1.0499999999999998</v>
      </c>
      <c r="K19" s="519"/>
      <c r="L19" s="89"/>
    </row>
    <row r="20" spans="1:12" ht="13.5" customHeight="1" x14ac:dyDescent="0.2">
      <c r="A20" s="513"/>
      <c r="B20" s="514"/>
      <c r="C20" s="546"/>
      <c r="D20" s="96">
        <v>10</v>
      </c>
      <c r="E20" s="97">
        <v>12</v>
      </c>
      <c r="F20" s="85">
        <v>2.85</v>
      </c>
      <c r="G20" s="98">
        <v>0.45</v>
      </c>
      <c r="H20" s="85" t="s">
        <v>95</v>
      </c>
      <c r="I20" s="85">
        <v>1.25</v>
      </c>
      <c r="J20" s="90">
        <f t="shared" si="2"/>
        <v>1.1499999999999999</v>
      </c>
      <c r="K20" s="519"/>
      <c r="L20" s="89"/>
    </row>
    <row r="21" spans="1:12" ht="13.5" customHeight="1" x14ac:dyDescent="0.2">
      <c r="A21" s="513"/>
      <c r="B21" s="514"/>
      <c r="C21" s="541"/>
      <c r="D21" s="99">
        <v>12</v>
      </c>
      <c r="E21" s="100">
        <v>13</v>
      </c>
      <c r="F21" s="85">
        <v>2.85</v>
      </c>
      <c r="G21" s="98">
        <v>0.35</v>
      </c>
      <c r="H21" s="93" t="s">
        <v>95</v>
      </c>
      <c r="I21" s="93">
        <v>1.25</v>
      </c>
      <c r="J21" s="107">
        <f t="shared" si="2"/>
        <v>1.25</v>
      </c>
      <c r="K21" s="519"/>
      <c r="L21" s="89"/>
    </row>
    <row r="22" spans="1:12" ht="13.5" customHeight="1" x14ac:dyDescent="0.2">
      <c r="A22" s="513"/>
      <c r="B22" s="514"/>
      <c r="C22" s="541"/>
      <c r="D22" s="99" t="s">
        <v>282</v>
      </c>
      <c r="E22" s="100" t="s">
        <v>232</v>
      </c>
      <c r="F22" s="112">
        <v>2.85</v>
      </c>
      <c r="G22" s="98">
        <v>0.25</v>
      </c>
      <c r="H22" s="98" t="s">
        <v>77</v>
      </c>
      <c r="I22" s="111">
        <v>1.25</v>
      </c>
      <c r="J22" s="107">
        <f t="shared" si="2"/>
        <v>1.35</v>
      </c>
      <c r="K22" s="519"/>
      <c r="L22" s="89"/>
    </row>
    <row r="23" spans="1:12" ht="14.25" customHeight="1" thickBot="1" x14ac:dyDescent="0.25">
      <c r="A23" s="530"/>
      <c r="B23" s="531"/>
      <c r="C23" s="543"/>
      <c r="D23" s="113">
        <v>14</v>
      </c>
      <c r="E23" s="114">
        <v>15</v>
      </c>
      <c r="F23" s="115">
        <v>2.85</v>
      </c>
      <c r="G23" s="116">
        <v>0.15</v>
      </c>
      <c r="H23" s="115" t="s">
        <v>95</v>
      </c>
      <c r="I23" s="116">
        <v>1.25</v>
      </c>
      <c r="J23" s="118">
        <f t="shared" si="2"/>
        <v>1.4500000000000002</v>
      </c>
      <c r="K23" s="533"/>
      <c r="L23" s="89"/>
    </row>
    <row r="24" spans="1:12" ht="18.75" customHeight="1" x14ac:dyDescent="0.2">
      <c r="A24" s="520" t="s">
        <v>161</v>
      </c>
      <c r="B24" s="522" t="s">
        <v>144</v>
      </c>
      <c r="C24" s="72"/>
      <c r="D24" s="526" t="s">
        <v>151</v>
      </c>
      <c r="E24" s="527"/>
      <c r="F24" s="528">
        <v>2.75</v>
      </c>
      <c r="G24" s="528" t="s">
        <v>77</v>
      </c>
      <c r="H24" s="524" t="s">
        <v>77</v>
      </c>
      <c r="I24" s="524">
        <v>1.25</v>
      </c>
      <c r="J24" s="507">
        <f>SUM(F24-I24)</f>
        <v>1.5</v>
      </c>
      <c r="K24" s="509" t="s">
        <v>88</v>
      </c>
      <c r="L24" s="71"/>
    </row>
    <row r="25" spans="1:12" ht="18.75" customHeight="1" x14ac:dyDescent="0.2">
      <c r="A25" s="521"/>
      <c r="B25" s="523"/>
      <c r="C25" s="82"/>
      <c r="D25" s="511" t="s">
        <v>159</v>
      </c>
      <c r="E25" s="512"/>
      <c r="F25" s="529"/>
      <c r="G25" s="529"/>
      <c r="H25" s="525"/>
      <c r="I25" s="525"/>
      <c r="J25" s="508"/>
      <c r="K25" s="510"/>
      <c r="L25" s="71"/>
    </row>
    <row r="26" spans="1:12" ht="12" customHeight="1" x14ac:dyDescent="0.2">
      <c r="A26" s="538" t="s">
        <v>198</v>
      </c>
      <c r="B26" s="539" t="s">
        <v>187</v>
      </c>
      <c r="C26" s="540" t="s">
        <v>278</v>
      </c>
      <c r="D26" s="133"/>
      <c r="E26" s="134">
        <v>7</v>
      </c>
      <c r="F26" s="85">
        <v>2.75</v>
      </c>
      <c r="G26" s="85">
        <v>0.85</v>
      </c>
      <c r="H26" s="86">
        <v>0.65</v>
      </c>
      <c r="I26" s="86">
        <v>1.25</v>
      </c>
      <c r="J26" s="90">
        <f t="shared" ref="J26:J32" si="3">F26-G26-H26-I26</f>
        <v>0</v>
      </c>
      <c r="K26" s="91">
        <f t="shared" ref="K26:K32" si="4">F26-G26-I26</f>
        <v>0.64999999999999991</v>
      </c>
      <c r="L26" s="89"/>
    </row>
    <row r="27" spans="1:12" ht="13.5" customHeight="1" x14ac:dyDescent="0.2">
      <c r="A27" s="513"/>
      <c r="B27" s="514"/>
      <c r="C27" s="541"/>
      <c r="D27" s="133">
        <v>7</v>
      </c>
      <c r="E27" s="134">
        <v>8</v>
      </c>
      <c r="F27" s="85">
        <v>2.75</v>
      </c>
      <c r="G27" s="85">
        <v>0.75</v>
      </c>
      <c r="H27" s="86">
        <v>0.75</v>
      </c>
      <c r="I27" s="86">
        <v>1.25</v>
      </c>
      <c r="J27" s="90">
        <f t="shared" si="3"/>
        <v>0</v>
      </c>
      <c r="K27" s="91">
        <f t="shared" si="4"/>
        <v>0.75</v>
      </c>
      <c r="L27" s="89"/>
    </row>
    <row r="28" spans="1:12" ht="13.5" customHeight="1" x14ac:dyDescent="0.2">
      <c r="A28" s="513"/>
      <c r="B28" s="514"/>
      <c r="C28" s="541"/>
      <c r="D28" s="133">
        <v>8</v>
      </c>
      <c r="E28" s="134">
        <v>10</v>
      </c>
      <c r="F28" s="85">
        <v>2.75</v>
      </c>
      <c r="G28" s="92">
        <v>0.65</v>
      </c>
      <c r="H28" s="93">
        <v>0.85</v>
      </c>
      <c r="I28" s="93">
        <v>1.25</v>
      </c>
      <c r="J28" s="90">
        <f t="shared" si="3"/>
        <v>0</v>
      </c>
      <c r="K28" s="91">
        <f t="shared" si="4"/>
        <v>0.85000000000000009</v>
      </c>
      <c r="L28" s="89"/>
    </row>
    <row r="29" spans="1:12" ht="13.5" customHeight="1" x14ac:dyDescent="0.2">
      <c r="A29" s="513"/>
      <c r="B29" s="514"/>
      <c r="C29" s="541"/>
      <c r="D29" s="141">
        <v>10</v>
      </c>
      <c r="E29" s="142">
        <v>11</v>
      </c>
      <c r="F29" s="85">
        <v>2.75</v>
      </c>
      <c r="G29" s="92">
        <v>0.55000000000000004</v>
      </c>
      <c r="H29" s="93">
        <v>0.95</v>
      </c>
      <c r="I29" s="93">
        <v>1.25</v>
      </c>
      <c r="J29" s="90">
        <f t="shared" si="3"/>
        <v>0</v>
      </c>
      <c r="K29" s="91">
        <f t="shared" si="4"/>
        <v>0.95000000000000018</v>
      </c>
      <c r="L29" s="89"/>
    </row>
    <row r="30" spans="1:12" ht="13.5" customHeight="1" x14ac:dyDescent="0.2">
      <c r="A30" s="513"/>
      <c r="B30" s="514"/>
      <c r="C30" s="541"/>
      <c r="D30" s="135">
        <v>11</v>
      </c>
      <c r="E30" s="136">
        <v>12</v>
      </c>
      <c r="F30" s="85">
        <v>2.75</v>
      </c>
      <c r="G30" s="98">
        <v>0.45</v>
      </c>
      <c r="H30" s="93">
        <v>1.05</v>
      </c>
      <c r="I30" s="93">
        <v>1.25</v>
      </c>
      <c r="J30" s="90">
        <f t="shared" si="3"/>
        <v>0</v>
      </c>
      <c r="K30" s="91">
        <f t="shared" si="4"/>
        <v>1.0499999999999998</v>
      </c>
      <c r="L30" s="89"/>
    </row>
    <row r="31" spans="1:12" ht="13.5" customHeight="1" x14ac:dyDescent="0.2">
      <c r="A31" s="513"/>
      <c r="B31" s="514"/>
      <c r="C31" s="541"/>
      <c r="D31" s="135">
        <v>12</v>
      </c>
      <c r="E31" s="136">
        <v>13</v>
      </c>
      <c r="F31" s="85">
        <v>2.75</v>
      </c>
      <c r="G31" s="98">
        <v>0.35</v>
      </c>
      <c r="H31" s="93">
        <v>1.1499999999999999</v>
      </c>
      <c r="I31" s="93">
        <v>1.25</v>
      </c>
      <c r="J31" s="90">
        <f t="shared" si="3"/>
        <v>0</v>
      </c>
      <c r="K31" s="91">
        <f t="shared" si="4"/>
        <v>1.1499999999999999</v>
      </c>
      <c r="L31" s="89"/>
    </row>
    <row r="32" spans="1:12" ht="13.5" customHeight="1" x14ac:dyDescent="0.2">
      <c r="A32" s="513"/>
      <c r="B32" s="514"/>
      <c r="C32" s="542"/>
      <c r="D32" s="146">
        <v>13</v>
      </c>
      <c r="E32" s="147">
        <v>15</v>
      </c>
      <c r="F32" s="148">
        <v>2.75</v>
      </c>
      <c r="G32" s="103">
        <v>0.25</v>
      </c>
      <c r="H32" s="104">
        <v>1.25</v>
      </c>
      <c r="I32" s="93">
        <v>1.25</v>
      </c>
      <c r="J32" s="90">
        <f t="shared" si="3"/>
        <v>0</v>
      </c>
      <c r="K32" s="91">
        <f t="shared" si="4"/>
        <v>1.25</v>
      </c>
      <c r="L32" s="89"/>
    </row>
    <row r="33" spans="1:12" ht="13.5" customHeight="1" x14ac:dyDescent="0.2">
      <c r="A33" s="513"/>
      <c r="B33" s="514"/>
      <c r="C33" s="540" t="s">
        <v>37</v>
      </c>
      <c r="D33" s="133"/>
      <c r="E33" s="134">
        <v>7</v>
      </c>
      <c r="F33" s="85">
        <v>2.75</v>
      </c>
      <c r="G33" s="85">
        <v>0.85</v>
      </c>
      <c r="H33" s="85" t="s">
        <v>95</v>
      </c>
      <c r="I33" s="105">
        <v>1.25</v>
      </c>
      <c r="J33" s="106">
        <f t="shared" ref="J33:J39" si="5">F33-G33-I33</f>
        <v>0.64999999999999991</v>
      </c>
      <c r="K33" s="518" t="s">
        <v>88</v>
      </c>
      <c r="L33" s="89"/>
    </row>
    <row r="34" spans="1:12" ht="13.5" customHeight="1" x14ac:dyDescent="0.2">
      <c r="A34" s="513"/>
      <c r="B34" s="514"/>
      <c r="C34" s="541"/>
      <c r="D34" s="133">
        <v>7</v>
      </c>
      <c r="E34" s="134">
        <v>8</v>
      </c>
      <c r="F34" s="85">
        <v>2.75</v>
      </c>
      <c r="G34" s="85">
        <v>0.75</v>
      </c>
      <c r="H34" s="85" t="s">
        <v>95</v>
      </c>
      <c r="I34" s="85">
        <v>1.25</v>
      </c>
      <c r="J34" s="107">
        <f t="shared" si="5"/>
        <v>0.75</v>
      </c>
      <c r="K34" s="519"/>
      <c r="L34" s="89"/>
    </row>
    <row r="35" spans="1:12" ht="13.5" customHeight="1" x14ac:dyDescent="0.2">
      <c r="A35" s="513"/>
      <c r="B35" s="514"/>
      <c r="C35" s="541"/>
      <c r="D35" s="133">
        <v>8</v>
      </c>
      <c r="E35" s="134">
        <v>10</v>
      </c>
      <c r="F35" s="85">
        <v>2.75</v>
      </c>
      <c r="G35" s="92">
        <v>0.65</v>
      </c>
      <c r="H35" s="85" t="s">
        <v>95</v>
      </c>
      <c r="I35" s="85">
        <v>1.25</v>
      </c>
      <c r="J35" s="108">
        <f t="shared" si="5"/>
        <v>0.85000000000000009</v>
      </c>
      <c r="K35" s="519"/>
      <c r="L35" s="89"/>
    </row>
    <row r="36" spans="1:12" ht="13.5" customHeight="1" x14ac:dyDescent="0.2">
      <c r="A36" s="513"/>
      <c r="B36" s="514"/>
      <c r="C36" s="541"/>
      <c r="D36" s="141">
        <v>10</v>
      </c>
      <c r="E36" s="142">
        <v>11</v>
      </c>
      <c r="F36" s="85">
        <v>2.75</v>
      </c>
      <c r="G36" s="92">
        <v>0.55000000000000004</v>
      </c>
      <c r="H36" s="85" t="s">
        <v>95</v>
      </c>
      <c r="I36" s="85">
        <v>1.25</v>
      </c>
      <c r="J36" s="108">
        <f t="shared" si="5"/>
        <v>0.95000000000000018</v>
      </c>
      <c r="K36" s="519"/>
      <c r="L36" s="89"/>
    </row>
    <row r="37" spans="1:12" ht="13.5" customHeight="1" x14ac:dyDescent="0.2">
      <c r="A37" s="513"/>
      <c r="B37" s="514"/>
      <c r="C37" s="541"/>
      <c r="D37" s="135">
        <v>11</v>
      </c>
      <c r="E37" s="136">
        <v>12</v>
      </c>
      <c r="F37" s="85">
        <v>2.75</v>
      </c>
      <c r="G37" s="98">
        <v>0.45</v>
      </c>
      <c r="H37" s="85" t="s">
        <v>95</v>
      </c>
      <c r="I37" s="85">
        <v>1.25</v>
      </c>
      <c r="J37" s="90">
        <f t="shared" si="5"/>
        <v>1.0499999999999998</v>
      </c>
      <c r="K37" s="519"/>
      <c r="L37" s="89"/>
    </row>
    <row r="38" spans="1:12" ht="13.5" customHeight="1" x14ac:dyDescent="0.2">
      <c r="A38" s="513"/>
      <c r="B38" s="514"/>
      <c r="C38" s="541"/>
      <c r="D38" s="137">
        <v>12</v>
      </c>
      <c r="E38" s="138">
        <v>13</v>
      </c>
      <c r="F38" s="85">
        <v>2.75</v>
      </c>
      <c r="G38" s="98">
        <v>0.35</v>
      </c>
      <c r="H38" s="93" t="s">
        <v>95</v>
      </c>
      <c r="I38" s="93">
        <v>1.25</v>
      </c>
      <c r="J38" s="90">
        <f t="shared" si="5"/>
        <v>1.1499999999999999</v>
      </c>
      <c r="K38" s="555"/>
      <c r="L38" s="89"/>
    </row>
    <row r="39" spans="1:12" ht="14.25" customHeight="1" thickBot="1" x14ac:dyDescent="0.25">
      <c r="A39" s="530"/>
      <c r="B39" s="531"/>
      <c r="C39" s="543"/>
      <c r="D39" s="145">
        <v>13</v>
      </c>
      <c r="E39" s="144">
        <v>15</v>
      </c>
      <c r="F39" s="115">
        <v>2.75</v>
      </c>
      <c r="G39" s="116">
        <v>0.25</v>
      </c>
      <c r="H39" s="117" t="s">
        <v>95</v>
      </c>
      <c r="I39" s="117">
        <v>1.25</v>
      </c>
      <c r="J39" s="150">
        <f t="shared" si="5"/>
        <v>1.25</v>
      </c>
      <c r="K39" s="556"/>
      <c r="L39" s="89"/>
    </row>
    <row r="40" spans="1:12" ht="18.75" customHeight="1" x14ac:dyDescent="0.2">
      <c r="A40" s="520" t="s">
        <v>161</v>
      </c>
      <c r="B40" s="522" t="s">
        <v>193</v>
      </c>
      <c r="C40" s="72"/>
      <c r="D40" s="526" t="s">
        <v>151</v>
      </c>
      <c r="E40" s="527"/>
      <c r="F40" s="528">
        <v>2.75</v>
      </c>
      <c r="G40" s="528" t="s">
        <v>77</v>
      </c>
      <c r="H40" s="524" t="s">
        <v>77</v>
      </c>
      <c r="I40" s="524">
        <v>1.25</v>
      </c>
      <c r="J40" s="507">
        <f>SUM(F40-I40)</f>
        <v>1.5</v>
      </c>
      <c r="K40" s="509" t="s">
        <v>88</v>
      </c>
      <c r="L40" s="71"/>
    </row>
    <row r="41" spans="1:12" ht="18.75" customHeight="1" x14ac:dyDescent="0.2">
      <c r="A41" s="521"/>
      <c r="B41" s="523"/>
      <c r="C41" s="82"/>
      <c r="D41" s="511" t="s">
        <v>159</v>
      </c>
      <c r="E41" s="512"/>
      <c r="F41" s="529"/>
      <c r="G41" s="529"/>
      <c r="H41" s="525"/>
      <c r="I41" s="525"/>
      <c r="J41" s="508"/>
      <c r="K41" s="510"/>
      <c r="L41" s="71"/>
    </row>
    <row r="42" spans="1:12" ht="12" customHeight="1" x14ac:dyDescent="0.2">
      <c r="A42" s="513" t="s">
        <v>198</v>
      </c>
      <c r="B42" s="514" t="s">
        <v>50</v>
      </c>
      <c r="C42" s="547" t="s">
        <v>278</v>
      </c>
      <c r="D42" s="133"/>
      <c r="E42" s="134">
        <v>7</v>
      </c>
      <c r="F42" s="85">
        <v>2.75</v>
      </c>
      <c r="G42" s="85">
        <v>0.85</v>
      </c>
      <c r="H42" s="86">
        <v>0.65</v>
      </c>
      <c r="I42" s="86">
        <v>1.25</v>
      </c>
      <c r="J42" s="90">
        <f t="shared" ref="J42:J48" si="6">F42-G42-H42-I42</f>
        <v>0</v>
      </c>
      <c r="K42" s="91">
        <f t="shared" ref="K42:K48" si="7">F42-G42-I42</f>
        <v>0.64999999999999991</v>
      </c>
      <c r="L42" s="89"/>
    </row>
    <row r="43" spans="1:12" ht="13.5" customHeight="1" x14ac:dyDescent="0.2">
      <c r="A43" s="513"/>
      <c r="B43" s="514"/>
      <c r="C43" s="515"/>
      <c r="D43" s="133">
        <v>7</v>
      </c>
      <c r="E43" s="134">
        <v>9</v>
      </c>
      <c r="F43" s="85">
        <v>2.75</v>
      </c>
      <c r="G43" s="85">
        <v>0.75</v>
      </c>
      <c r="H43" s="86">
        <v>0.75</v>
      </c>
      <c r="I43" s="86">
        <v>1.25</v>
      </c>
      <c r="J43" s="90">
        <f t="shared" si="6"/>
        <v>0</v>
      </c>
      <c r="K43" s="91">
        <f t="shared" si="7"/>
        <v>0.75</v>
      </c>
      <c r="L43" s="89"/>
    </row>
    <row r="44" spans="1:12" ht="13.5" customHeight="1" x14ac:dyDescent="0.2">
      <c r="A44" s="513"/>
      <c r="B44" s="514"/>
      <c r="C44" s="515"/>
      <c r="D44" s="133">
        <v>9</v>
      </c>
      <c r="E44" s="134">
        <v>10</v>
      </c>
      <c r="F44" s="85">
        <v>2.75</v>
      </c>
      <c r="G44" s="92">
        <v>0.65</v>
      </c>
      <c r="H44" s="93">
        <v>0.85</v>
      </c>
      <c r="I44" s="93">
        <v>1.25</v>
      </c>
      <c r="J44" s="90">
        <f t="shared" si="6"/>
        <v>0</v>
      </c>
      <c r="K44" s="91">
        <f t="shared" si="7"/>
        <v>0.85000000000000009</v>
      </c>
      <c r="L44" s="89"/>
    </row>
    <row r="45" spans="1:12" ht="13.5" customHeight="1" x14ac:dyDescent="0.2">
      <c r="A45" s="513"/>
      <c r="B45" s="514"/>
      <c r="C45" s="515"/>
      <c r="D45" s="141">
        <v>10</v>
      </c>
      <c r="E45" s="142">
        <v>11</v>
      </c>
      <c r="F45" s="85">
        <v>2.75</v>
      </c>
      <c r="G45" s="92">
        <v>0.55000000000000004</v>
      </c>
      <c r="H45" s="93">
        <v>0.95</v>
      </c>
      <c r="I45" s="93">
        <v>1.25</v>
      </c>
      <c r="J45" s="90">
        <f t="shared" si="6"/>
        <v>0</v>
      </c>
      <c r="K45" s="91">
        <f t="shared" si="7"/>
        <v>0.95000000000000018</v>
      </c>
      <c r="L45" s="89"/>
    </row>
    <row r="46" spans="1:12" ht="13.5" customHeight="1" x14ac:dyDescent="0.2">
      <c r="A46" s="513"/>
      <c r="B46" s="514"/>
      <c r="C46" s="515"/>
      <c r="D46" s="135">
        <v>11</v>
      </c>
      <c r="E46" s="136">
        <v>12</v>
      </c>
      <c r="F46" s="85">
        <v>2.75</v>
      </c>
      <c r="G46" s="98">
        <v>0.45</v>
      </c>
      <c r="H46" s="93">
        <v>1.05</v>
      </c>
      <c r="I46" s="93">
        <v>1.25</v>
      </c>
      <c r="J46" s="90">
        <f t="shared" si="6"/>
        <v>0</v>
      </c>
      <c r="K46" s="91">
        <f t="shared" si="7"/>
        <v>1.0499999999999998</v>
      </c>
      <c r="L46" s="89"/>
    </row>
    <row r="47" spans="1:12" ht="13.5" customHeight="1" x14ac:dyDescent="0.2">
      <c r="A47" s="513"/>
      <c r="B47" s="514"/>
      <c r="C47" s="515"/>
      <c r="D47" s="135">
        <v>12</v>
      </c>
      <c r="E47" s="136">
        <v>13</v>
      </c>
      <c r="F47" s="85">
        <v>2.75</v>
      </c>
      <c r="G47" s="98">
        <v>0.35</v>
      </c>
      <c r="H47" s="93">
        <v>1.1499999999999999</v>
      </c>
      <c r="I47" s="93">
        <v>1.25</v>
      </c>
      <c r="J47" s="90">
        <f t="shared" si="6"/>
        <v>0</v>
      </c>
      <c r="K47" s="91">
        <f t="shared" si="7"/>
        <v>1.1499999999999999</v>
      </c>
      <c r="L47" s="89"/>
    </row>
    <row r="48" spans="1:12" ht="13.5" customHeight="1" x14ac:dyDescent="0.2">
      <c r="A48" s="513"/>
      <c r="B48" s="514"/>
      <c r="C48" s="515"/>
      <c r="D48" s="146">
        <v>13</v>
      </c>
      <c r="E48" s="147">
        <v>15</v>
      </c>
      <c r="F48" s="148">
        <v>2.75</v>
      </c>
      <c r="G48" s="103">
        <v>0.25</v>
      </c>
      <c r="H48" s="104">
        <v>1.25</v>
      </c>
      <c r="I48" s="93">
        <v>1.25</v>
      </c>
      <c r="J48" s="90">
        <f t="shared" si="6"/>
        <v>0</v>
      </c>
      <c r="K48" s="91">
        <f t="shared" si="7"/>
        <v>1.25</v>
      </c>
      <c r="L48" s="89"/>
    </row>
    <row r="49" spans="1:13" ht="13.5" customHeight="1" x14ac:dyDescent="0.2">
      <c r="A49" s="513"/>
      <c r="B49" s="514"/>
      <c r="C49" s="547" t="s">
        <v>37</v>
      </c>
      <c r="D49" s="133"/>
      <c r="E49" s="134">
        <v>7</v>
      </c>
      <c r="F49" s="85">
        <v>2.75</v>
      </c>
      <c r="G49" s="85">
        <v>0.85</v>
      </c>
      <c r="H49" s="85" t="s">
        <v>95</v>
      </c>
      <c r="I49" s="105">
        <v>1.25</v>
      </c>
      <c r="J49" s="106">
        <f t="shared" ref="J49:J55" si="8">F49-G49-I49</f>
        <v>0.64999999999999991</v>
      </c>
      <c r="K49" s="518" t="s">
        <v>88</v>
      </c>
      <c r="L49" s="89"/>
    </row>
    <row r="50" spans="1:13" ht="13.5" customHeight="1" x14ac:dyDescent="0.2">
      <c r="A50" s="513"/>
      <c r="B50" s="514"/>
      <c r="C50" s="515"/>
      <c r="D50" s="133">
        <v>7</v>
      </c>
      <c r="E50" s="134">
        <v>9</v>
      </c>
      <c r="F50" s="85">
        <v>2.75</v>
      </c>
      <c r="G50" s="85">
        <v>0.75</v>
      </c>
      <c r="H50" s="85" t="s">
        <v>95</v>
      </c>
      <c r="I50" s="85">
        <v>1.25</v>
      </c>
      <c r="J50" s="107">
        <f t="shared" si="8"/>
        <v>0.75</v>
      </c>
      <c r="K50" s="519"/>
      <c r="L50" s="89"/>
    </row>
    <row r="51" spans="1:13" ht="13.5" customHeight="1" x14ac:dyDescent="0.2">
      <c r="A51" s="513"/>
      <c r="B51" s="514"/>
      <c r="C51" s="515"/>
      <c r="D51" s="133">
        <v>9</v>
      </c>
      <c r="E51" s="134">
        <v>10</v>
      </c>
      <c r="F51" s="85">
        <v>2.75</v>
      </c>
      <c r="G51" s="92">
        <v>0.65</v>
      </c>
      <c r="H51" s="85" t="s">
        <v>95</v>
      </c>
      <c r="I51" s="85">
        <v>1.25</v>
      </c>
      <c r="J51" s="108">
        <f t="shared" si="8"/>
        <v>0.85000000000000009</v>
      </c>
      <c r="K51" s="519"/>
      <c r="L51" s="89"/>
    </row>
    <row r="52" spans="1:13" ht="13.5" customHeight="1" x14ac:dyDescent="0.2">
      <c r="A52" s="513"/>
      <c r="B52" s="514"/>
      <c r="C52" s="515"/>
      <c r="D52" s="141">
        <v>10</v>
      </c>
      <c r="E52" s="142">
        <v>11</v>
      </c>
      <c r="F52" s="85">
        <v>2.75</v>
      </c>
      <c r="G52" s="92">
        <v>0.55000000000000004</v>
      </c>
      <c r="H52" s="85" t="s">
        <v>95</v>
      </c>
      <c r="I52" s="85">
        <v>1.25</v>
      </c>
      <c r="J52" s="108">
        <f t="shared" si="8"/>
        <v>0.95000000000000018</v>
      </c>
      <c r="K52" s="519"/>
      <c r="L52" s="89"/>
    </row>
    <row r="53" spans="1:13" ht="13.5" customHeight="1" x14ac:dyDescent="0.2">
      <c r="A53" s="513"/>
      <c r="B53" s="514"/>
      <c r="C53" s="515"/>
      <c r="D53" s="135">
        <v>11</v>
      </c>
      <c r="E53" s="136">
        <v>12</v>
      </c>
      <c r="F53" s="85">
        <v>2.75</v>
      </c>
      <c r="G53" s="98">
        <v>0.45</v>
      </c>
      <c r="H53" s="85" t="s">
        <v>95</v>
      </c>
      <c r="I53" s="85">
        <v>1.25</v>
      </c>
      <c r="J53" s="90">
        <f t="shared" si="8"/>
        <v>1.0499999999999998</v>
      </c>
      <c r="K53" s="519"/>
      <c r="L53" s="89"/>
    </row>
    <row r="54" spans="1:13" ht="13.5" customHeight="1" x14ac:dyDescent="0.2">
      <c r="A54" s="513"/>
      <c r="B54" s="514"/>
      <c r="C54" s="515"/>
      <c r="D54" s="137">
        <v>12</v>
      </c>
      <c r="E54" s="138">
        <v>13</v>
      </c>
      <c r="F54" s="85">
        <v>2.75</v>
      </c>
      <c r="G54" s="98">
        <v>0.35</v>
      </c>
      <c r="H54" s="93" t="s">
        <v>95</v>
      </c>
      <c r="I54" s="93">
        <v>1.25</v>
      </c>
      <c r="J54" s="90">
        <f t="shared" si="8"/>
        <v>1.1499999999999999</v>
      </c>
      <c r="K54" s="555"/>
      <c r="L54" s="89"/>
    </row>
    <row r="55" spans="1:13" ht="14.25" customHeight="1" thickBot="1" x14ac:dyDescent="0.25">
      <c r="A55" s="530"/>
      <c r="B55" s="531"/>
      <c r="C55" s="532"/>
      <c r="D55" s="145">
        <v>13</v>
      </c>
      <c r="E55" s="144">
        <v>15</v>
      </c>
      <c r="F55" s="115">
        <v>2.75</v>
      </c>
      <c r="G55" s="116">
        <v>0.25</v>
      </c>
      <c r="H55" s="117" t="s">
        <v>95</v>
      </c>
      <c r="I55" s="117">
        <v>1.25</v>
      </c>
      <c r="J55" s="150">
        <f t="shared" si="8"/>
        <v>1.25</v>
      </c>
      <c r="K55" s="556"/>
      <c r="L55" s="89"/>
    </row>
    <row r="56" spans="1:13" ht="14.25" customHeight="1" x14ac:dyDescent="0.2">
      <c r="A56" s="119"/>
      <c r="B56" s="120"/>
      <c r="C56" s="121"/>
      <c r="D56" s="122"/>
      <c r="E56" s="100"/>
      <c r="F56" s="123"/>
      <c r="G56" s="123"/>
      <c r="H56" s="123"/>
      <c r="I56" s="123"/>
      <c r="J56" s="124"/>
      <c r="K56" s="124"/>
      <c r="L56" s="89"/>
    </row>
    <row r="57" spans="1:13" x14ac:dyDescent="0.2">
      <c r="A57" s="534" t="s">
        <v>203</v>
      </c>
      <c r="B57" s="534"/>
      <c r="C57" s="534"/>
      <c r="D57" s="534"/>
      <c r="E57" s="534"/>
      <c r="F57" s="534"/>
      <c r="G57" s="534"/>
      <c r="H57" s="534"/>
      <c r="I57" s="534"/>
      <c r="J57" s="534"/>
      <c r="K57" s="534"/>
      <c r="L57" s="125"/>
      <c r="M57" s="126"/>
    </row>
    <row r="58" spans="1:13" ht="26.25" customHeight="1" x14ac:dyDescent="0.2">
      <c r="A58" s="535" t="s">
        <v>20</v>
      </c>
      <c r="B58" s="535"/>
      <c r="C58" s="535"/>
      <c r="D58" s="535"/>
      <c r="E58" s="535"/>
      <c r="F58" s="535"/>
      <c r="G58" s="535"/>
      <c r="H58" s="535"/>
      <c r="I58" s="535"/>
      <c r="J58" s="535"/>
      <c r="K58" s="535"/>
      <c r="L58" s="127"/>
      <c r="M58" s="127"/>
    </row>
    <row r="59" spans="1:13" x14ac:dyDescent="0.2">
      <c r="A59" s="536" t="s">
        <v>132</v>
      </c>
      <c r="B59" s="536"/>
      <c r="C59" s="536"/>
      <c r="D59" s="536"/>
      <c r="E59" s="536"/>
      <c r="F59" s="536"/>
      <c r="G59" s="536"/>
      <c r="H59" s="536"/>
      <c r="I59" s="536"/>
      <c r="J59" s="536"/>
      <c r="K59" s="536"/>
      <c r="L59" s="127"/>
    </row>
    <row r="60" spans="1:13" ht="14" x14ac:dyDescent="0.2">
      <c r="A60" s="71"/>
      <c r="B60" s="537"/>
      <c r="C60" s="537"/>
      <c r="D60" s="537"/>
      <c r="E60" s="537"/>
      <c r="F60" s="537"/>
      <c r="G60" s="537"/>
      <c r="H60" s="537"/>
      <c r="I60" s="537"/>
      <c r="J60" s="537"/>
      <c r="K60" s="537"/>
      <c r="L60" s="537"/>
    </row>
    <row r="61" spans="1:13" x14ac:dyDescent="0.2">
      <c r="A61" s="71"/>
      <c r="B61" s="129"/>
      <c r="C61" s="130"/>
      <c r="D61" s="129"/>
      <c r="E61" s="129"/>
      <c r="F61" s="131"/>
      <c r="G61" s="132"/>
      <c r="H61" s="132"/>
      <c r="I61" s="132"/>
      <c r="J61" s="132"/>
      <c r="K61" s="131"/>
      <c r="L61" s="130"/>
    </row>
  </sheetData>
  <mergeCells count="58">
    <mergeCell ref="A57:K57"/>
    <mergeCell ref="A58:K58"/>
    <mergeCell ref="A59:K59"/>
    <mergeCell ref="B60:L60"/>
    <mergeCell ref="I40:I41"/>
    <mergeCell ref="J40:J41"/>
    <mergeCell ref="K40:K41"/>
    <mergeCell ref="D41:E41"/>
    <mergeCell ref="A42:A55"/>
    <mergeCell ref="B42:B55"/>
    <mergeCell ref="C42:C48"/>
    <mergeCell ref="C49:C55"/>
    <mergeCell ref="K49:K55"/>
    <mergeCell ref="A40:A41"/>
    <mergeCell ref="B40:B41"/>
    <mergeCell ref="D40:E40"/>
    <mergeCell ref="F40:F41"/>
    <mergeCell ref="G40:G41"/>
    <mergeCell ref="H40:H41"/>
    <mergeCell ref="I24:I25"/>
    <mergeCell ref="J24:J25"/>
    <mergeCell ref="K24:K25"/>
    <mergeCell ref="D25:E25"/>
    <mergeCell ref="A26:A39"/>
    <mergeCell ref="B26:B39"/>
    <mergeCell ref="C26:C32"/>
    <mergeCell ref="C33:C39"/>
    <mergeCell ref="K33:K39"/>
    <mergeCell ref="A24:A25"/>
    <mergeCell ref="B24:B25"/>
    <mergeCell ref="D24:E24"/>
    <mergeCell ref="F24:F25"/>
    <mergeCell ref="G24:G25"/>
    <mergeCell ref="H24:H25"/>
    <mergeCell ref="J6:J7"/>
    <mergeCell ref="K6:K7"/>
    <mergeCell ref="D7:E7"/>
    <mergeCell ref="A8:A23"/>
    <mergeCell ref="B8:B23"/>
    <mergeCell ref="C8:C15"/>
    <mergeCell ref="C16:C23"/>
    <mergeCell ref="K16:K23"/>
    <mergeCell ref="A6:A7"/>
    <mergeCell ref="B6:B7"/>
    <mergeCell ref="I6:I7"/>
    <mergeCell ref="D6:E6"/>
    <mergeCell ref="F6:F7"/>
    <mergeCell ref="G6:G7"/>
    <mergeCell ref="H6:H7"/>
    <mergeCell ref="A1:K1"/>
    <mergeCell ref="B2:K2"/>
    <mergeCell ref="A3:A5"/>
    <mergeCell ref="B3:C5"/>
    <mergeCell ref="D3:E5"/>
    <mergeCell ref="F3:F4"/>
    <mergeCell ref="G3:G4"/>
    <mergeCell ref="H3:H4"/>
    <mergeCell ref="I3:I4"/>
  </mergeCells>
  <phoneticPr fontId="39"/>
  <pageMargins left="0.63" right="0.19" top="0.57999999999999996" bottom="0.6" header="0.22" footer="0.2"/>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ワークシート</vt:lpstr>
      </vt:variant>
      <vt:variant>
        <vt:i4>48</vt:i4>
      </vt:variant>
      <vt:variant>
        <vt:lpstr>名前付き一覧</vt:lpstr>
      </vt:variant>
      <vt:variant>
        <vt:i4>52</vt:i4>
      </vt:variant>
    </vt:vector>
  </HeadingPairs>
  <TitlesOfParts>
    <vt:vector size="100" baseType="lpstr">
      <vt:lpstr>金推表（H14.07.01～H19.04.18) </vt:lpstr>
      <vt:lpstr>金推表（H19.06.11～H20.11.20)</vt:lpstr>
      <vt:lpstr>金推表（H20.12.18～H21.1120)</vt:lpstr>
      <vt:lpstr>金推表（H21.12.18～Ｈ22.4.20) </vt:lpstr>
      <vt:lpstr>金推表(H22.4.21～7.21)</vt:lpstr>
      <vt:lpstr>金推表(H22.7.22～10.24)</vt:lpstr>
      <vt:lpstr>金推表(H22.10.25～H23.1.23)</vt:lpstr>
      <vt:lpstr>金推表(H23.1.24～H23.4.19  )</vt:lpstr>
      <vt:lpstr>金推表(H23.4.20～) </vt:lpstr>
      <vt:lpstr>金推表(H23.7.21～H23.10.19)</vt:lpstr>
      <vt:lpstr>金推表(H23.10.20～H24.1.26)</vt:lpstr>
      <vt:lpstr>金推表(H24.1.27～H24.4.17)</vt:lpstr>
      <vt:lpstr>金推表(H24.4.18-H24.8.19)</vt:lpstr>
      <vt:lpstr>金推表(H24.8.20-H25.1.23)</vt:lpstr>
      <vt:lpstr>金推表(H25.1.24-H25.6.18)</vt:lpstr>
      <vt:lpstr>金推表(H25.6.19-H25.11.20)</vt:lpstr>
      <vt:lpstr>金推表(H25.11.21-H26.5.22)</vt:lpstr>
      <vt:lpstr>金推表(H26.5.23-H26.11.19)</vt:lpstr>
      <vt:lpstr>金推表(H26.11.20-H27.4.19 )</vt:lpstr>
      <vt:lpstr>金推表(H27.4.20-H27.9.17)</vt:lpstr>
      <vt:lpstr>金推表(H27.9.18-H28.3.17 )</vt:lpstr>
      <vt:lpstr>金推表(H28.3.18-H28.9.19)</vt:lpstr>
      <vt:lpstr>金推表(H28.9.20-H29.4.18  )</vt:lpstr>
      <vt:lpstr>金推表(H29.4.19-H29.11.19 ) </vt:lpstr>
      <vt:lpstr>金推表(H30.1.25-Ｈ30.7.18  ) </vt:lpstr>
      <vt:lpstr>金推表(H30.7.19-H31.1.23  ) </vt:lpstr>
      <vt:lpstr>金推表(H31.1.24-R1.6.18 ) </vt:lpstr>
      <vt:lpstr>金推表(R1.6.19-R2.2.19 )</vt:lpstr>
      <vt:lpstr>金推表(R２.２.20-Ｒ２.7.19　) </vt:lpstr>
      <vt:lpstr>金推表(R２.7.20-R２.10.18　)</vt:lpstr>
      <vt:lpstr>金推表(R２.10.19-R3.1.18) </vt:lpstr>
      <vt:lpstr>金推表(R3.1.19-R3.5.18)</vt:lpstr>
      <vt:lpstr>金推表(R3.5.19-R3.9.20)</vt:lpstr>
      <vt:lpstr>金推表(R3.9.21-R3.12.19)</vt:lpstr>
      <vt:lpstr>金推表(R3.12.20-R4.3.17)</vt:lpstr>
      <vt:lpstr>金推表(R4.3.18-R4.5.18) </vt:lpstr>
      <vt:lpstr>金推表(R4.6.20-R4.10.19)  </vt:lpstr>
      <vt:lpstr>金推表(R4.10.20-R5.3.19)  </vt:lpstr>
      <vt:lpstr>金推表(R5.3.20-R5.8.20) </vt:lpstr>
      <vt:lpstr>金推表(R5.8.21-R6.1.17)</vt:lpstr>
      <vt:lpstr>金推表(R6.1.18-R6.5.19)</vt:lpstr>
      <vt:lpstr>金推表(R6.5.20-R6.8.19) </vt:lpstr>
      <vt:lpstr>金推表(R6.8.20-R6.11.17)</vt:lpstr>
      <vt:lpstr>金推表(R6.11.18-R7.3.18) </vt:lpstr>
      <vt:lpstr>金推表(R7.3.19-R7.6.17) </vt:lpstr>
      <vt:lpstr>金推表(R7.6.18-R7.9.18)</vt:lpstr>
      <vt:lpstr>金推表(R7.9.19-R7.12.17)</vt:lpstr>
      <vt:lpstr>金推表(R7.12.18-)</vt:lpstr>
      <vt:lpstr>'金推表（H14.07.01～H19.04.18) '!Print_Area</vt:lpstr>
      <vt:lpstr>'金推表（H19.06.11～H20.11.20)'!Print_Area</vt:lpstr>
      <vt:lpstr>'金推表（H20.12.18～H21.1120)'!Print_Area</vt:lpstr>
      <vt:lpstr>'金推表（H21.12.18～Ｈ22.4.20) '!Print_Area</vt:lpstr>
      <vt:lpstr>'金推表(H22.10.25～H23.1.23)'!Print_Area</vt:lpstr>
      <vt:lpstr>'金推表(H22.4.21～7.21)'!Print_Area</vt:lpstr>
      <vt:lpstr>'金推表(H22.7.22～10.24)'!Print_Area</vt:lpstr>
      <vt:lpstr>'金推表(H23.1.24～H23.4.19  )'!Print_Area</vt:lpstr>
      <vt:lpstr>'金推表(H23.10.20～H24.1.26)'!Print_Area</vt:lpstr>
      <vt:lpstr>'金推表(H23.4.20～) '!Print_Area</vt:lpstr>
      <vt:lpstr>'金推表(H23.7.21～H23.10.19)'!Print_Area</vt:lpstr>
      <vt:lpstr>'金推表(H24.1.27～H24.4.17)'!Print_Area</vt:lpstr>
      <vt:lpstr>'金推表(H24.4.18-H24.8.19)'!Print_Area</vt:lpstr>
      <vt:lpstr>'金推表(H24.8.20-H25.1.23)'!Print_Area</vt:lpstr>
      <vt:lpstr>'金推表(H25.1.24-H25.6.18)'!Print_Area</vt:lpstr>
      <vt:lpstr>'金推表(H25.11.21-H26.5.22)'!Print_Area</vt:lpstr>
      <vt:lpstr>'金推表(H25.6.19-H25.11.20)'!Print_Area</vt:lpstr>
      <vt:lpstr>'金推表(H26.11.20-H27.4.19 )'!Print_Area</vt:lpstr>
      <vt:lpstr>'金推表(H26.5.23-H26.11.19)'!Print_Area</vt:lpstr>
      <vt:lpstr>'金推表(H27.4.20-H27.9.17)'!Print_Area</vt:lpstr>
      <vt:lpstr>'金推表(H27.9.18-H28.3.17 )'!Print_Area</vt:lpstr>
      <vt:lpstr>'金推表(H28.3.18-H28.9.19)'!Print_Area</vt:lpstr>
      <vt:lpstr>'金推表(H28.9.20-H29.4.18  )'!Print_Area</vt:lpstr>
      <vt:lpstr>'金推表(H29.4.19-H29.11.19 ) '!Print_Area</vt:lpstr>
      <vt:lpstr>'金推表(H30.1.25-Ｈ30.7.18  ) '!Print_Area</vt:lpstr>
      <vt:lpstr>'金推表(H30.7.19-H31.1.23  ) '!Print_Area</vt:lpstr>
      <vt:lpstr>'金推表(H31.1.24-R1.6.18 ) '!Print_Area</vt:lpstr>
      <vt:lpstr>'金推表(R1.6.19-R2.2.19 )'!Print_Area</vt:lpstr>
      <vt:lpstr>'金推表(R２.10.19-R3.1.18) '!Print_Area</vt:lpstr>
      <vt:lpstr>'金推表(R２.２.20-Ｒ２.7.19　) '!Print_Area</vt:lpstr>
      <vt:lpstr>'金推表(R２.7.20-R２.10.18　)'!Print_Area</vt:lpstr>
      <vt:lpstr>'金推表(R3.1.19-R3.5.18)'!Print_Area</vt:lpstr>
      <vt:lpstr>'金推表(R3.12.20-R4.3.17)'!Print_Area</vt:lpstr>
      <vt:lpstr>'金推表(R3.5.19-R3.9.20)'!Print_Area</vt:lpstr>
      <vt:lpstr>'金推表(R3.9.21-R3.12.19)'!Print_Area</vt:lpstr>
      <vt:lpstr>'金推表(R4.10.20-R5.3.19)  '!Print_Area</vt:lpstr>
      <vt:lpstr>'金推表(R4.3.18-R4.5.18) '!Print_Area</vt:lpstr>
      <vt:lpstr>'金推表(R4.6.20-R4.10.19)  '!Print_Area</vt:lpstr>
      <vt:lpstr>'金推表(R5.3.20-R5.8.20) '!Print_Area</vt:lpstr>
      <vt:lpstr>'金推表(R5.8.21-R6.1.17)'!Print_Area</vt:lpstr>
      <vt:lpstr>'金推表(R6.1.18-R6.5.19)'!Print_Area</vt:lpstr>
      <vt:lpstr>'金推表(R6.11.18-R7.3.18) '!Print_Area</vt:lpstr>
      <vt:lpstr>'金推表(R6.5.20-R6.8.19) '!Print_Area</vt:lpstr>
      <vt:lpstr>'金推表(R6.8.20-R6.11.17)'!Print_Area</vt:lpstr>
      <vt:lpstr>'金推表(R7.12.18-)'!Print_Area</vt:lpstr>
      <vt:lpstr>'金推表(R7.3.19-R7.6.17) '!Print_Area</vt:lpstr>
      <vt:lpstr>'金推表(R7.6.18-R7.9.18)'!Print_Area</vt:lpstr>
      <vt:lpstr>'金推表(R7.9.19-R7.12.17)'!Print_Area</vt:lpstr>
      <vt:lpstr>'金推表（H14.07.01～H19.04.18) '!PRINT_AREA_MI</vt:lpstr>
      <vt:lpstr>'金推表（H20.12.18～H21.1120)'!PRINT_AREA_MI</vt:lpstr>
      <vt:lpstr>'金推表（H21.12.18～Ｈ22.4.20) '!PRINT_AREA_MI</vt:lpstr>
      <vt:lpstr>PRINT_AREA_MI</vt:lpstr>
    </vt:vector>
  </TitlesOfParts>
  <Manager/>
  <Company>沖縄県庁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沖縄県庁</dc:creator>
  <cp:keywords/>
  <dc:description/>
  <cp:lastModifiedBy>kawakak</cp:lastModifiedBy>
  <cp:lastPrinted>2025-02-13T04:55:07Z</cp:lastPrinted>
  <dcterms:created xsi:type="dcterms:W3CDTF">2005-06-07T05:44:46Z</dcterms:created>
  <dcterms:modified xsi:type="dcterms:W3CDTF">2026-02-12T06:36:21Z</dcterms:modified>
  <cp:category/>
</cp:coreProperties>
</file>