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商工労働部\産業政策課\06．産業振興企画班\08_産業振興基金\06_事業執行\R08年度\01_補助\00_R8公募関係(年度前行為)\02 R8補助事業公募\02 申請様式修正\250204 公社意見\公社へ共有\"/>
    </mc:Choice>
  </mc:AlternateContent>
  <xr:revisionPtr revIDLastSave="0" documentId="13_ncr:1_{C36B4956-30A9-4D24-9B11-238DBC1618FB}" xr6:coauthVersionLast="47" xr6:coauthVersionMax="47" xr10:uidLastSave="{00000000-0000-0000-0000-000000000000}"/>
  <bookViews>
    <workbookView xWindow="-120" yWindow="-120" windowWidth="29040" windowHeight="15720" xr2:uid="{00000000-000D-0000-FFFF-FFFF00000000}"/>
  </bookViews>
  <sheets>
    <sheet name="入力用①" sheetId="3" r:id="rId1"/>
    <sheet name="様式１(希望調書かがみ文) " sheetId="7" r:id="rId2"/>
    <sheet name="様式５(収支予算計算書)" sheetId="11" r:id="rId3"/>
    <sheet name="様式2-2(3ヶ年財務状況)※任意利用" sheetId="12" r:id="rId4"/>
    <sheet name="リスト" sheetId="10" r:id="rId5"/>
    <sheet name="データ集計" sheetId="5" state="hidden" r:id="rId6"/>
  </sheets>
  <definedNames>
    <definedName name="_xlnm.Print_Area" localSheetId="0">入力用①!$A$1:$F$25</definedName>
    <definedName name="_xlnm.Print_Area" localSheetId="1">'様式１(希望調書かがみ文) '!$A$1:$F$48</definedName>
    <definedName name="_xlnm.Print_Area" localSheetId="3">'様式2-2(3ヶ年財務状況)※任意利用'!$A$1:$AI$43</definedName>
    <definedName name="_xlnm.Print_Area" localSheetId="2">'様式５(収支予算計算書)'!$A$1:$H$52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G16" i="3" s="1"/>
  <c r="AA40" i="12"/>
  <c r="AG40" i="12" s="1"/>
  <c r="S40" i="12"/>
  <c r="Y40" i="12" s="1"/>
  <c r="K40" i="12"/>
  <c r="AA39" i="12"/>
  <c r="AG39" i="12" s="1"/>
  <c r="S39" i="12"/>
  <c r="Y39" i="12" s="1"/>
  <c r="K39" i="12"/>
  <c r="AA38" i="12"/>
  <c r="AG38" i="12" s="1"/>
  <c r="S38" i="12"/>
  <c r="Y38" i="12" s="1"/>
  <c r="K38" i="12"/>
  <c r="AA37" i="12"/>
  <c r="AG37" i="12" s="1"/>
  <c r="S37" i="12"/>
  <c r="Y37" i="12" s="1"/>
  <c r="AA36" i="12"/>
  <c r="AG36" i="12" s="1"/>
  <c r="S36" i="12"/>
  <c r="Y36" i="12" s="1"/>
  <c r="AA35" i="12"/>
  <c r="S35" i="12"/>
  <c r="Y35" i="12" s="1"/>
  <c r="AA34" i="12"/>
  <c r="AG34" i="12" s="1"/>
  <c r="S34" i="12"/>
  <c r="Y34" i="12" s="1"/>
  <c r="AA33" i="12"/>
  <c r="AG33" i="12" s="1"/>
  <c r="S33" i="12"/>
  <c r="Y33" i="12" s="1"/>
  <c r="AA32" i="12"/>
  <c r="S32" i="12"/>
  <c r="Y32" i="12" s="1"/>
  <c r="K32" i="12"/>
  <c r="AA31" i="12"/>
  <c r="AG31" i="12" s="1"/>
  <c r="Y31" i="12"/>
  <c r="S31" i="12"/>
  <c r="K31" i="12"/>
  <c r="AA30" i="12"/>
  <c r="AG30" i="12" s="1"/>
  <c r="Y30" i="12"/>
  <c r="S30" i="12"/>
  <c r="K30" i="12"/>
  <c r="AA29" i="12"/>
  <c r="AG29" i="12" s="1"/>
  <c r="S29" i="12"/>
  <c r="Y29" i="12" s="1"/>
  <c r="K29" i="12"/>
  <c r="AA28" i="12"/>
  <c r="AG28" i="12" s="1"/>
  <c r="S28" i="12"/>
  <c r="Y28" i="12" s="1"/>
  <c r="K28" i="12"/>
  <c r="AA27" i="12"/>
  <c r="AG27" i="12" s="1"/>
  <c r="S27" i="12"/>
  <c r="Y27" i="12" s="1"/>
  <c r="K27" i="12"/>
  <c r="AA26" i="12"/>
  <c r="AG26" i="12" s="1"/>
  <c r="S26" i="12"/>
  <c r="Y26" i="12" s="1"/>
  <c r="K26" i="12"/>
  <c r="AA24" i="12"/>
  <c r="AG24" i="12" s="1"/>
  <c r="S24" i="12"/>
  <c r="Y24" i="12" s="1"/>
  <c r="K24" i="12"/>
  <c r="AA23" i="12"/>
  <c r="S23" i="12"/>
  <c r="AG23" i="12" s="1"/>
  <c r="K23" i="12"/>
  <c r="AA22" i="12"/>
  <c r="AG22" i="12" s="1"/>
  <c r="S22" i="12"/>
  <c r="S25" i="12" s="1"/>
  <c r="K22" i="12"/>
  <c r="K25" i="12" s="1"/>
  <c r="AG21" i="12"/>
  <c r="Y21" i="12"/>
  <c r="AG20" i="12"/>
  <c r="Y20" i="12"/>
  <c r="AG19" i="12"/>
  <c r="Y19" i="12"/>
  <c r="AG18" i="12"/>
  <c r="Y18" i="12"/>
  <c r="AG17" i="12"/>
  <c r="Y17" i="12"/>
  <c r="AG16" i="12"/>
  <c r="Y16" i="12"/>
  <c r="AG15" i="12"/>
  <c r="Y15" i="12"/>
  <c r="AG14" i="12"/>
  <c r="Y14" i="12"/>
  <c r="AG13" i="12"/>
  <c r="Y13" i="12"/>
  <c r="AG12" i="12"/>
  <c r="Y12" i="12"/>
  <c r="AG11" i="12"/>
  <c r="Y11" i="12"/>
  <c r="AG10" i="12"/>
  <c r="Y10" i="12"/>
  <c r="AG9" i="12"/>
  <c r="Y9" i="12"/>
  <c r="AG8" i="12"/>
  <c r="Y8" i="12"/>
  <c r="AG7" i="12"/>
  <c r="Y7" i="12"/>
  <c r="AG6" i="12"/>
  <c r="Y6" i="12"/>
  <c r="AG5" i="12"/>
  <c r="Y5" i="12"/>
  <c r="A17" i="11"/>
  <c r="A28" i="11" s="1"/>
  <c r="J1" i="11"/>
  <c r="J2" i="11" s="1"/>
  <c r="A20" i="11"/>
  <c r="A37" i="11" s="1"/>
  <c r="H52" i="11"/>
  <c r="C52" i="11"/>
  <c r="J4" i="11" s="1"/>
  <c r="F21" i="11"/>
  <c r="D21" i="11"/>
  <c r="C21" i="11"/>
  <c r="E21" i="11" s="1"/>
  <c r="B21" i="11"/>
  <c r="B7" i="11" s="1"/>
  <c r="E20" i="11"/>
  <c r="G20" i="11" s="1"/>
  <c r="E19" i="11"/>
  <c r="G19" i="11" s="1"/>
  <c r="E18" i="11"/>
  <c r="G18" i="11" s="1"/>
  <c r="E17" i="11"/>
  <c r="G17" i="11" s="1"/>
  <c r="G21" i="11" s="1"/>
  <c r="D10" i="11"/>
  <c r="F9" i="11"/>
  <c r="B9" i="11"/>
  <c r="F10" i="3"/>
  <c r="D26" i="7"/>
  <c r="C26" i="7"/>
  <c r="D16" i="3"/>
  <c r="C23" i="7"/>
  <c r="D23" i="7" s="1"/>
  <c r="C21" i="7"/>
  <c r="C19" i="7"/>
  <c r="E26" i="7" s="1"/>
  <c r="B8" i="11" l="1"/>
  <c r="F8" i="11" s="1"/>
  <c r="J3" i="11"/>
  <c r="F51" i="11" s="1"/>
  <c r="G51" i="11" s="1"/>
  <c r="Y25" i="12"/>
  <c r="AG32" i="12"/>
  <c r="Y23" i="12"/>
  <c r="AG35" i="12"/>
  <c r="AA25" i="12"/>
  <c r="AG25" i="12" s="1"/>
  <c r="Y22" i="12"/>
  <c r="F7" i="11"/>
  <c r="F10" i="7"/>
  <c r="F11" i="7"/>
  <c r="E11" i="7"/>
  <c r="E10" i="7"/>
  <c r="F9" i="7"/>
  <c r="E9" i="7"/>
  <c r="F8" i="7"/>
  <c r="F34" i="11" l="1"/>
  <c r="G34" i="11" s="1"/>
  <c r="F46" i="11"/>
  <c r="G46" i="11" s="1"/>
  <c r="F28" i="11"/>
  <c r="G28" i="11" s="1"/>
  <c r="F30" i="11"/>
  <c r="G30" i="11" s="1"/>
  <c r="F33" i="11"/>
  <c r="G33" i="11" s="1"/>
  <c r="F32" i="11"/>
  <c r="G32" i="11" s="1"/>
  <c r="F35" i="11"/>
  <c r="G35" i="11" s="1"/>
  <c r="F27" i="11"/>
  <c r="G27" i="11" s="1"/>
  <c r="F36" i="11"/>
  <c r="G36" i="11" s="1"/>
  <c r="F39" i="11"/>
  <c r="G39" i="11" s="1"/>
  <c r="F40" i="11"/>
  <c r="G40" i="11" s="1"/>
  <c r="F41" i="11"/>
  <c r="G41" i="11" s="1"/>
  <c r="F42" i="11"/>
  <c r="G42" i="11" s="1"/>
  <c r="F44" i="11"/>
  <c r="G44" i="11" s="1"/>
  <c r="F49" i="11"/>
  <c r="G49" i="11" s="1"/>
  <c r="F29" i="11"/>
  <c r="G29" i="11" s="1"/>
  <c r="F31" i="11"/>
  <c r="G31" i="11" s="1"/>
  <c r="F37" i="11"/>
  <c r="G37" i="11" s="1"/>
  <c r="F38" i="11"/>
  <c r="G38" i="11" s="1"/>
  <c r="B10" i="11"/>
  <c r="F10" i="11" s="1"/>
  <c r="F43" i="11"/>
  <c r="G43" i="11" s="1"/>
  <c r="J5" i="11"/>
  <c r="F45" i="11"/>
  <c r="G45" i="11" s="1"/>
  <c r="F47" i="11"/>
  <c r="G47" i="11" s="1"/>
  <c r="F48" i="11"/>
  <c r="G48" i="11" s="1"/>
  <c r="F50" i="11"/>
  <c r="G50" i="11" s="1"/>
  <c r="E8" i="7"/>
  <c r="F7" i="7"/>
  <c r="G52" i="11" l="1"/>
  <c r="F52" i="11"/>
  <c r="J6" i="11" s="1"/>
  <c r="H9" i="5"/>
  <c r="H10" i="5"/>
  <c r="H11" i="5"/>
  <c r="H12" i="5"/>
  <c r="H8" i="5"/>
  <c r="G9" i="5"/>
  <c r="G10" i="5"/>
  <c r="G11" i="5"/>
  <c r="G12" i="5"/>
  <c r="E9" i="5"/>
  <c r="E10" i="5"/>
  <c r="E11" i="5"/>
  <c r="E12" i="5"/>
  <c r="E8" i="5"/>
  <c r="D9" i="5"/>
  <c r="D10" i="5"/>
  <c r="D11" i="5"/>
  <c r="D12" i="5"/>
  <c r="D8" i="5"/>
  <c r="C9" i="5"/>
  <c r="C10" i="5"/>
  <c r="C11" i="5"/>
  <c r="C12" i="5"/>
  <c r="C8" i="5"/>
  <c r="G8" i="5"/>
  <c r="F12" i="5"/>
  <c r="F11" i="5"/>
  <c r="F10" i="5"/>
  <c r="F9" i="5"/>
  <c r="F8" i="5"/>
  <c r="B9" i="5"/>
  <c r="B10" i="5"/>
  <c r="B11" i="5"/>
  <c r="B12" i="5"/>
  <c r="B8" i="5"/>
  <c r="I11" i="5" l="1"/>
  <c r="I9" i="5"/>
  <c r="I12" i="5"/>
  <c r="I10" i="5" l="1"/>
  <c r="X3" i="5"/>
  <c r="J3" i="5"/>
  <c r="E3" i="5"/>
  <c r="F4" i="7"/>
  <c r="I8" i="5" l="1"/>
  <c r="W3" i="5" l="1"/>
  <c r="V3" i="5"/>
  <c r="S3" i="5"/>
  <c r="P3" i="5"/>
  <c r="Q3" i="5" l="1"/>
  <c r="R3" i="5"/>
  <c r="D3" i="5"/>
  <c r="C3" i="5"/>
  <c r="F3" i="5" l="1"/>
  <c r="G3" i="5"/>
</calcChain>
</file>

<file path=xl/sharedStrings.xml><?xml version="1.0" encoding="utf-8"?>
<sst xmlns="http://schemas.openxmlformats.org/spreadsheetml/2006/main" count="227" uniqueCount="194">
  <si>
    <t>住所</t>
    <rPh sb="0" eb="2">
      <t>ジュウショ</t>
    </rPh>
    <phoneticPr fontId="1"/>
  </si>
  <si>
    <t>様式第１号（第８条関係）</t>
  </si>
  <si>
    <t>事業者の住所</t>
  </si>
  <si>
    <t xml:space="preserve">  </t>
  </si>
  <si>
    <t>記</t>
  </si>
  <si>
    <t>　　　</t>
  </si>
  <si>
    <t>事業者名</t>
    <rPh sb="0" eb="4">
      <t>ジギョウシャメイ</t>
    </rPh>
    <phoneticPr fontId="1"/>
  </si>
  <si>
    <t>事業所住所</t>
    <rPh sb="0" eb="5">
      <t>ジギョウショジュウショ</t>
    </rPh>
    <phoneticPr fontId="1"/>
  </si>
  <si>
    <t>代表者名</t>
    <rPh sb="0" eb="4">
      <t>ダイヒョウシャメイ</t>
    </rPh>
    <phoneticPr fontId="1"/>
  </si>
  <si>
    <t>代表取締役</t>
    <rPh sb="0" eb="5">
      <t>ダイヒョウトリシマリヤク</t>
    </rPh>
    <phoneticPr fontId="1"/>
  </si>
  <si>
    <t>No</t>
    <phoneticPr fontId="1"/>
  </si>
  <si>
    <t>企　業　名</t>
    <rPh sb="0" eb="1">
      <t>キ</t>
    </rPh>
    <rPh sb="2" eb="3">
      <t>ゴウ</t>
    </rPh>
    <rPh sb="4" eb="5">
      <t>メイ</t>
    </rPh>
    <phoneticPr fontId="1"/>
  </si>
  <si>
    <t>業種</t>
    <rPh sb="0" eb="2">
      <t>ギョウシュ</t>
    </rPh>
    <phoneticPr fontId="1"/>
  </si>
  <si>
    <t>人数</t>
    <rPh sb="0" eb="2">
      <t>ニンズウ</t>
    </rPh>
    <phoneticPr fontId="1"/>
  </si>
  <si>
    <t>企業支援額</t>
    <rPh sb="0" eb="2">
      <t>キギョウ</t>
    </rPh>
    <rPh sb="2" eb="4">
      <t>シエン</t>
    </rPh>
    <rPh sb="4" eb="5">
      <t>ガク</t>
    </rPh>
    <phoneticPr fontId="1"/>
  </si>
  <si>
    <t>交付予定額</t>
    <rPh sb="0" eb="2">
      <t>コウフ</t>
    </rPh>
    <rPh sb="2" eb="4">
      <t>ヨテイ</t>
    </rPh>
    <rPh sb="4" eb="5">
      <t>ガク</t>
    </rPh>
    <phoneticPr fontId="1"/>
  </si>
  <si>
    <t>認証取得の有無</t>
    <rPh sb="0" eb="2">
      <t>ニンショウ</t>
    </rPh>
    <rPh sb="2" eb="4">
      <t>シュトク</t>
    </rPh>
    <rPh sb="5" eb="7">
      <t>ウム</t>
    </rPh>
    <phoneticPr fontId="1"/>
  </si>
  <si>
    <t>支援方法</t>
    <rPh sb="0" eb="2">
      <t>シエン</t>
    </rPh>
    <rPh sb="2" eb="4">
      <t>ホウホウ</t>
    </rPh>
    <phoneticPr fontId="1"/>
  </si>
  <si>
    <t>支給時期</t>
    <rPh sb="0" eb="2">
      <t>シキュウ</t>
    </rPh>
    <rPh sb="2" eb="4">
      <t>ジキ</t>
    </rPh>
    <phoneticPr fontId="1"/>
  </si>
  <si>
    <t>交付決定日</t>
    <rPh sb="0" eb="2">
      <t>コウフ</t>
    </rPh>
    <rPh sb="2" eb="5">
      <t>ケッテイビ</t>
    </rPh>
    <phoneticPr fontId="1"/>
  </si>
  <si>
    <t>文書
番号</t>
    <rPh sb="0" eb="2">
      <t>ブンショ</t>
    </rPh>
    <rPh sb="3" eb="5">
      <t>バンゴウ</t>
    </rPh>
    <phoneticPr fontId="1"/>
  </si>
  <si>
    <t>代表者名</t>
    <rPh sb="0" eb="3">
      <t>ダイヒョウシャ</t>
    </rPh>
    <rPh sb="3" eb="4">
      <t>メイ</t>
    </rPh>
    <phoneticPr fontId="1"/>
  </si>
  <si>
    <t>住所２</t>
    <rPh sb="0" eb="2">
      <t>ジュウショ</t>
    </rPh>
    <phoneticPr fontId="1"/>
  </si>
  <si>
    <t>交付申請日</t>
    <rPh sb="0" eb="2">
      <t>コウフ</t>
    </rPh>
    <rPh sb="2" eb="4">
      <t>シンセイ</t>
    </rPh>
    <rPh sb="4" eb="5">
      <t>ビ</t>
    </rPh>
    <phoneticPr fontId="1"/>
  </si>
  <si>
    <t>残予算</t>
    <rPh sb="0" eb="1">
      <t>ザン</t>
    </rPh>
    <rPh sb="1" eb="3">
      <t>ヨサン</t>
    </rPh>
    <phoneticPr fontId="1"/>
  </si>
  <si>
    <t>負担行為
済額</t>
    <rPh sb="0" eb="2">
      <t>フタン</t>
    </rPh>
    <rPh sb="2" eb="4">
      <t>コウイ</t>
    </rPh>
    <rPh sb="5" eb="6">
      <t>ズ</t>
    </rPh>
    <rPh sb="6" eb="7">
      <t>ガク</t>
    </rPh>
    <phoneticPr fontId="1"/>
  </si>
  <si>
    <t>担当</t>
    <rPh sb="0" eb="2">
      <t>タントウ</t>
    </rPh>
    <phoneticPr fontId="1"/>
  </si>
  <si>
    <t>担当メール</t>
    <rPh sb="0" eb="2">
      <t>タントウ</t>
    </rPh>
    <phoneticPr fontId="1"/>
  </si>
  <si>
    <t>電話番号</t>
    <rPh sb="0" eb="2">
      <t>デンワ</t>
    </rPh>
    <rPh sb="2" eb="4">
      <t>バンゴウ</t>
    </rPh>
    <phoneticPr fontId="1"/>
  </si>
  <si>
    <t>-</t>
    <phoneticPr fontId="1"/>
  </si>
  <si>
    <t>申請日</t>
    <rPh sb="0" eb="3">
      <t>シンセイビ</t>
    </rPh>
    <phoneticPr fontId="1"/>
  </si>
  <si>
    <t>記入例</t>
    <rPh sb="0" eb="3">
      <t>キニュウレイ</t>
    </rPh>
    <phoneticPr fontId="1"/>
  </si>
  <si>
    <t>入力欄</t>
    <rPh sb="0" eb="3">
      <t>ニュウリョクラン</t>
    </rPh>
    <phoneticPr fontId="1"/>
  </si>
  <si>
    <t>ご担当者様氏名</t>
    <rPh sb="1" eb="5">
      <t>タントウシャサマ</t>
    </rPh>
    <rPh sb="5" eb="7">
      <t>シメイ</t>
    </rPh>
    <phoneticPr fontId="1"/>
  </si>
  <si>
    <t>ご担当者様メールアドレス</t>
    <rPh sb="1" eb="5">
      <t>タントウシャサマ</t>
    </rPh>
    <phoneticPr fontId="1"/>
  </si>
  <si>
    <t>代表者役職名</t>
    <rPh sb="0" eb="3">
      <t>ダイヒョウシャ</t>
    </rPh>
    <rPh sb="3" eb="6">
      <t>ヤクショクメイ</t>
    </rPh>
    <phoneticPr fontId="1"/>
  </si>
  <si>
    <t>●●●＠●●●</t>
    <phoneticPr fontId="1"/>
  </si>
  <si>
    <t>氏名</t>
  </si>
  <si>
    <t>生年月日
 （西暦）</t>
  </si>
  <si>
    <t>住所</t>
  </si>
  <si>
    <t>採用年月日
 （西暦）</t>
  </si>
  <si>
    <t>企業名</t>
    <rPh sb="0" eb="2">
      <t>キギョウ</t>
    </rPh>
    <rPh sb="2" eb="3">
      <t>メイ</t>
    </rPh>
    <phoneticPr fontId="1"/>
  </si>
  <si>
    <t>申請年度の奨学金返還予定総額</t>
  </si>
  <si>
    <t>手当等の年間支給予定額</t>
  </si>
  <si>
    <t>補助金申請額</t>
  </si>
  <si>
    <t>○○株式会社</t>
    <rPh sb="2" eb="6">
      <t>カブシキガイシャ</t>
    </rPh>
    <phoneticPr fontId="1"/>
  </si>
  <si>
    <t>沖縄県那覇市泉崎1-1-1</t>
    <rPh sb="0" eb="3">
      <t>オキナワケン</t>
    </rPh>
    <rPh sb="3" eb="5">
      <t>ナハ</t>
    </rPh>
    <rPh sb="5" eb="6">
      <t>シ</t>
    </rPh>
    <rPh sb="6" eb="8">
      <t>イズミザキ</t>
    </rPh>
    <phoneticPr fontId="1"/>
  </si>
  <si>
    <t>沖縄　太郎</t>
    <rPh sb="0" eb="2">
      <t>オキナワ</t>
    </rPh>
    <rPh sb="3" eb="5">
      <t>タロウ</t>
    </rPh>
    <phoneticPr fontId="1"/>
  </si>
  <si>
    <t>098-000-0000</t>
    <phoneticPr fontId="1"/>
  </si>
  <si>
    <t>会社電話番号</t>
    <rPh sb="0" eb="2">
      <t>カイシャ</t>
    </rPh>
    <rPh sb="2" eb="6">
      <t>デンワバンゴウ</t>
    </rPh>
    <phoneticPr fontId="1"/>
  </si>
  <si>
    <t>沖縄　花子</t>
    <rPh sb="0" eb="2">
      <t>オキナワ</t>
    </rPh>
    <rPh sb="3" eb="5">
      <t>ハナコ</t>
    </rPh>
    <phoneticPr fontId="1"/>
  </si>
  <si>
    <t>沖縄県庁〇階</t>
    <rPh sb="0" eb="4">
      <t>オキナワケンチョウ</t>
    </rPh>
    <rPh sb="5" eb="6">
      <t>カイ</t>
    </rPh>
    <phoneticPr fontId="1"/>
  </si>
  <si>
    <t>　沖縄県商工労働部産業政策課長　殿</t>
    <rPh sb="1" eb="9">
      <t>オキナワケンショウコウロウドウブ</t>
    </rPh>
    <rPh sb="9" eb="15">
      <t>サンギョウセイサクカチョウ</t>
    </rPh>
    <phoneticPr fontId="1"/>
  </si>
  <si>
    <t>　下記の事業を実施するため、補助金の交付を希望しますので、関係書類を添えて提出します。</t>
    <rPh sb="1" eb="3">
      <t>カキ</t>
    </rPh>
    <phoneticPr fontId="1"/>
  </si>
  <si>
    <t>事業区分</t>
    <rPh sb="0" eb="4">
      <t>ジギョウクブン</t>
    </rPh>
    <phoneticPr fontId="1"/>
  </si>
  <si>
    <t>事業期間中のハンズオン支援</t>
    <rPh sb="0" eb="5">
      <t>ジギョウキカンチュウ</t>
    </rPh>
    <rPh sb="11" eb="13">
      <t>シエン</t>
    </rPh>
    <phoneticPr fontId="1"/>
  </si>
  <si>
    <t>1 戦略的産業育成支援事業</t>
  </si>
  <si>
    <t>1 戦略的産業育成支援事業</t>
    <phoneticPr fontId="1"/>
  </si>
  <si>
    <t>2 エネルギー基盤安定整備事業</t>
    <phoneticPr fontId="1"/>
  </si>
  <si>
    <t>3-(1) 地域産業連携支援事業</t>
    <phoneticPr fontId="1"/>
  </si>
  <si>
    <t>3-(2) 地域産業支援事業</t>
    <phoneticPr fontId="1"/>
  </si>
  <si>
    <t>4 技術基盤整備事業</t>
    <phoneticPr fontId="1"/>
  </si>
  <si>
    <t>5 人材育成事業</t>
    <phoneticPr fontId="1"/>
  </si>
  <si>
    <t>6 北部地域産業振興事業</t>
    <phoneticPr fontId="1"/>
  </si>
  <si>
    <t>新規</t>
    <rPh sb="0" eb="2">
      <t>シンキ</t>
    </rPh>
    <phoneticPr fontId="1"/>
  </si>
  <si>
    <t>継続</t>
    <rPh sb="0" eb="2">
      <t>ケイゾク</t>
    </rPh>
    <phoneticPr fontId="1"/>
  </si>
  <si>
    <t>事業年数（新規or継続）</t>
    <rPh sb="0" eb="4">
      <t>ジギョウネンスウ</t>
    </rPh>
    <rPh sb="5" eb="7">
      <t>シンキ</t>
    </rPh>
    <rPh sb="9" eb="11">
      <t>ケイゾク</t>
    </rPh>
    <phoneticPr fontId="1"/>
  </si>
  <si>
    <t>継続</t>
    <rPh sb="0" eb="2">
      <t>ケイゾク</t>
    </rPh>
    <phoneticPr fontId="1"/>
  </si>
  <si>
    <t>希望する</t>
    <rPh sb="0" eb="2">
      <t>キボウ</t>
    </rPh>
    <phoneticPr fontId="1"/>
  </si>
  <si>
    <t>希望しない</t>
    <rPh sb="0" eb="2">
      <t>キボウ</t>
    </rPh>
    <phoneticPr fontId="1"/>
  </si>
  <si>
    <r>
      <t>事業の開始年度　</t>
    </r>
    <r>
      <rPr>
        <sz val="10"/>
        <color rgb="FFFF0000"/>
        <rFont val="游ゴシック"/>
        <family val="3"/>
        <charset val="128"/>
        <scheme val="minor"/>
      </rPr>
      <t>※継続事業のみ</t>
    </r>
    <rPh sb="0" eb="2">
      <t>ジギョウ</t>
    </rPh>
    <rPh sb="3" eb="5">
      <t>カイシ</t>
    </rPh>
    <rPh sb="5" eb="7">
      <t>ネンド</t>
    </rPh>
    <rPh sb="9" eb="11">
      <t>ケイゾク</t>
    </rPh>
    <rPh sb="11" eb="13">
      <t>ジギョウ</t>
    </rPh>
    <phoneticPr fontId="1"/>
  </si>
  <si>
    <r>
      <t>事業の継続年数　</t>
    </r>
    <r>
      <rPr>
        <sz val="10"/>
        <color rgb="FFFF0000"/>
        <rFont val="游ゴシック"/>
        <family val="3"/>
        <charset val="128"/>
        <scheme val="minor"/>
      </rPr>
      <t>※継続事業のみ</t>
    </r>
    <rPh sb="0" eb="2">
      <t>ジギョウ</t>
    </rPh>
    <rPh sb="3" eb="7">
      <t>ケイゾクネンスウ</t>
    </rPh>
    <rPh sb="9" eb="13">
      <t>ケイゾクジギョウ</t>
    </rPh>
    <phoneticPr fontId="1"/>
  </si>
  <si>
    <t>１．事 業 区 分　　</t>
    <rPh sb="2" eb="3">
      <t>コト</t>
    </rPh>
    <rPh sb="4" eb="5">
      <t>ギョウ</t>
    </rPh>
    <rPh sb="6" eb="7">
      <t>ク</t>
    </rPh>
    <rPh sb="8" eb="9">
      <t>ブン</t>
    </rPh>
    <phoneticPr fontId="1"/>
  </si>
  <si>
    <t>３．事 業 年 数</t>
    <rPh sb="2" eb="3">
      <t>コト</t>
    </rPh>
    <rPh sb="4" eb="5">
      <t>ギョウ</t>
    </rPh>
    <rPh sb="6" eb="7">
      <t>ネン</t>
    </rPh>
    <rPh sb="8" eb="9">
      <t>スウ</t>
    </rPh>
    <phoneticPr fontId="1"/>
  </si>
  <si>
    <t>２．計画事業名　　　　</t>
    <rPh sb="2" eb="3">
      <t>ケイ</t>
    </rPh>
    <rPh sb="3" eb="4">
      <t>ガ</t>
    </rPh>
    <rPh sb="4" eb="5">
      <t>コト</t>
    </rPh>
    <rPh sb="5" eb="6">
      <t>ギョウ</t>
    </rPh>
    <rPh sb="6" eb="7">
      <t>ナ</t>
    </rPh>
    <phoneticPr fontId="1"/>
  </si>
  <si>
    <t>４．補助対象経費（補助金額）</t>
    <phoneticPr fontId="1"/>
  </si>
  <si>
    <t>５.補助対象外事業でないことの確認（交付規程第２条関係）　　　</t>
    <phoneticPr fontId="1"/>
  </si>
  <si>
    <t>提案する事業は、他の団体等に対する出資又は貸付事業ではありません。</t>
    <phoneticPr fontId="1"/>
  </si>
  <si>
    <t>提案する事業は、沖縄県の他の補助金の交付の対象となる事業ではありません。</t>
    <phoneticPr fontId="1"/>
  </si>
  <si>
    <t>提案する事業は、国等の補助金の交付の対象となる事業ではありません。</t>
    <phoneticPr fontId="1"/>
  </si>
  <si>
    <t>正本１部：片面印刷</t>
    <phoneticPr fontId="1"/>
  </si>
  <si>
    <t>副本９部：両面印刷</t>
    <phoneticPr fontId="1"/>
  </si>
  <si>
    <r>
      <t>事業所住所②</t>
    </r>
    <r>
      <rPr>
        <sz val="9"/>
        <color theme="1"/>
        <rFont val="游ゴシック"/>
        <family val="3"/>
        <charset val="128"/>
        <scheme val="minor"/>
      </rPr>
      <t>（建物・アパート名・部屋番号）</t>
    </r>
    <rPh sb="0" eb="5">
      <t>ジギョウショジュウショ</t>
    </rPh>
    <rPh sb="7" eb="9">
      <t>タテモノ</t>
    </rPh>
    <rPh sb="14" eb="15">
      <t>メイ</t>
    </rPh>
    <rPh sb="16" eb="20">
      <t>ヘヤバンゴウ</t>
    </rPh>
    <phoneticPr fontId="1"/>
  </si>
  <si>
    <t>補助金額</t>
    <rPh sb="0" eb="4">
      <t>ホジョキンガク</t>
    </rPh>
    <phoneticPr fontId="1"/>
  </si>
  <si>
    <t>補助対象経費</t>
    <rPh sb="0" eb="6">
      <t>ホジョタイショウケイヒ</t>
    </rPh>
    <phoneticPr fontId="1"/>
  </si>
  <si>
    <t>補助率</t>
    <rPh sb="0" eb="3">
      <t>ホジョリツ</t>
    </rPh>
    <phoneticPr fontId="1"/>
  </si>
  <si>
    <t>３／４</t>
    <phoneticPr fontId="1"/>
  </si>
  <si>
    <t>２／３</t>
    <phoneticPr fontId="1"/>
  </si>
  <si>
    <t>１／２</t>
    <phoneticPr fontId="1"/>
  </si>
  <si>
    <t>補助率計算用</t>
    <rPh sb="0" eb="3">
      <t>ホジョリツ</t>
    </rPh>
    <rPh sb="3" eb="5">
      <t>ケイサン</t>
    </rPh>
    <rPh sb="5" eb="6">
      <t>ヨウ</t>
    </rPh>
    <phoneticPr fontId="1"/>
  </si>
  <si>
    <t>千円未満は切り捨て</t>
    <rPh sb="0" eb="4">
      <t>センエンミマン</t>
    </rPh>
    <rPh sb="5" eb="6">
      <t>キ</t>
    </rPh>
    <rPh sb="7" eb="8">
      <t>ス</t>
    </rPh>
    <phoneticPr fontId="1"/>
  </si>
  <si>
    <t>補助上限額</t>
    <rPh sb="0" eb="4">
      <t>ホジョジョウゲン</t>
    </rPh>
    <rPh sb="4" eb="5">
      <t>ガク</t>
    </rPh>
    <phoneticPr fontId="1"/>
  </si>
  <si>
    <t>補足</t>
    <rPh sb="0" eb="2">
      <t>ホソク</t>
    </rPh>
    <phoneticPr fontId="1"/>
  </si>
  <si>
    <t>（様式５）</t>
    <rPh sb="1" eb="3">
      <t>ヨウシキ</t>
    </rPh>
    <phoneticPr fontId="16"/>
  </si>
  <si>
    <t>収支予算計算書</t>
    <rPh sb="0" eb="7">
      <t>シュウシヨサンケイサンショ</t>
    </rPh>
    <phoneticPr fontId="17"/>
  </si>
  <si>
    <t>（１）収入</t>
    <rPh sb="3" eb="5">
      <t>シュウニュウ</t>
    </rPh>
    <phoneticPr fontId="16"/>
  </si>
  <si>
    <t>計算用補助率</t>
    <rPh sb="0" eb="6">
      <t>ケイサンヨウホジョリツ</t>
    </rPh>
    <phoneticPr fontId="1"/>
  </si>
  <si>
    <t>（単位：千円）</t>
    <rPh sb="1" eb="3">
      <t>タンイ</t>
    </rPh>
    <rPh sb="4" eb="6">
      <t>センエン</t>
    </rPh>
    <phoneticPr fontId="16"/>
  </si>
  <si>
    <t>事項</t>
    <rPh sb="0" eb="2">
      <t>ジコウ</t>
    </rPh>
    <phoneticPr fontId="16"/>
  </si>
  <si>
    <t>予算額</t>
    <rPh sb="0" eb="3">
      <t>ヨサンガク</t>
    </rPh>
    <phoneticPr fontId="16"/>
  </si>
  <si>
    <t>前年度予算額</t>
    <rPh sb="0" eb="3">
      <t>ゼンネンド</t>
    </rPh>
    <rPh sb="3" eb="6">
      <t>ヨサンガク</t>
    </rPh>
    <phoneticPr fontId="16"/>
  </si>
  <si>
    <t>比較増減額</t>
    <rPh sb="0" eb="2">
      <t>ヒカク</t>
    </rPh>
    <rPh sb="2" eb="3">
      <t>ゾウ</t>
    </rPh>
    <rPh sb="3" eb="5">
      <t>ゲンガク</t>
    </rPh>
    <phoneticPr fontId="16"/>
  </si>
  <si>
    <t>備考</t>
    <rPh sb="0" eb="2">
      <t>ビコウ</t>
    </rPh>
    <phoneticPr fontId="16"/>
  </si>
  <si>
    <t>区分</t>
    <rPh sb="0" eb="2">
      <t>クブン</t>
    </rPh>
    <phoneticPr fontId="16"/>
  </si>
  <si>
    <t>県補助金</t>
    <rPh sb="0" eb="1">
      <t>ケン</t>
    </rPh>
    <rPh sb="1" eb="4">
      <t>ホジョキン</t>
    </rPh>
    <phoneticPr fontId="16"/>
  </si>
  <si>
    <t>自己負担金</t>
    <rPh sb="0" eb="2">
      <t>ジコ</t>
    </rPh>
    <rPh sb="2" eb="5">
      <t>フタンキン</t>
    </rPh>
    <phoneticPr fontId="16"/>
  </si>
  <si>
    <t>その他</t>
    <rPh sb="2" eb="3">
      <t>タ</t>
    </rPh>
    <phoneticPr fontId="16"/>
  </si>
  <si>
    <t>計</t>
    <rPh sb="0" eb="1">
      <t>ケイ</t>
    </rPh>
    <phoneticPr fontId="16"/>
  </si>
  <si>
    <t>（２）支出</t>
    <rPh sb="3" eb="5">
      <t>シシュツ</t>
    </rPh>
    <phoneticPr fontId="16"/>
  </si>
  <si>
    <t>計画事業名</t>
    <rPh sb="0" eb="2">
      <t>ケイカク</t>
    </rPh>
    <rPh sb="2" eb="4">
      <t>ジギョウ</t>
    </rPh>
    <rPh sb="4" eb="5">
      <t>メイ</t>
    </rPh>
    <phoneticPr fontId="16"/>
  </si>
  <si>
    <t>予　　算　　額</t>
    <rPh sb="0" eb="1">
      <t>ヨ</t>
    </rPh>
    <rPh sb="3" eb="4">
      <t>ザン</t>
    </rPh>
    <rPh sb="6" eb="7">
      <t>ガク</t>
    </rPh>
    <phoneticPr fontId="16"/>
  </si>
  <si>
    <t>前年度</t>
    <rPh sb="0" eb="3">
      <t>ゼンネンド</t>
    </rPh>
    <phoneticPr fontId="16"/>
  </si>
  <si>
    <t>（事業区分）</t>
    <rPh sb="1" eb="3">
      <t>ジギョウ</t>
    </rPh>
    <rPh sb="3" eb="5">
      <t>クブン</t>
    </rPh>
    <phoneticPr fontId="16"/>
  </si>
  <si>
    <t>計</t>
    <rPh sb="0" eb="1">
      <t>ケイ</t>
    </rPh>
    <phoneticPr fontId="1"/>
  </si>
  <si>
    <t>（３）経費配分明細表</t>
    <rPh sb="3" eb="5">
      <t>ケイヒ</t>
    </rPh>
    <rPh sb="5" eb="7">
      <t>ハイブン</t>
    </rPh>
    <rPh sb="7" eb="9">
      <t>メイサイ</t>
    </rPh>
    <rPh sb="9" eb="10">
      <t>ヒョウ</t>
    </rPh>
    <phoneticPr fontId="16"/>
  </si>
  <si>
    <t>（単位：千円）</t>
    <rPh sb="1" eb="3">
      <t>タンイ</t>
    </rPh>
    <rPh sb="4" eb="5">
      <t>セン</t>
    </rPh>
    <rPh sb="5" eb="6">
      <t>エン</t>
    </rPh>
    <phoneticPr fontId="16"/>
  </si>
  <si>
    <t>計画事業名</t>
    <rPh sb="0" eb="5">
      <t>ケイカクジギョウメイ</t>
    </rPh>
    <phoneticPr fontId="16"/>
  </si>
  <si>
    <t>経費区分</t>
    <rPh sb="0" eb="2">
      <t>ケイヒ</t>
    </rPh>
    <rPh sb="2" eb="4">
      <t>クブン</t>
    </rPh>
    <phoneticPr fontId="16"/>
  </si>
  <si>
    <t>積算内訳</t>
    <rPh sb="0" eb="2">
      <t>セキサン</t>
    </rPh>
    <rPh sb="2" eb="4">
      <t>ウチワケ</t>
    </rPh>
    <phoneticPr fontId="16"/>
  </si>
  <si>
    <t>負担区分</t>
    <rPh sb="0" eb="2">
      <t>フタン</t>
    </rPh>
    <rPh sb="2" eb="4">
      <t>クブン</t>
    </rPh>
    <phoneticPr fontId="16"/>
  </si>
  <si>
    <t>自己負担額</t>
    <rPh sb="0" eb="2">
      <t>ジコ</t>
    </rPh>
    <rPh sb="2" eb="5">
      <t>フタンガク</t>
    </rPh>
    <phoneticPr fontId="16"/>
  </si>
  <si>
    <t>補助上限額</t>
    <rPh sb="0" eb="5">
      <t>ホジョジョウゲンガク</t>
    </rPh>
    <phoneticPr fontId="1"/>
  </si>
  <si>
    <t>着色セルの凡例</t>
    <rPh sb="0" eb="2">
      <t>チャクショク</t>
    </rPh>
    <rPh sb="5" eb="7">
      <t>ハンレイ</t>
    </rPh>
    <phoneticPr fontId="1"/>
  </si>
  <si>
    <t>記入セル</t>
    <rPh sb="0" eb="2">
      <t>キニュウ</t>
    </rPh>
    <phoneticPr fontId="1"/>
  </si>
  <si>
    <t>選択セル</t>
    <rPh sb="0" eb="2">
      <t>センタク</t>
    </rPh>
    <phoneticPr fontId="1"/>
  </si>
  <si>
    <t>６．関係書類の提出部数</t>
    <phoneticPr fontId="1"/>
  </si>
  <si>
    <t>以上</t>
    <rPh sb="0" eb="2">
      <t>イジョウ</t>
    </rPh>
    <phoneticPr fontId="1"/>
  </si>
  <si>
    <t>計画事業名</t>
    <rPh sb="0" eb="5">
      <t>ケイカクジギョウメイ</t>
    </rPh>
    <phoneticPr fontId="1"/>
  </si>
  <si>
    <t>R7.4.1時点の年数(補助年度を含む)</t>
    <rPh sb="6" eb="8">
      <t>ジテン</t>
    </rPh>
    <rPh sb="9" eb="11">
      <t>ネンスウ</t>
    </rPh>
    <rPh sb="12" eb="14">
      <t>ホジョ</t>
    </rPh>
    <rPh sb="14" eb="16">
      <t>ネンド</t>
    </rPh>
    <rPh sb="17" eb="18">
      <t>フク</t>
    </rPh>
    <phoneticPr fontId="1"/>
  </si>
  <si>
    <t>ご担当部署電話番号または携帯電話番号</t>
    <rPh sb="1" eb="5">
      <t>タントウブショ</t>
    </rPh>
    <rPh sb="5" eb="9">
      <t>デンワバンゴウ</t>
    </rPh>
    <rPh sb="12" eb="18">
      <t>ケイタイデンワバンゴウ</t>
    </rPh>
    <phoneticPr fontId="1"/>
  </si>
  <si>
    <t>事業名は全角40文字以内</t>
    <rPh sb="0" eb="3">
      <t>ジギョウメイ</t>
    </rPh>
    <rPh sb="4" eb="6">
      <t>ゼンカク</t>
    </rPh>
    <rPh sb="8" eb="12">
      <t>モジイナイ</t>
    </rPh>
    <phoneticPr fontId="1"/>
  </si>
  <si>
    <t>（様式２－２）</t>
    <rPh sb="1" eb="3">
      <t>ヨウシキ</t>
    </rPh>
    <phoneticPr fontId="16"/>
  </si>
  <si>
    <t>３か年財務状況</t>
    <rPh sb="2" eb="3">
      <t>ネン</t>
    </rPh>
    <rPh sb="3" eb="5">
      <t>ザイム</t>
    </rPh>
    <rPh sb="5" eb="7">
      <t>ジョウキョウ</t>
    </rPh>
    <phoneticPr fontId="16"/>
  </si>
  <si>
    <t>（単位：　　円）</t>
    <rPh sb="1" eb="3">
      <t>タンイ</t>
    </rPh>
    <rPh sb="6" eb="7">
      <t>エン</t>
    </rPh>
    <phoneticPr fontId="16"/>
  </si>
  <si>
    <t>　　　　　　　　　　　　　　決算期
　　項目</t>
    <rPh sb="14" eb="17">
      <t>ケッサンキ</t>
    </rPh>
    <rPh sb="20" eb="22">
      <t>コウモク</t>
    </rPh>
    <phoneticPr fontId="16"/>
  </si>
  <si>
    <t>令和n-2年00月期</t>
    <rPh sb="0" eb="2">
      <t>レイワ</t>
    </rPh>
    <rPh sb="5" eb="6">
      <t>ネン</t>
    </rPh>
    <rPh sb="8" eb="10">
      <t>ガツキ</t>
    </rPh>
    <phoneticPr fontId="16"/>
  </si>
  <si>
    <t>令和n-1年00月期</t>
    <rPh sb="0" eb="2">
      <t>レイワ</t>
    </rPh>
    <rPh sb="5" eb="6">
      <t>ネン</t>
    </rPh>
    <rPh sb="8" eb="10">
      <t>ガツキ</t>
    </rPh>
    <phoneticPr fontId="16"/>
  </si>
  <si>
    <t>令和n年00月期</t>
    <rPh sb="0" eb="2">
      <t>レイワ</t>
    </rPh>
    <rPh sb="3" eb="4">
      <t>ネン</t>
    </rPh>
    <rPh sb="6" eb="8">
      <t>ガツキ</t>
    </rPh>
    <phoneticPr fontId="16"/>
  </si>
  <si>
    <t>指数</t>
    <rPh sb="0" eb="2">
      <t>シスウ</t>
    </rPh>
    <phoneticPr fontId="16"/>
  </si>
  <si>
    <t>財　政　状　態</t>
    <rPh sb="0" eb="1">
      <t>ザイ</t>
    </rPh>
    <rPh sb="2" eb="3">
      <t>クサ</t>
    </rPh>
    <rPh sb="4" eb="5">
      <t>ジョウ</t>
    </rPh>
    <rPh sb="6" eb="7">
      <t>タイ</t>
    </rPh>
    <phoneticPr fontId="16"/>
  </si>
  <si>
    <t>流動資産</t>
    <rPh sb="0" eb="2">
      <t>リュウドウ</t>
    </rPh>
    <rPh sb="2" eb="4">
      <t>シサン</t>
    </rPh>
    <phoneticPr fontId="16"/>
  </si>
  <si>
    <t>固定資産</t>
    <rPh sb="0" eb="2">
      <t>コテイ</t>
    </rPh>
    <rPh sb="2" eb="4">
      <t>シサン</t>
    </rPh>
    <phoneticPr fontId="16"/>
  </si>
  <si>
    <t>総資産</t>
    <rPh sb="0" eb="3">
      <t>ソウシサン</t>
    </rPh>
    <phoneticPr fontId="16"/>
  </si>
  <si>
    <t>流動負債</t>
    <rPh sb="0" eb="2">
      <t>リュウドウ</t>
    </rPh>
    <rPh sb="2" eb="4">
      <t>フサイ</t>
    </rPh>
    <phoneticPr fontId="16"/>
  </si>
  <si>
    <t>固定負債</t>
    <rPh sb="0" eb="2">
      <t>コテイ</t>
    </rPh>
    <rPh sb="2" eb="4">
      <t>フサイ</t>
    </rPh>
    <phoneticPr fontId="16"/>
  </si>
  <si>
    <t>資本金</t>
    <rPh sb="0" eb="3">
      <t>シホンキン</t>
    </rPh>
    <phoneticPr fontId="16"/>
  </si>
  <si>
    <t>自己資本（純資産）</t>
    <rPh sb="0" eb="2">
      <t>ジコ</t>
    </rPh>
    <rPh sb="2" eb="4">
      <t>シホン</t>
    </rPh>
    <rPh sb="5" eb="8">
      <t>ジュンシサン</t>
    </rPh>
    <phoneticPr fontId="16"/>
  </si>
  <si>
    <t>経　営　状　態</t>
    <rPh sb="0" eb="1">
      <t>ヘ</t>
    </rPh>
    <rPh sb="2" eb="3">
      <t>エイ</t>
    </rPh>
    <rPh sb="4" eb="5">
      <t>ジョウ</t>
    </rPh>
    <rPh sb="6" eb="7">
      <t>タイ</t>
    </rPh>
    <phoneticPr fontId="16"/>
  </si>
  <si>
    <t>売上高</t>
    <rPh sb="0" eb="2">
      <t>ウリアゲ</t>
    </rPh>
    <rPh sb="2" eb="3">
      <t>ダカ</t>
    </rPh>
    <phoneticPr fontId="16"/>
  </si>
  <si>
    <t>売上総利益</t>
    <rPh sb="0" eb="2">
      <t>ウリアゲ</t>
    </rPh>
    <rPh sb="2" eb="5">
      <t>ソウリエキ</t>
    </rPh>
    <phoneticPr fontId="16"/>
  </si>
  <si>
    <t>営業利益</t>
    <rPh sb="0" eb="2">
      <t>エイギョウ</t>
    </rPh>
    <rPh sb="2" eb="4">
      <t>リエキ</t>
    </rPh>
    <phoneticPr fontId="16"/>
  </si>
  <si>
    <t>経常利益</t>
    <rPh sb="0" eb="2">
      <t>ケイジョウ</t>
    </rPh>
    <rPh sb="2" eb="4">
      <t>リエキ</t>
    </rPh>
    <phoneticPr fontId="16"/>
  </si>
  <si>
    <t>税引後当期純利益</t>
    <rPh sb="0" eb="2">
      <t>ゼイビ</t>
    </rPh>
    <rPh sb="2" eb="3">
      <t>ゴ</t>
    </rPh>
    <rPh sb="3" eb="5">
      <t>トウキ</t>
    </rPh>
    <rPh sb="5" eb="8">
      <t>ジュンリエキ</t>
    </rPh>
    <phoneticPr fontId="16"/>
  </si>
  <si>
    <t>固定費</t>
    <rPh sb="0" eb="3">
      <t>コテイヒ</t>
    </rPh>
    <phoneticPr fontId="16"/>
  </si>
  <si>
    <t>人件費　※</t>
    <rPh sb="0" eb="3">
      <t>ジンケンヒ</t>
    </rPh>
    <phoneticPr fontId="16"/>
  </si>
  <si>
    <t>減価償却費</t>
    <rPh sb="0" eb="2">
      <t>ゲンカ</t>
    </rPh>
    <rPh sb="2" eb="4">
      <t>ショウキャク</t>
    </rPh>
    <rPh sb="4" eb="5">
      <t>ヒ</t>
    </rPh>
    <phoneticPr fontId="16"/>
  </si>
  <si>
    <t>支払金利手数料</t>
    <rPh sb="0" eb="2">
      <t>シハライ</t>
    </rPh>
    <rPh sb="2" eb="4">
      <t>キンリ</t>
    </rPh>
    <rPh sb="4" eb="7">
      <t>テスウリョウ</t>
    </rPh>
    <phoneticPr fontId="16"/>
  </si>
  <si>
    <t>従業員数（含パート）</t>
    <rPh sb="0" eb="3">
      <t>ジュウギョウイン</t>
    </rPh>
    <rPh sb="3" eb="4">
      <t>スウ</t>
    </rPh>
    <rPh sb="5" eb="6">
      <t>フク</t>
    </rPh>
    <phoneticPr fontId="16"/>
  </si>
  <si>
    <t>財　務　比　率　分　析</t>
    <rPh sb="0" eb="1">
      <t>ザイ</t>
    </rPh>
    <rPh sb="2" eb="3">
      <t>ツトム</t>
    </rPh>
    <rPh sb="4" eb="5">
      <t>ヒ</t>
    </rPh>
    <rPh sb="6" eb="7">
      <t>リツ</t>
    </rPh>
    <rPh sb="8" eb="9">
      <t>ブン</t>
    </rPh>
    <rPh sb="10" eb="11">
      <t>サ</t>
    </rPh>
    <phoneticPr fontId="16"/>
  </si>
  <si>
    <t>財務</t>
    <rPh sb="0" eb="2">
      <t>ザイム</t>
    </rPh>
    <phoneticPr fontId="16"/>
  </si>
  <si>
    <t>損益分岐点売上高</t>
    <rPh sb="0" eb="2">
      <t>ソンエキ</t>
    </rPh>
    <rPh sb="2" eb="5">
      <t>ブンキテン</t>
    </rPh>
    <rPh sb="5" eb="7">
      <t>ウリアゲ</t>
    </rPh>
    <rPh sb="7" eb="8">
      <t>ダカ</t>
    </rPh>
    <phoneticPr fontId="16"/>
  </si>
  <si>
    <t>フリーキャッシュフロー</t>
    <phoneticPr fontId="16"/>
  </si>
  <si>
    <t>収益性</t>
    <rPh sb="0" eb="3">
      <t>シュウエキセイ</t>
    </rPh>
    <phoneticPr fontId="16"/>
  </si>
  <si>
    <t>総資本経常利益率</t>
    <rPh sb="0" eb="3">
      <t>ソウシホン</t>
    </rPh>
    <rPh sb="3" eb="5">
      <t>ケイジョウ</t>
    </rPh>
    <rPh sb="5" eb="7">
      <t>リエキ</t>
    </rPh>
    <rPh sb="7" eb="8">
      <t>リツ</t>
    </rPh>
    <phoneticPr fontId="16"/>
  </si>
  <si>
    <t>損益分岐点操業度</t>
    <rPh sb="0" eb="2">
      <t>ソンエキ</t>
    </rPh>
    <rPh sb="2" eb="5">
      <t>ブンキテン</t>
    </rPh>
    <rPh sb="5" eb="7">
      <t>ソウギョウ</t>
    </rPh>
    <rPh sb="7" eb="8">
      <t>ド</t>
    </rPh>
    <phoneticPr fontId="16"/>
  </si>
  <si>
    <t>売上高経常利益率</t>
    <rPh sb="0" eb="2">
      <t>ウリアゲ</t>
    </rPh>
    <rPh sb="2" eb="3">
      <t>ダカ</t>
    </rPh>
    <rPh sb="3" eb="5">
      <t>ケイジョウ</t>
    </rPh>
    <rPh sb="5" eb="7">
      <t>リエキ</t>
    </rPh>
    <rPh sb="7" eb="8">
      <t>リツ</t>
    </rPh>
    <phoneticPr fontId="16"/>
  </si>
  <si>
    <t>総資本回転率</t>
    <rPh sb="0" eb="3">
      <t>ソウシホン</t>
    </rPh>
    <rPh sb="3" eb="5">
      <t>カイテン</t>
    </rPh>
    <rPh sb="5" eb="6">
      <t>リツ</t>
    </rPh>
    <phoneticPr fontId="16"/>
  </si>
  <si>
    <t>一人年間経常利益</t>
    <rPh sb="0" eb="2">
      <t>ヒトリ</t>
    </rPh>
    <rPh sb="2" eb="4">
      <t>ネンカン</t>
    </rPh>
    <rPh sb="4" eb="6">
      <t>ケイジョウ</t>
    </rPh>
    <rPh sb="6" eb="8">
      <t>リエキ</t>
    </rPh>
    <phoneticPr fontId="16"/>
  </si>
  <si>
    <t>安全性</t>
    <rPh sb="0" eb="3">
      <t>アンゼンセイ</t>
    </rPh>
    <phoneticPr fontId="16"/>
  </si>
  <si>
    <t>自己資本比率</t>
    <rPh sb="0" eb="2">
      <t>ジコ</t>
    </rPh>
    <rPh sb="2" eb="4">
      <t>シホン</t>
    </rPh>
    <rPh sb="4" eb="6">
      <t>ヒリツ</t>
    </rPh>
    <phoneticPr fontId="16"/>
  </si>
  <si>
    <t>固定比率</t>
    <rPh sb="0" eb="2">
      <t>コテイ</t>
    </rPh>
    <rPh sb="2" eb="4">
      <t>ヒリツ</t>
    </rPh>
    <phoneticPr fontId="16"/>
  </si>
  <si>
    <t>流動比率</t>
    <rPh sb="0" eb="2">
      <t>リュウドウ</t>
    </rPh>
    <rPh sb="2" eb="4">
      <t>ヒリツ</t>
    </rPh>
    <phoneticPr fontId="16"/>
  </si>
  <si>
    <t>売上高金利率</t>
    <rPh sb="0" eb="2">
      <t>ウリアゲ</t>
    </rPh>
    <rPh sb="2" eb="3">
      <t>ダカ</t>
    </rPh>
    <rPh sb="3" eb="5">
      <t>キンリ</t>
    </rPh>
    <rPh sb="5" eb="6">
      <t>リツ</t>
    </rPh>
    <phoneticPr fontId="16"/>
  </si>
  <si>
    <t>成長性</t>
    <rPh sb="0" eb="3">
      <t>セイチョウセイ</t>
    </rPh>
    <phoneticPr fontId="16"/>
  </si>
  <si>
    <t>人件費増加率</t>
    <rPh sb="0" eb="3">
      <t>ジンケンヒ</t>
    </rPh>
    <rPh sb="3" eb="5">
      <t>ゾウカ</t>
    </rPh>
    <rPh sb="5" eb="6">
      <t>リツ</t>
    </rPh>
    <phoneticPr fontId="16"/>
  </si>
  <si>
    <t>当期÷前期</t>
    <rPh sb="0" eb="2">
      <t>トウキ</t>
    </rPh>
    <rPh sb="3" eb="5">
      <t>ゼンキ</t>
    </rPh>
    <phoneticPr fontId="16"/>
  </si>
  <si>
    <t>売上高増加率</t>
    <rPh sb="0" eb="2">
      <t>ウリアゲ</t>
    </rPh>
    <rPh sb="2" eb="3">
      <t>ダカ</t>
    </rPh>
    <rPh sb="3" eb="5">
      <t>ゾウカ</t>
    </rPh>
    <rPh sb="5" eb="6">
      <t>リツ</t>
    </rPh>
    <phoneticPr fontId="16"/>
  </si>
  <si>
    <t>限界利益増加率</t>
    <rPh sb="0" eb="2">
      <t>ゲンカイ</t>
    </rPh>
    <rPh sb="2" eb="4">
      <t>リエキ</t>
    </rPh>
    <rPh sb="4" eb="6">
      <t>ゾウカ</t>
    </rPh>
    <rPh sb="6" eb="7">
      <t>リツ</t>
    </rPh>
    <phoneticPr fontId="16"/>
  </si>
  <si>
    <t>経常利益増加率</t>
    <rPh sb="0" eb="2">
      <t>ケイジョウ</t>
    </rPh>
    <rPh sb="2" eb="4">
      <t>リエキ</t>
    </rPh>
    <rPh sb="4" eb="6">
      <t>ゾウカ</t>
    </rPh>
    <rPh sb="6" eb="7">
      <t>リツ</t>
    </rPh>
    <phoneticPr fontId="16"/>
  </si>
  <si>
    <t>固定資産増加率</t>
    <rPh sb="0" eb="2">
      <t>コテイ</t>
    </rPh>
    <rPh sb="2" eb="4">
      <t>シサン</t>
    </rPh>
    <rPh sb="4" eb="6">
      <t>ゾウカ</t>
    </rPh>
    <rPh sb="6" eb="7">
      <t>リツ</t>
    </rPh>
    <phoneticPr fontId="16"/>
  </si>
  <si>
    <t>商品力</t>
    <rPh sb="0" eb="2">
      <t>ショウヒン</t>
    </rPh>
    <rPh sb="2" eb="3">
      <t>リョク</t>
    </rPh>
    <phoneticPr fontId="16"/>
  </si>
  <si>
    <t>限界利益率</t>
    <rPh sb="0" eb="2">
      <t>ゲンカイ</t>
    </rPh>
    <rPh sb="2" eb="4">
      <t>リエキ</t>
    </rPh>
    <rPh sb="4" eb="5">
      <t>リツ</t>
    </rPh>
    <phoneticPr fontId="16"/>
  </si>
  <si>
    <t>生産性</t>
    <rPh sb="0" eb="3">
      <t>セイサンセイ</t>
    </rPh>
    <phoneticPr fontId="16"/>
  </si>
  <si>
    <t>一人月当限界利益</t>
    <rPh sb="0" eb="2">
      <t>ヒトリ</t>
    </rPh>
    <rPh sb="2" eb="3">
      <t>ツキ</t>
    </rPh>
    <rPh sb="3" eb="4">
      <t>トウ</t>
    </rPh>
    <rPh sb="4" eb="6">
      <t>ゲンカイ</t>
    </rPh>
    <rPh sb="6" eb="8">
      <t>リエキ</t>
    </rPh>
    <phoneticPr fontId="16"/>
  </si>
  <si>
    <t>労働分配率</t>
    <rPh sb="0" eb="2">
      <t>ロウドウ</t>
    </rPh>
    <rPh sb="2" eb="4">
      <t>ブンパイ</t>
    </rPh>
    <rPh sb="4" eb="5">
      <t>リツ</t>
    </rPh>
    <phoneticPr fontId="16"/>
  </si>
  <si>
    <t>特　記　事　項</t>
    <rPh sb="0" eb="1">
      <t>トク</t>
    </rPh>
    <rPh sb="2" eb="3">
      <t>キ</t>
    </rPh>
    <rPh sb="4" eb="5">
      <t>コト</t>
    </rPh>
    <rPh sb="6" eb="7">
      <t>コウ</t>
    </rPh>
    <phoneticPr fontId="16"/>
  </si>
  <si>
    <t>※人件費は、賃金・賞与・雑給・法定福利費・厚生費・退職金・役員報酬が含まれるものとします。</t>
    <rPh sb="1" eb="4">
      <t>ジンケンヒ</t>
    </rPh>
    <rPh sb="6" eb="8">
      <t>チンギン</t>
    </rPh>
    <rPh sb="9" eb="11">
      <t>ショウヨ</t>
    </rPh>
    <rPh sb="12" eb="14">
      <t>ザッキュウ</t>
    </rPh>
    <rPh sb="15" eb="17">
      <t>ホウテイ</t>
    </rPh>
    <rPh sb="17" eb="19">
      <t>フクリ</t>
    </rPh>
    <rPh sb="19" eb="20">
      <t>ヒ</t>
    </rPh>
    <rPh sb="21" eb="23">
      <t>コウセイ</t>
    </rPh>
    <rPh sb="23" eb="24">
      <t>ヒ</t>
    </rPh>
    <rPh sb="25" eb="28">
      <t>タイショクキン</t>
    </rPh>
    <rPh sb="29" eb="31">
      <t>ヤクイン</t>
    </rPh>
    <rPh sb="31" eb="33">
      <t>ホウシュウ</t>
    </rPh>
    <rPh sb="34" eb="35">
      <t>フク</t>
    </rPh>
    <phoneticPr fontId="16"/>
  </si>
  <si>
    <t>令和7年度</t>
    <rPh sb="0" eb="2">
      <t>レイワ</t>
    </rPh>
    <rPh sb="3" eb="5">
      <t>ネンド</t>
    </rPh>
    <phoneticPr fontId="1"/>
  </si>
  <si>
    <t>沖縄県産業振興計画・事業</t>
    <rPh sb="0" eb="3">
      <t>オキナワケン</t>
    </rPh>
    <rPh sb="3" eb="7">
      <t>サンギ</t>
    </rPh>
    <rPh sb="7" eb="9">
      <t>ケイカク</t>
    </rPh>
    <rPh sb="10" eb="12">
      <t>ジギョウ</t>
    </rPh>
    <phoneticPr fontId="1"/>
  </si>
  <si>
    <t>令和８年度　沖縄県産業振興基金事業補助金希望調書等の提出について</t>
    <phoneticPr fontId="1"/>
  </si>
  <si>
    <t>2年目</t>
    <rPh sb="1" eb="2">
      <t>ネン</t>
    </rPh>
    <rPh sb="2" eb="3">
      <t>メ</t>
    </rPh>
    <phoneticPr fontId="1"/>
  </si>
  <si>
    <t>※</t>
    <phoneticPr fontId="1"/>
  </si>
  <si>
    <t>電子データ：一式（印刷書類一式提出→受付完了後にメール送付）</t>
    <rPh sb="0" eb="2">
      <t>デンシ</t>
    </rPh>
    <rPh sb="6" eb="8">
      <t>イッシキ</t>
    </rPh>
    <rPh sb="9" eb="13">
      <t>インサツショルイ</t>
    </rPh>
    <rPh sb="13" eb="15">
      <t>イッシキ</t>
    </rPh>
    <rPh sb="15" eb="17">
      <t>テイシュツ</t>
    </rPh>
    <rPh sb="18" eb="23">
      <t>ウケツケカンリョウゴ</t>
    </rPh>
    <rPh sb="27" eb="29">
      <t>ソウフ</t>
    </rPh>
    <phoneticPr fontId="1"/>
  </si>
  <si>
    <t>様式１入力用シート</t>
    <rPh sb="0" eb="2">
      <t>ヨウシキ</t>
    </rPh>
    <rPh sb="3" eb="6">
      <t>ニュウリョクヨウ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</si>
</sst>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411]ggge&quot;年&quot;m&quot;月&quot;d&quot;日&quot;;@"/>
    <numFmt numFmtId="177" formatCode="#"/>
    <numFmt numFmtId="178" formatCode="#,##0&quot;円&quot;"/>
    <numFmt numFmtId="179" formatCode="0.00_);[Red]\(0.00\)"/>
    <numFmt numFmtId="180" formatCode="0.000000000000000_);[Red]\(0.000000000000000\)"/>
    <numFmt numFmtId="181" formatCode="#,##0,&quot;千円&quot;"/>
    <numFmt numFmtId="182" formatCode="\(\ #,##0,&quot;千&quot;&quot;円&quot;\ \)"/>
    <numFmt numFmtId="183" formatCode="\(\ &quot;補&quot;&quot;助&quot;&quot;率&quot;@\ \)"/>
    <numFmt numFmtId="184" formatCode="@&quot;以&quot;&quot;内&quot;"/>
    <numFmt numFmtId="185" formatCode="#,##0;&quot;△ &quot;#,##0"/>
    <numFmt numFmtId="186" formatCode="[$-411]ge\.m\.d;@"/>
    <numFmt numFmtId="187" formatCode="0&quot;年目&quot;"/>
    <numFmt numFmtId="188" formatCode="0_ "/>
    <numFmt numFmtId="189" formatCode="_ &quot;¥&quot;* #,##0_ ;_ &quot;¥&quot;* \-#,##0_ ;_ &quot;¥&quot;* &quot;-&quot;??_ ;_ @_ "/>
  </numFmts>
  <fonts count="28">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sz val="11"/>
      <color theme="1"/>
      <name val="ＭＳ ゴシック"/>
      <family val="3"/>
      <charset val="128"/>
    </font>
    <font>
      <b/>
      <sz val="14"/>
      <color rgb="FFFF0000"/>
      <name val="游ゴシック"/>
      <family val="3"/>
      <charset val="128"/>
      <scheme val="minor"/>
    </font>
    <font>
      <sz val="11"/>
      <color theme="1"/>
      <name val="游ゴシック"/>
      <family val="2"/>
      <charset val="128"/>
      <scheme val="minor"/>
    </font>
    <font>
      <sz val="11"/>
      <name val="游ゴシック"/>
      <family val="3"/>
      <charset val="128"/>
      <scheme val="minor"/>
    </font>
    <font>
      <sz val="9"/>
      <color theme="1"/>
      <name val="游ゴシック"/>
      <family val="3"/>
      <charset val="128"/>
      <scheme val="minor"/>
    </font>
    <font>
      <sz val="10.5"/>
      <color theme="1"/>
      <name val="游ゴシック"/>
      <family val="3"/>
      <charset val="128"/>
      <scheme val="minor"/>
    </font>
    <font>
      <sz val="10"/>
      <color rgb="FFFF0000"/>
      <name val="游ゴシック"/>
      <family val="3"/>
      <charset val="128"/>
      <scheme val="minor"/>
    </font>
    <font>
      <u/>
      <sz val="11"/>
      <color theme="10"/>
      <name val="游ゴシック"/>
      <family val="2"/>
      <charset val="128"/>
      <scheme val="minor"/>
    </font>
    <font>
      <sz val="11"/>
      <color theme="1"/>
      <name val="ＭＳ 明朝"/>
      <family val="1"/>
      <charset val="128"/>
    </font>
    <font>
      <sz val="9"/>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1"/>
      <name val="ＭＳ 明朝"/>
      <family val="1"/>
      <charset val="128"/>
    </font>
    <font>
      <sz val="10"/>
      <name val="ＭＳ Ｐゴシック"/>
      <family val="3"/>
      <charset val="128"/>
    </font>
    <font>
      <sz val="10"/>
      <color rgb="FFFF0000"/>
      <name val="ＭＳ Ｐゴシック"/>
      <family val="3"/>
      <charset val="128"/>
    </font>
    <font>
      <sz val="10"/>
      <color theme="1"/>
      <name val="游ゴシック"/>
      <family val="3"/>
      <charset val="128"/>
      <scheme val="minor"/>
    </font>
    <font>
      <sz val="10"/>
      <name val="游ゴシック"/>
      <family val="3"/>
      <charset val="128"/>
      <scheme val="minor"/>
    </font>
    <font>
      <sz val="8"/>
      <color theme="1"/>
      <name val="游ゴシック"/>
      <family val="3"/>
      <charset val="128"/>
      <scheme val="minor"/>
    </font>
    <font>
      <sz val="11"/>
      <color rgb="FF000000"/>
      <name val="ＭＳ 明朝"/>
      <family val="1"/>
      <charset val="128"/>
    </font>
    <font>
      <sz val="11"/>
      <color rgb="FF000000"/>
      <name val="ＭＳ ゴシック"/>
      <family val="3"/>
      <charset val="128"/>
    </font>
    <font>
      <sz val="6"/>
      <color theme="1"/>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4"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thin">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15" fillId="0" borderId="0">
      <alignment vertical="center"/>
    </xf>
    <xf numFmtId="38" fontId="7" fillId="0" borderId="0" applyFont="0" applyFill="0" applyBorder="0" applyAlignment="0" applyProtection="0">
      <alignment vertical="center"/>
    </xf>
    <xf numFmtId="0" fontId="2" fillId="0" borderId="0">
      <alignment vertical="center"/>
    </xf>
  </cellStyleXfs>
  <cellXfs count="186">
    <xf numFmtId="0" fontId="0" fillId="0" borderId="0" xfId="0">
      <alignment vertical="center"/>
    </xf>
    <xf numFmtId="0" fontId="2" fillId="0" borderId="0" xfId="0" applyFont="1">
      <alignment vertical="center"/>
    </xf>
    <xf numFmtId="0" fontId="0" fillId="0" borderId="1" xfId="0" applyBorder="1">
      <alignment vertical="center"/>
    </xf>
    <xf numFmtId="0" fontId="0" fillId="2" borderId="1" xfId="0" applyFill="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vertical="center" wrapText="1"/>
    </xf>
    <xf numFmtId="0" fontId="5" fillId="0" borderId="0" xfId="0" applyFont="1">
      <alignment vertical="center"/>
    </xf>
    <xf numFmtId="58" fontId="0" fillId="0" borderId="0" xfId="0" applyNumberForma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58" fontId="0" fillId="2" borderId="1" xfId="0" applyNumberFormat="1" applyFill="1" applyBorder="1" applyAlignment="1">
      <alignment horizontal="left" vertical="center"/>
    </xf>
    <xf numFmtId="0" fontId="6" fillId="0" borderId="0" xfId="0" applyFont="1">
      <alignment vertical="center"/>
    </xf>
    <xf numFmtId="0" fontId="0" fillId="0" borderId="2" xfId="0" applyBorder="1">
      <alignment vertical="center"/>
    </xf>
    <xf numFmtId="0" fontId="0" fillId="2" borderId="1" xfId="0" applyFill="1" applyBorder="1" applyAlignment="1">
      <alignment horizontal="left" vertical="center"/>
    </xf>
    <xf numFmtId="177" fontId="0" fillId="0" borderId="0" xfId="0" applyNumberFormat="1">
      <alignment vertical="center"/>
    </xf>
    <xf numFmtId="0" fontId="0" fillId="0" borderId="3" xfId="0" applyBorder="1">
      <alignment vertical="center"/>
    </xf>
    <xf numFmtId="38" fontId="0" fillId="0" borderId="0" xfId="1" applyFont="1">
      <alignment vertical="center"/>
    </xf>
    <xf numFmtId="0" fontId="10" fillId="0" borderId="0" xfId="0" applyFont="1">
      <alignment vertical="center"/>
    </xf>
    <xf numFmtId="0" fontId="0" fillId="3" borderId="0" xfId="0" applyFill="1">
      <alignment vertical="center"/>
    </xf>
    <xf numFmtId="178" fontId="0" fillId="2" borderId="1" xfId="0" applyNumberFormat="1" applyFill="1" applyBorder="1" applyAlignment="1">
      <alignment horizontal="left" vertical="center"/>
    </xf>
    <xf numFmtId="0" fontId="12" fillId="2" borderId="1" xfId="2" applyFill="1" applyBorder="1" applyAlignment="1">
      <alignment horizontal="left" vertical="center"/>
    </xf>
    <xf numFmtId="0" fontId="13" fillId="0" borderId="0" xfId="0" applyFont="1">
      <alignment vertical="center"/>
    </xf>
    <xf numFmtId="58" fontId="13" fillId="0" borderId="0" xfId="0" applyNumberFormat="1" applyFont="1" applyAlignment="1">
      <alignment horizontal="left" vertical="center"/>
    </xf>
    <xf numFmtId="38" fontId="13" fillId="0" borderId="0" xfId="1" applyFont="1">
      <alignment vertical="center"/>
    </xf>
    <xf numFmtId="38" fontId="13" fillId="0" borderId="0" xfId="1" applyFont="1" applyAlignment="1">
      <alignment horizontal="left" vertical="center"/>
    </xf>
    <xf numFmtId="0" fontId="0" fillId="3" borderId="3" xfId="0" applyFill="1" applyBorder="1">
      <alignment vertical="center"/>
    </xf>
    <xf numFmtId="178" fontId="0" fillId="2" borderId="3" xfId="0" applyNumberFormat="1" applyFill="1" applyBorder="1" applyAlignment="1">
      <alignment horizontal="left" vertical="center"/>
    </xf>
    <xf numFmtId="56" fontId="0" fillId="0" borderId="0" xfId="0" quotePrefix="1" applyNumberFormat="1">
      <alignment vertical="center"/>
    </xf>
    <xf numFmtId="179" fontId="0" fillId="0" borderId="0" xfId="0" quotePrefix="1" applyNumberFormat="1">
      <alignment vertical="center"/>
    </xf>
    <xf numFmtId="180" fontId="0" fillId="0" borderId="0" xfId="0" quotePrefix="1" applyNumberFormat="1">
      <alignment vertical="center"/>
    </xf>
    <xf numFmtId="181" fontId="13" fillId="0" borderId="0" xfId="1" applyNumberFormat="1" applyFont="1">
      <alignment vertical="center"/>
    </xf>
    <xf numFmtId="182" fontId="13" fillId="0" borderId="0" xfId="1" applyNumberFormat="1" applyFont="1">
      <alignment vertical="center"/>
    </xf>
    <xf numFmtId="183" fontId="13" fillId="0" borderId="0" xfId="0" applyNumberFormat="1" applyFont="1">
      <alignment vertical="center"/>
    </xf>
    <xf numFmtId="178" fontId="0" fillId="0" borderId="7" xfId="1" applyNumberFormat="1" applyFont="1" applyBorder="1" applyAlignment="1">
      <alignment horizontal="right" vertical="center"/>
    </xf>
    <xf numFmtId="0" fontId="14" fillId="0" borderId="8" xfId="0" applyFont="1" applyBorder="1" applyAlignment="1">
      <alignment vertical="center" wrapText="1"/>
    </xf>
    <xf numFmtId="178" fontId="0" fillId="0" borderId="9" xfId="1" applyNumberFormat="1" applyFont="1" applyBorder="1" applyAlignment="1">
      <alignment vertical="center" wrapText="1"/>
    </xf>
    <xf numFmtId="58" fontId="8" fillId="0" borderId="5" xfId="0" applyNumberFormat="1" applyFont="1" applyBorder="1" applyAlignment="1">
      <alignment horizontal="left" vertical="center"/>
    </xf>
    <xf numFmtId="0" fontId="8" fillId="0" borderId="5" xfId="0" applyFont="1" applyBorder="1">
      <alignment vertical="center"/>
    </xf>
    <xf numFmtId="49" fontId="8" fillId="0" borderId="5" xfId="0" applyNumberFormat="1" applyFont="1" applyBorder="1">
      <alignment vertical="center"/>
    </xf>
    <xf numFmtId="0" fontId="0" fillId="0" borderId="5" xfId="0" applyBorder="1">
      <alignment vertical="center"/>
    </xf>
    <xf numFmtId="58" fontId="0" fillId="0" borderId="5" xfId="0" applyNumberFormat="1" applyBorder="1" applyAlignment="1">
      <alignment horizontal="left" vertical="center" wrapText="1"/>
    </xf>
    <xf numFmtId="0" fontId="0" fillId="0" borderId="10" xfId="0" applyBorder="1">
      <alignment vertical="center"/>
    </xf>
    <xf numFmtId="178" fontId="0" fillId="0" borderId="5" xfId="1" applyNumberFormat="1" applyFont="1" applyBorder="1" applyAlignment="1">
      <alignment horizontal="right" vertical="center"/>
    </xf>
    <xf numFmtId="0" fontId="0" fillId="0" borderId="5" xfId="0" applyBorder="1" applyAlignment="1">
      <alignment vertical="center" wrapText="1"/>
    </xf>
    <xf numFmtId="176" fontId="0" fillId="0" borderId="5" xfId="0" applyNumberFormat="1" applyBorder="1" applyAlignment="1">
      <alignment horizontal="left" vertical="center"/>
    </xf>
    <xf numFmtId="0" fontId="0" fillId="0" borderId="6" xfId="0" applyBorder="1">
      <alignment vertical="center"/>
    </xf>
    <xf numFmtId="184" fontId="0" fillId="0" borderId="6" xfId="0" applyNumberFormat="1" applyBorder="1" applyAlignment="1">
      <alignment vertical="center" wrapText="1"/>
    </xf>
    <xf numFmtId="0" fontId="0" fillId="0" borderId="6" xfId="0" applyBorder="1" applyAlignment="1">
      <alignment vertical="center" wrapText="1"/>
    </xf>
    <xf numFmtId="0" fontId="0" fillId="0" borderId="11" xfId="0" applyBorder="1">
      <alignment vertical="center"/>
    </xf>
    <xf numFmtId="0" fontId="0" fillId="0" borderId="12" xfId="0" applyBorder="1" applyAlignment="1">
      <alignment vertical="center" wrapText="1"/>
    </xf>
    <xf numFmtId="0" fontId="15" fillId="0" borderId="0" xfId="3">
      <alignment vertical="center"/>
    </xf>
    <xf numFmtId="0" fontId="15" fillId="0" borderId="0" xfId="3" applyAlignment="1">
      <alignment horizontal="left" vertical="center"/>
    </xf>
    <xf numFmtId="0" fontId="15" fillId="0" borderId="0" xfId="3" applyAlignment="1">
      <alignment horizontal="right" vertical="center"/>
    </xf>
    <xf numFmtId="0" fontId="15" fillId="0" borderId="14" xfId="3" applyBorder="1" applyAlignment="1">
      <alignment horizontal="right" vertical="center"/>
    </xf>
    <xf numFmtId="0" fontId="15" fillId="0" borderId="14" xfId="3" applyBorder="1" applyAlignment="1">
      <alignment horizontal="center" vertical="center"/>
    </xf>
    <xf numFmtId="0" fontId="15" fillId="0" borderId="3" xfId="3" applyBorder="1">
      <alignment vertical="center"/>
    </xf>
    <xf numFmtId="0" fontId="15" fillId="0" borderId="3" xfId="3" applyBorder="1" applyAlignment="1">
      <alignment horizontal="center" vertical="center"/>
    </xf>
    <xf numFmtId="0" fontId="15" fillId="0" borderId="1" xfId="3" applyBorder="1">
      <alignment vertical="center"/>
    </xf>
    <xf numFmtId="0" fontId="15" fillId="4" borderId="1" xfId="3" applyFill="1" applyBorder="1">
      <alignment vertical="center"/>
    </xf>
    <xf numFmtId="38" fontId="18" fillId="0" borderId="0" xfId="4" applyFont="1" applyBorder="1" applyAlignment="1">
      <alignment vertical="center"/>
    </xf>
    <xf numFmtId="0" fontId="15" fillId="0" borderId="1" xfId="3" applyBorder="1" applyAlignment="1">
      <alignment horizontal="center" vertical="center"/>
    </xf>
    <xf numFmtId="0" fontId="19" fillId="0" borderId="1" xfId="3" applyFont="1" applyBorder="1" applyAlignment="1">
      <alignment horizontal="center" vertical="center"/>
    </xf>
    <xf numFmtId="0" fontId="15" fillId="0" borderId="14" xfId="3" applyBorder="1">
      <alignment vertical="center"/>
    </xf>
    <xf numFmtId="0" fontId="15" fillId="4" borderId="11" xfId="3" applyFill="1" applyBorder="1">
      <alignment vertical="center"/>
    </xf>
    <xf numFmtId="0" fontId="15" fillId="4" borderId="14" xfId="3" applyFill="1" applyBorder="1">
      <alignment vertical="center"/>
    </xf>
    <xf numFmtId="0" fontId="15" fillId="4" borderId="15" xfId="3" applyFill="1" applyBorder="1">
      <alignment vertical="center"/>
    </xf>
    <xf numFmtId="0" fontId="15" fillId="0" borderId="2" xfId="3" applyBorder="1">
      <alignment vertical="center"/>
    </xf>
    <xf numFmtId="185" fontId="15" fillId="0" borderId="2" xfId="3" applyNumberFormat="1" applyBorder="1">
      <alignment vertical="center"/>
    </xf>
    <xf numFmtId="0" fontId="15" fillId="4" borderId="12" xfId="3" applyFill="1" applyBorder="1">
      <alignment vertical="center"/>
    </xf>
    <xf numFmtId="0" fontId="15" fillId="4" borderId="10" xfId="3" applyFill="1" applyBorder="1">
      <alignment vertical="center"/>
    </xf>
    <xf numFmtId="0" fontId="15" fillId="4" borderId="2" xfId="3" applyFill="1" applyBorder="1">
      <alignment vertical="center"/>
    </xf>
    <xf numFmtId="0" fontId="15" fillId="4" borderId="0" xfId="3" applyFill="1">
      <alignment vertical="center"/>
    </xf>
    <xf numFmtId="0" fontId="15" fillId="4" borderId="16" xfId="3" applyFill="1" applyBorder="1">
      <alignment vertical="center"/>
    </xf>
    <xf numFmtId="0" fontId="15" fillId="0" borderId="5" xfId="3" applyBorder="1">
      <alignment vertical="center"/>
    </xf>
    <xf numFmtId="0" fontId="20" fillId="0" borderId="0" xfId="3" applyFont="1">
      <alignment vertical="center"/>
    </xf>
    <xf numFmtId="0" fontId="19" fillId="0" borderId="0" xfId="3" applyFont="1">
      <alignment vertical="center"/>
    </xf>
    <xf numFmtId="0" fontId="15" fillId="0" borderId="6" xfId="3" applyBorder="1">
      <alignment vertical="center"/>
    </xf>
    <xf numFmtId="178" fontId="15" fillId="0" borderId="0" xfId="3" applyNumberFormat="1">
      <alignment vertical="center"/>
    </xf>
    <xf numFmtId="0" fontId="15" fillId="0" borderId="18" xfId="3" applyBorder="1">
      <alignment vertical="center"/>
    </xf>
    <xf numFmtId="0" fontId="0" fillId="5" borderId="4" xfId="0" applyFill="1" applyBorder="1" applyAlignment="1">
      <alignment horizontal="left" vertical="center"/>
    </xf>
    <xf numFmtId="58" fontId="0" fillId="5" borderId="1" xfId="0" applyNumberFormat="1" applyFill="1" applyBorder="1" applyAlignment="1">
      <alignment horizontal="left" vertical="center"/>
    </xf>
    <xf numFmtId="0" fontId="0" fillId="0" borderId="0" xfId="0" applyAlignment="1">
      <alignment horizontal="right" vertical="center" wrapText="1"/>
    </xf>
    <xf numFmtId="0" fontId="0" fillId="5" borderId="0" xfId="0" applyFill="1">
      <alignment vertical="center"/>
    </xf>
    <xf numFmtId="0" fontId="0" fillId="2" borderId="0" xfId="0" applyFill="1">
      <alignment vertical="center"/>
    </xf>
    <xf numFmtId="0" fontId="13" fillId="0" borderId="0" xfId="0" applyFont="1" applyAlignment="1">
      <alignment vertical="top" wrapText="1"/>
    </xf>
    <xf numFmtId="0" fontId="13" fillId="0" borderId="0" xfId="0" applyFont="1" applyAlignment="1">
      <alignment horizontal="right" vertical="center"/>
    </xf>
    <xf numFmtId="186" fontId="0" fillId="2" borderId="4" xfId="0" applyNumberFormat="1" applyFill="1" applyBorder="1" applyAlignment="1">
      <alignment horizontal="left" vertical="center"/>
    </xf>
    <xf numFmtId="187" fontId="0" fillId="2" borderId="0" xfId="0" applyNumberFormat="1" applyFill="1" applyAlignment="1">
      <alignment horizontal="left" vertical="center"/>
    </xf>
    <xf numFmtId="0" fontId="14" fillId="0" borderId="5" xfId="0" applyFont="1" applyBorder="1">
      <alignment vertical="center"/>
    </xf>
    <xf numFmtId="0" fontId="13" fillId="0" borderId="0" xfId="0" applyFont="1" applyAlignment="1">
      <alignment vertical="center" shrinkToFit="1"/>
    </xf>
    <xf numFmtId="0" fontId="13" fillId="0" borderId="0" xfId="0" applyFont="1" applyAlignment="1">
      <alignment vertical="center" wrapText="1" shrinkToFit="1"/>
    </xf>
    <xf numFmtId="0" fontId="2" fillId="0" borderId="0" xfId="5">
      <alignment vertical="center"/>
    </xf>
    <xf numFmtId="0" fontId="2" fillId="0" borderId="0" xfId="5" applyAlignment="1">
      <alignment horizontal="right" vertical="center"/>
    </xf>
    <xf numFmtId="0" fontId="21" fillId="0" borderId="0" xfId="5" applyFont="1">
      <alignment vertical="center"/>
    </xf>
    <xf numFmtId="0" fontId="21" fillId="0" borderId="15" xfId="5" applyFont="1" applyBorder="1">
      <alignment vertical="center"/>
    </xf>
    <xf numFmtId="0" fontId="21" fillId="0" borderId="12" xfId="5" applyFont="1" applyBorder="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13"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justify" vertical="center"/>
    </xf>
    <xf numFmtId="0" fontId="24" fillId="0" borderId="0" xfId="0" applyFont="1">
      <alignment vertical="center"/>
    </xf>
    <xf numFmtId="0" fontId="19" fillId="0" borderId="2" xfId="3" applyFont="1" applyBorder="1" applyAlignment="1">
      <alignment vertical="top" wrapText="1"/>
    </xf>
    <xf numFmtId="0" fontId="15" fillId="4" borderId="17" xfId="3" applyFill="1" applyBorder="1">
      <alignment vertical="center"/>
    </xf>
    <xf numFmtId="0" fontId="13"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xf>
    <xf numFmtId="0" fontId="15" fillId="0" borderId="14" xfId="3" applyBorder="1" applyAlignment="1">
      <alignment horizontal="left" vertical="center" wrapText="1"/>
    </xf>
    <xf numFmtId="0" fontId="15" fillId="0" borderId="2" xfId="3" applyBorder="1" applyAlignment="1">
      <alignment horizontal="left" vertical="center" wrapText="1"/>
    </xf>
    <xf numFmtId="0" fontId="15" fillId="0" borderId="1" xfId="3" applyBorder="1" applyAlignment="1">
      <alignment horizontal="right" vertical="center"/>
    </xf>
    <xf numFmtId="0" fontId="15" fillId="4" borderId="1" xfId="3" applyFill="1" applyBorder="1" applyAlignment="1">
      <alignment horizontal="right" vertical="center"/>
    </xf>
    <xf numFmtId="185" fontId="15" fillId="0" borderId="5" xfId="4" applyNumberFormat="1" applyFont="1" applyBorder="1" applyAlignment="1">
      <alignment vertical="center"/>
    </xf>
    <xf numFmtId="185" fontId="15" fillId="0" borderId="6" xfId="4" applyNumberFormat="1" applyFont="1" applyBorder="1" applyAlignment="1">
      <alignment vertical="center"/>
    </xf>
    <xf numFmtId="0" fontId="15" fillId="0" borderId="0" xfId="3" applyAlignment="1">
      <alignment horizontal="center" vertical="center"/>
    </xf>
    <xf numFmtId="0" fontId="15" fillId="0" borderId="11" xfId="3" applyBorder="1" applyAlignment="1">
      <alignment horizontal="center" vertical="center"/>
    </xf>
    <xf numFmtId="0" fontId="15" fillId="0" borderId="12" xfId="3" applyBorder="1" applyAlignment="1">
      <alignment horizontal="center" vertical="center"/>
    </xf>
    <xf numFmtId="0" fontId="15" fillId="0" borderId="7" xfId="3" applyBorder="1" applyAlignment="1">
      <alignment horizontal="center" vertical="center"/>
    </xf>
    <xf numFmtId="0" fontId="15" fillId="0" borderId="13" xfId="3" applyBorder="1" applyAlignment="1">
      <alignment horizontal="center" vertical="center"/>
    </xf>
    <xf numFmtId="0" fontId="15" fillId="0" borderId="11" xfId="3" applyBorder="1" applyAlignment="1">
      <alignment horizontal="center" vertical="center" wrapText="1"/>
    </xf>
    <xf numFmtId="0" fontId="15" fillId="0" borderId="14" xfId="3" applyBorder="1" applyAlignment="1">
      <alignment horizontal="center" vertical="center"/>
    </xf>
    <xf numFmtId="0" fontId="15" fillId="0" borderId="3" xfId="3" applyBorder="1" applyAlignment="1">
      <alignment horizontal="center" vertical="center"/>
    </xf>
    <xf numFmtId="0" fontId="15" fillId="0" borderId="1" xfId="3" applyBorder="1" applyAlignment="1">
      <alignment horizontal="center" vertical="center"/>
    </xf>
    <xf numFmtId="0" fontId="19" fillId="0" borderId="14" xfId="3" applyFont="1" applyBorder="1" applyAlignment="1">
      <alignment horizontal="center" vertical="center"/>
    </xf>
    <xf numFmtId="0" fontId="19" fillId="0" borderId="3" xfId="3" applyFont="1" applyBorder="1" applyAlignment="1">
      <alignment horizontal="center" vertical="center"/>
    </xf>
    <xf numFmtId="0" fontId="15" fillId="0" borderId="2" xfId="3" applyBorder="1" applyAlignment="1">
      <alignment horizontal="left" vertical="top" wrapText="1"/>
    </xf>
    <xf numFmtId="0" fontId="15" fillId="4" borderId="2" xfId="3" applyFill="1" applyBorder="1" applyAlignment="1">
      <alignment horizontal="center" vertical="center"/>
    </xf>
    <xf numFmtId="0" fontId="15" fillId="0" borderId="5" xfId="3" applyBorder="1" applyAlignment="1">
      <alignment horizontal="center" vertical="center"/>
    </xf>
    <xf numFmtId="0" fontId="15" fillId="0" borderId="4" xfId="3" applyBorder="1" applyAlignment="1">
      <alignment horizontal="center" vertical="center"/>
    </xf>
    <xf numFmtId="0" fontId="15" fillId="0" borderId="6" xfId="3" applyBorder="1" applyAlignment="1">
      <alignment horizontal="center" vertical="center"/>
    </xf>
    <xf numFmtId="0" fontId="15" fillId="4" borderId="14" xfId="3" applyFill="1" applyBorder="1" applyAlignment="1">
      <alignment horizontal="center" vertical="center"/>
    </xf>
    <xf numFmtId="0" fontId="15" fillId="4" borderId="3" xfId="3" applyFill="1" applyBorder="1" applyAlignment="1">
      <alignment horizontal="center" vertical="center"/>
    </xf>
    <xf numFmtId="42" fontId="21" fillId="4" borderId="5" xfId="5" applyNumberFormat="1" applyFont="1" applyFill="1" applyBorder="1" applyAlignment="1">
      <alignment horizontal="center" vertical="center"/>
    </xf>
    <xf numFmtId="42" fontId="21" fillId="4" borderId="4" xfId="5" applyNumberFormat="1" applyFont="1" applyFill="1" applyBorder="1" applyAlignment="1">
      <alignment horizontal="center" vertical="center"/>
    </xf>
    <xf numFmtId="42" fontId="21" fillId="4" borderId="6" xfId="5" applyNumberFormat="1" applyFont="1" applyFill="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188" fontId="21" fillId="0" borderId="5" xfId="5" applyNumberFormat="1" applyFont="1" applyBorder="1" applyAlignment="1">
      <alignment horizontal="center" vertical="center"/>
    </xf>
    <xf numFmtId="188" fontId="21" fillId="0" borderId="6" xfId="5" applyNumberFormat="1" applyFont="1" applyBorder="1" applyAlignment="1">
      <alignment horizontal="center" vertical="center"/>
    </xf>
    <xf numFmtId="0" fontId="21" fillId="0" borderId="11" xfId="5" applyFont="1" applyBorder="1" applyAlignment="1">
      <alignment horizontal="center" vertical="center" textRotation="255"/>
    </xf>
    <xf numFmtId="0" fontId="21" fillId="0" borderId="12" xfId="5" applyFont="1" applyBorder="1" applyAlignment="1">
      <alignment horizontal="center" vertical="center" textRotation="255"/>
    </xf>
    <xf numFmtId="0" fontId="21" fillId="0" borderId="10" xfId="5" applyFont="1" applyBorder="1" applyAlignment="1">
      <alignment horizontal="center" vertical="center" textRotation="255"/>
    </xf>
    <xf numFmtId="0" fontId="21" fillId="0" borderId="16" xfId="5" applyFont="1" applyBorder="1" applyAlignment="1">
      <alignment horizontal="center" vertical="center" textRotation="255"/>
    </xf>
    <xf numFmtId="0" fontId="21" fillId="0" borderId="7" xfId="5" applyFont="1" applyBorder="1" applyAlignment="1">
      <alignment horizontal="center" vertical="center" textRotation="255"/>
    </xf>
    <xf numFmtId="0" fontId="21" fillId="0" borderId="13" xfId="5" applyFont="1" applyBorder="1" applyAlignment="1">
      <alignment horizontal="center" vertical="center" textRotation="255"/>
    </xf>
    <xf numFmtId="0" fontId="21" fillId="0" borderId="4" xfId="5" applyFont="1" applyBorder="1" applyAlignment="1">
      <alignment horizontal="center" vertical="center"/>
    </xf>
    <xf numFmtId="0" fontId="21" fillId="0" borderId="19" xfId="5" applyFont="1" applyBorder="1" applyAlignment="1">
      <alignment horizontal="left" vertical="center" wrapText="1"/>
    </xf>
    <xf numFmtId="0" fontId="21" fillId="0" borderId="20" xfId="5" applyFont="1" applyBorder="1" applyAlignment="1">
      <alignment horizontal="left" vertical="center"/>
    </xf>
    <xf numFmtId="0" fontId="21" fillId="0" borderId="21" xfId="5" applyFont="1" applyBorder="1" applyAlignment="1">
      <alignment horizontal="left" vertical="center"/>
    </xf>
    <xf numFmtId="0" fontId="21" fillId="0" borderId="22" xfId="5" applyFont="1" applyBorder="1" applyAlignment="1">
      <alignment horizontal="left" vertical="center"/>
    </xf>
    <xf numFmtId="0" fontId="21" fillId="0" borderId="23" xfId="5" applyFont="1" applyBorder="1" applyAlignment="1">
      <alignment horizontal="left" vertical="center"/>
    </xf>
    <xf numFmtId="0" fontId="21" fillId="0" borderId="24" xfId="5" applyFont="1" applyBorder="1" applyAlignment="1">
      <alignment horizontal="left" vertical="center"/>
    </xf>
    <xf numFmtId="0" fontId="22" fillId="4" borderId="11" xfId="5" applyFont="1" applyFill="1" applyBorder="1" applyAlignment="1">
      <alignment horizontal="center" vertical="center"/>
    </xf>
    <xf numFmtId="0" fontId="21" fillId="4" borderId="15" xfId="5" applyFont="1" applyFill="1" applyBorder="1" applyAlignment="1">
      <alignment horizontal="center" vertical="center"/>
    </xf>
    <xf numFmtId="0" fontId="21" fillId="4" borderId="7" xfId="5" applyFont="1" applyFill="1" applyBorder="1" applyAlignment="1">
      <alignment horizontal="center" vertical="center"/>
    </xf>
    <xf numFmtId="0" fontId="21" fillId="4" borderId="25" xfId="5" applyFont="1" applyFill="1" applyBorder="1" applyAlignment="1">
      <alignment horizontal="center" vertical="center"/>
    </xf>
    <xf numFmtId="0" fontId="21" fillId="4" borderId="11" xfId="5" applyFont="1" applyFill="1" applyBorder="1" applyAlignment="1">
      <alignment horizontal="center" vertical="center"/>
    </xf>
    <xf numFmtId="189" fontId="21" fillId="0" borderId="5" xfId="5" applyNumberFormat="1" applyFont="1" applyBorder="1" applyAlignment="1">
      <alignment horizontal="center" vertical="center"/>
    </xf>
    <xf numFmtId="189" fontId="21" fillId="0" borderId="4" xfId="5" applyNumberFormat="1" applyFont="1" applyBorder="1" applyAlignment="1">
      <alignment horizontal="center" vertical="center"/>
    </xf>
    <xf numFmtId="189" fontId="21" fillId="0" borderId="6" xfId="5" applyNumberFormat="1" applyFont="1" applyBorder="1" applyAlignment="1">
      <alignment horizontal="center" vertical="center"/>
    </xf>
    <xf numFmtId="0" fontId="23" fillId="0" borderId="5" xfId="5" applyFont="1" applyBorder="1" applyAlignment="1">
      <alignment horizontal="center" vertical="center"/>
    </xf>
    <xf numFmtId="0" fontId="23" fillId="0" borderId="6" xfId="5" applyFont="1" applyBorder="1" applyAlignment="1">
      <alignment horizontal="center" vertical="center"/>
    </xf>
    <xf numFmtId="42" fontId="21" fillId="0" borderId="5" xfId="5" applyNumberFormat="1" applyFont="1" applyBorder="1" applyAlignment="1">
      <alignment horizontal="center" vertical="center"/>
    </xf>
    <xf numFmtId="42" fontId="21" fillId="0" borderId="4" xfId="5" applyNumberFormat="1" applyFont="1" applyBorder="1" applyAlignment="1">
      <alignment horizontal="center" vertical="center"/>
    </xf>
    <xf numFmtId="42" fontId="21" fillId="0" borderId="6" xfId="5" applyNumberFormat="1" applyFont="1" applyBorder="1" applyAlignment="1">
      <alignment horizontal="center" vertical="center"/>
    </xf>
    <xf numFmtId="0" fontId="9" fillId="0" borderId="5" xfId="5" applyFont="1" applyBorder="1" applyAlignment="1">
      <alignment horizontal="center" vertical="center"/>
    </xf>
    <xf numFmtId="0" fontId="9" fillId="0" borderId="4" xfId="5" applyFont="1" applyBorder="1" applyAlignment="1">
      <alignment horizontal="center" vertical="center"/>
    </xf>
    <xf numFmtId="0" fontId="9" fillId="0" borderId="6" xfId="5" applyFont="1" applyBorder="1" applyAlignment="1">
      <alignment horizontal="center" vertical="center"/>
    </xf>
    <xf numFmtId="10" fontId="21" fillId="0" borderId="5" xfId="5" applyNumberFormat="1" applyFont="1" applyBorder="1" applyAlignment="1">
      <alignment horizontal="center" vertical="center"/>
    </xf>
    <xf numFmtId="10" fontId="21" fillId="0" borderId="4" xfId="5" applyNumberFormat="1" applyFont="1" applyBorder="1" applyAlignment="1">
      <alignment horizontal="center" vertical="center"/>
    </xf>
    <xf numFmtId="10" fontId="21" fillId="0" borderId="6" xfId="5" applyNumberFormat="1" applyFont="1" applyBorder="1" applyAlignment="1">
      <alignment horizontal="center" vertical="center"/>
    </xf>
    <xf numFmtId="10" fontId="21" fillId="4" borderId="5" xfId="5" applyNumberFormat="1" applyFont="1" applyFill="1" applyBorder="1" applyAlignment="1">
      <alignment horizontal="center" vertical="center"/>
    </xf>
    <xf numFmtId="10" fontId="21" fillId="4" borderId="4" xfId="5" applyNumberFormat="1" applyFont="1" applyFill="1" applyBorder="1" applyAlignment="1">
      <alignment horizontal="center" vertical="center"/>
    </xf>
    <xf numFmtId="10" fontId="21" fillId="4" borderId="6" xfId="5" applyNumberFormat="1" applyFont="1" applyFill="1" applyBorder="1" applyAlignment="1">
      <alignment horizontal="center" vertical="center"/>
    </xf>
    <xf numFmtId="0" fontId="21" fillId="0" borderId="11" xfId="5" applyFont="1" applyBorder="1" applyAlignment="1">
      <alignment horizontal="center" vertical="center"/>
    </xf>
    <xf numFmtId="0" fontId="21" fillId="0" borderId="15" xfId="5" applyFont="1" applyBorder="1" applyAlignment="1">
      <alignment horizontal="center" vertical="center"/>
    </xf>
    <xf numFmtId="0" fontId="21" fillId="0" borderId="12" xfId="5" applyFont="1" applyBorder="1" applyAlignment="1">
      <alignment horizontal="center" vertical="center"/>
    </xf>
    <xf numFmtId="0" fontId="21" fillId="0" borderId="7" xfId="5" applyFont="1" applyBorder="1" applyAlignment="1">
      <alignment horizontal="center" vertical="center"/>
    </xf>
    <xf numFmtId="0" fontId="21" fillId="0" borderId="25" xfId="5" applyFont="1" applyBorder="1" applyAlignment="1">
      <alignment horizontal="center" vertical="center"/>
    </xf>
    <xf numFmtId="0" fontId="21" fillId="0" borderId="13" xfId="5" applyFont="1" applyBorder="1" applyAlignment="1">
      <alignment horizontal="center" vertical="center"/>
    </xf>
    <xf numFmtId="0" fontId="26" fillId="0" borderId="5" xfId="5" applyFont="1" applyBorder="1" applyAlignment="1">
      <alignment horizontal="center" vertical="center"/>
    </xf>
    <xf numFmtId="0" fontId="26" fillId="0" borderId="4" xfId="5" applyFont="1" applyBorder="1" applyAlignment="1">
      <alignment horizontal="center" vertical="center"/>
    </xf>
    <xf numFmtId="0" fontId="26" fillId="0" borderId="6" xfId="5" applyFont="1" applyBorder="1" applyAlignment="1">
      <alignment horizontal="center" vertical="center"/>
    </xf>
    <xf numFmtId="0" fontId="27" fillId="0" borderId="0" xfId="0" applyFont="1">
      <alignment vertical="center"/>
    </xf>
  </cellXfs>
  <cellStyles count="6">
    <cellStyle name="ハイパーリンク" xfId="2" builtinId="8"/>
    <cellStyle name="桁区切り" xfId="1" builtinId="6"/>
    <cellStyle name="桁区切り 2 2" xfId="4" xr:uid="{A49E1E7D-9D39-4BA1-BA31-3CB8011F1DE1}"/>
    <cellStyle name="標準" xfId="0" builtinId="0"/>
    <cellStyle name="標準 2" xfId="3" xr:uid="{79753864-8CB1-4A81-BFBA-806540108AE5}"/>
    <cellStyle name="標準 3" xfId="5" xr:uid="{CA6E2FF6-78F6-4DEB-8280-971A01A480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409575</xdr:colOff>
      <xdr:row>20</xdr:row>
      <xdr:rowOff>53975</xdr:rowOff>
    </xdr:from>
    <xdr:to>
      <xdr:col>4</xdr:col>
      <xdr:colOff>533400</xdr:colOff>
      <xdr:row>23</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53300" y="4730750"/>
          <a:ext cx="2333625" cy="6318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着色セルを記入または選択してください。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182109</xdr:colOff>
      <xdr:row>3</xdr:row>
      <xdr:rowOff>39686</xdr:rowOff>
    </xdr:from>
    <xdr:to>
      <xdr:col>16</xdr:col>
      <xdr:colOff>368979</xdr:colOff>
      <xdr:row>10</xdr:row>
      <xdr:rowOff>49610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24297" y="724295"/>
          <a:ext cx="6636088" cy="16767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入力用①に必要事項を記載することで本様式は自動的に作成されます。</a:t>
          </a:r>
          <a:endParaRPr kumimoji="1" lang="en-US" altLang="ja-JP" sz="1400" b="1">
            <a:solidFill>
              <a:srgbClr val="FF0000"/>
            </a:solidFill>
          </a:endParaRPr>
        </a:p>
        <a:p>
          <a:r>
            <a:rPr kumimoji="1" lang="ja-JP" altLang="en-US" sz="1400" b="1">
              <a:solidFill>
                <a:srgbClr val="FF0000"/>
              </a:solidFill>
            </a:rPr>
            <a:t>入力用①に必要事項記入後、本様式を含めた関係書類を必要部数県に提出してください。</a:t>
          </a:r>
          <a:endParaRPr kumimoji="1" lang="en-US" altLang="ja-JP" sz="1400" b="1">
            <a:solidFill>
              <a:srgbClr val="FF0000"/>
            </a:solidFill>
          </a:endParaRPr>
        </a:p>
        <a:p>
          <a:r>
            <a:rPr kumimoji="1" lang="ja-JP" altLang="en-US" sz="1400" b="1">
              <a:solidFill>
                <a:srgbClr val="FF0000"/>
              </a:solidFill>
              <a:effectLst/>
              <a:latin typeface="+mn-lt"/>
              <a:ea typeface="+mn-ea"/>
              <a:cs typeface="+mn-cs"/>
            </a:rPr>
            <a:t>文字や数字が途切れたりしないよう、セルの幅や高さ、文字の大きさ等を調整してください。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361950</xdr:colOff>
          <xdr:row>27</xdr:row>
          <xdr:rowOff>219075</xdr:rowOff>
        </xdr:from>
        <xdr:to>
          <xdr:col>1</xdr:col>
          <xdr:colOff>619125</xdr:colOff>
          <xdr:row>28</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xdr:row>
          <xdr:rowOff>219075</xdr:rowOff>
        </xdr:from>
        <xdr:to>
          <xdr:col>1</xdr:col>
          <xdr:colOff>619125</xdr:colOff>
          <xdr:row>30</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28</xdr:row>
          <xdr:rowOff>209550</xdr:rowOff>
        </xdr:from>
        <xdr:to>
          <xdr:col>1</xdr:col>
          <xdr:colOff>619125</xdr:colOff>
          <xdr:row>29</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515541</xdr:colOff>
      <xdr:row>37</xdr:row>
      <xdr:rowOff>9923</xdr:rowOff>
    </xdr:from>
    <xdr:to>
      <xdr:col>5</xdr:col>
      <xdr:colOff>1610519</xdr:colOff>
      <xdr:row>45</xdr:row>
      <xdr:rowOff>26590</xdr:rowOff>
    </xdr:to>
    <xdr:sp macro="" textlink="">
      <xdr:nvSpPr>
        <xdr:cNvPr id="4" name="テキスト ボックス 5">
          <a:extLst>
            <a:ext uri="{FF2B5EF4-FFF2-40B4-BE49-F238E27FC236}">
              <a16:creationId xmlns:a16="http://schemas.microsoft.com/office/drawing/2014/main" id="{00000000-0008-0000-0100-000004000000}"/>
            </a:ext>
          </a:extLst>
        </xdr:cNvPr>
        <xdr:cNvSpPr txBox="1"/>
      </xdr:nvSpPr>
      <xdr:spPr>
        <a:xfrm>
          <a:off x="3472260" y="8522892"/>
          <a:ext cx="3714353" cy="1752995"/>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b="1" u="sng" kern="100">
              <a:effectLst/>
              <a:latin typeface="ＭＳ 明朝" panose="02020609040205080304" pitchFamily="17" charset="-128"/>
              <a:ea typeface="ＭＳ 明朝" panose="02020609040205080304" pitchFamily="17" charset="-128"/>
              <a:cs typeface="Times New Roman" panose="02020603050405020304" pitchFamily="18" charset="0"/>
            </a:rPr>
            <a:t>（添付書類：１部提出）</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(a) </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法人の定款・寄附行為</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(b) </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法人の登記事項証明書</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(c) </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直近</a:t>
          </a:r>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ヶ年の決算書</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(d) </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国税、県税、市町村税に未納がないことの証明</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(e) </a:t>
          </a:r>
          <a:r>
            <a:rPr lang="ja-JP" altLang="en-US" sz="1100" kern="100">
              <a:effectLst/>
              <a:latin typeface="ＭＳ 明朝" panose="02020609040205080304" pitchFamily="17" charset="-128"/>
              <a:ea typeface="ＭＳ 明朝" panose="02020609040205080304" pitchFamily="17" charset="-128"/>
              <a:cs typeface="Times New Roman" panose="02020603050405020304" pitchFamily="18" charset="0"/>
            </a:rPr>
            <a:t>加点項目に係る各認証状、承認書（写）</a:t>
          </a:r>
          <a:endParaRPr lang="en-US"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(f) </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企業連携体協定書（共同事業体の場合）</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89535" algn="just"/>
          <a:r>
            <a:rPr lang="ja-JP" altLang="en-US" sz="1100" b="1" u="none"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100" b="1" u="sng" kern="100">
              <a:effectLst/>
              <a:latin typeface="ＭＳ 明朝" panose="02020609040205080304" pitchFamily="17" charset="-128"/>
              <a:ea typeface="ＭＳ 明朝" panose="02020609040205080304" pitchFamily="17" charset="-128"/>
              <a:cs typeface="Times New Roman" panose="02020603050405020304" pitchFamily="18" charset="0"/>
            </a:rPr>
            <a:t>※共同事業体の場合、</a:t>
          </a:r>
          <a:r>
            <a:rPr lang="en-US" sz="1100" b="1" u="sng" kern="100">
              <a:effectLst/>
              <a:latin typeface="ＭＳ 明朝" panose="02020609040205080304" pitchFamily="17" charset="-128"/>
              <a:ea typeface="ＭＳ 明朝" panose="02020609040205080304" pitchFamily="17" charset="-128"/>
              <a:cs typeface="Times New Roman" panose="02020603050405020304" pitchFamily="18" charset="0"/>
            </a:rPr>
            <a:t>(a)</a:t>
          </a:r>
          <a:r>
            <a:rPr lang="ja-JP" sz="1100" b="1" u="sng"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u="sng" kern="100">
              <a:effectLst/>
              <a:latin typeface="ＭＳ 明朝" panose="02020609040205080304" pitchFamily="17" charset="-128"/>
              <a:ea typeface="ＭＳ 明朝" panose="02020609040205080304" pitchFamily="17" charset="-128"/>
              <a:cs typeface="Times New Roman" panose="02020603050405020304" pitchFamily="18" charset="0"/>
            </a:rPr>
            <a:t>(d)</a:t>
          </a:r>
          <a:r>
            <a:rPr lang="ja-JP" sz="1100" b="1" u="sng" kern="100">
              <a:effectLst/>
              <a:latin typeface="ＭＳ 明朝" panose="02020609040205080304" pitchFamily="17" charset="-128"/>
              <a:ea typeface="ＭＳ 明朝" panose="02020609040205080304" pitchFamily="17" charset="-128"/>
              <a:cs typeface="Times New Roman" panose="02020603050405020304" pitchFamily="18" charset="0"/>
            </a:rPr>
            <a:t>は構成員毎に提出</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361950</xdr:colOff>
          <xdr:row>33</xdr:row>
          <xdr:rowOff>0</xdr:rowOff>
        </xdr:from>
        <xdr:to>
          <xdr:col>1</xdr:col>
          <xdr:colOff>619125</xdr:colOff>
          <xdr:row>34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219075</xdr:rowOff>
        </xdr:from>
        <xdr:to>
          <xdr:col>1</xdr:col>
          <xdr:colOff>619125</xdr:colOff>
          <xdr:row>34</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219075</xdr:rowOff>
        </xdr:from>
        <xdr:to>
          <xdr:col>1</xdr:col>
          <xdr:colOff>619125</xdr:colOff>
          <xdr:row>28</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28</xdr:row>
          <xdr:rowOff>219075</xdr:rowOff>
        </xdr:from>
        <xdr:to>
          <xdr:col>1</xdr:col>
          <xdr:colOff>619125</xdr:colOff>
          <xdr:row>29</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28</xdr:row>
          <xdr:rowOff>219075</xdr:rowOff>
        </xdr:from>
        <xdr:to>
          <xdr:col>1</xdr:col>
          <xdr:colOff>619125</xdr:colOff>
          <xdr:row>29</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27</xdr:row>
          <xdr:rowOff>209550</xdr:rowOff>
        </xdr:from>
        <xdr:to>
          <xdr:col>1</xdr:col>
          <xdr:colOff>619125</xdr:colOff>
          <xdr:row>28</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219075</xdr:rowOff>
        </xdr:from>
        <xdr:to>
          <xdr:col>1</xdr:col>
          <xdr:colOff>619125</xdr:colOff>
          <xdr:row>28</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219075</xdr:rowOff>
        </xdr:from>
        <xdr:to>
          <xdr:col>1</xdr:col>
          <xdr:colOff>619125</xdr:colOff>
          <xdr:row>28</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28</xdr:row>
          <xdr:rowOff>219075</xdr:rowOff>
        </xdr:from>
        <xdr:to>
          <xdr:col>1</xdr:col>
          <xdr:colOff>619125</xdr:colOff>
          <xdr:row>29</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219075</xdr:rowOff>
        </xdr:from>
        <xdr:to>
          <xdr:col>1</xdr:col>
          <xdr:colOff>619125</xdr:colOff>
          <xdr:row>33</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0</xdr:rowOff>
        </xdr:from>
        <xdr:to>
          <xdr:col>1</xdr:col>
          <xdr:colOff>619125</xdr:colOff>
          <xdr:row>34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138906</xdr:colOff>
      <xdr:row>37</xdr:row>
      <xdr:rowOff>9922</xdr:rowOff>
    </xdr:from>
    <xdr:to>
      <xdr:col>3</xdr:col>
      <xdr:colOff>562371</xdr:colOff>
      <xdr:row>44</xdr:row>
      <xdr:rowOff>198437</xdr:rowOff>
    </xdr:to>
    <xdr:sp macro="" textlink="">
      <xdr:nvSpPr>
        <xdr:cNvPr id="5" name="テキスト ボックス 3">
          <a:extLst>
            <a:ext uri="{FF2B5EF4-FFF2-40B4-BE49-F238E27FC236}">
              <a16:creationId xmlns:a16="http://schemas.microsoft.com/office/drawing/2014/main" id="{0DB574A7-F372-480B-9BBB-3A8DB288DBFC}"/>
            </a:ext>
          </a:extLst>
        </xdr:cNvPr>
        <xdr:cNvSpPr txBox="1"/>
      </xdr:nvSpPr>
      <xdr:spPr>
        <a:xfrm>
          <a:off x="138906" y="8860235"/>
          <a:ext cx="3409949" cy="1746249"/>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b="1" u="sng" kern="100">
              <a:effectLst/>
              <a:latin typeface="ＭＳ 明朝" panose="02020609040205080304" pitchFamily="17" charset="-128"/>
              <a:ea typeface="ＭＳ 明朝" panose="02020609040205080304" pitchFamily="17" charset="-128"/>
              <a:cs typeface="Times New Roman" panose="02020603050405020304" pitchFamily="18" charset="0"/>
            </a:rPr>
            <a:t>（関係書類：提出部数は上記のとおり）</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１．（様式２）企業・団体等概要書</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２．（様式３）事業計画書</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３．（様式４）事業の成果指標</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４．（様式５）収支予算計画書 </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５．経費積算根拠資料</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６．事業内容を説明する参考資料（任意）</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７．会社案内等のパンフレット（任意）</a:t>
          </a:r>
          <a:endParaRPr lang="ja-JP" sz="16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８．追加資料（技術基盤整備事業のみ）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14968</xdr:colOff>
      <xdr:row>4</xdr:row>
      <xdr:rowOff>0</xdr:rowOff>
    </xdr:from>
    <xdr:to>
      <xdr:col>0</xdr:col>
      <xdr:colOff>1075763</xdr:colOff>
      <xdr:row>5</xdr:row>
      <xdr:rowOff>103796</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1793" y="742950"/>
          <a:ext cx="1067145" cy="2688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8</xdr:row>
      <xdr:rowOff>279395</xdr:rowOff>
    </xdr:from>
    <xdr:to>
      <xdr:col>11</xdr:col>
      <xdr:colOff>203199</xdr:colOff>
      <xdr:row>21</xdr:row>
      <xdr:rowOff>9524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91250" y="2098670"/>
          <a:ext cx="3794124" cy="304482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①着色セルを記入してください。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②セル</a:t>
          </a:r>
          <a:r>
            <a:rPr kumimoji="1" lang="en-US" altLang="ja-JP" sz="1100">
              <a:solidFill>
                <a:schemeClr val="dk1"/>
              </a:solidFill>
              <a:effectLst/>
              <a:latin typeface="+mn-lt"/>
              <a:ea typeface="+mn-ea"/>
              <a:cs typeface="+mn-cs"/>
            </a:rPr>
            <a:t>J1(</a:t>
          </a:r>
          <a:r>
            <a:rPr kumimoji="1" lang="ja-JP" altLang="ja-JP" sz="1100">
              <a:solidFill>
                <a:schemeClr val="dk1"/>
              </a:solidFill>
              <a:effectLst/>
              <a:latin typeface="+mn-lt"/>
              <a:ea typeface="+mn-ea"/>
              <a:cs typeface="+mn-cs"/>
            </a:rPr>
            <a:t>印刷範囲外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の事業区分を選択してから作成してください。</a:t>
          </a:r>
          <a:endParaRPr kumimoji="1" lang="en-US" altLang="ja-JP" sz="1100"/>
        </a:p>
        <a:p>
          <a:endParaRPr kumimoji="1" lang="en-US" altLang="ja-JP" sz="1100"/>
        </a:p>
        <a:p>
          <a:r>
            <a:rPr kumimoji="1" lang="ja-JP" altLang="en-US" sz="1100"/>
            <a:t>③「（３）経費配分明細表」の「</a:t>
          </a:r>
          <a:r>
            <a:rPr kumimoji="1" lang="ja-JP" altLang="ja-JP" sz="1100">
              <a:solidFill>
                <a:schemeClr val="dk1"/>
              </a:solidFill>
              <a:effectLst/>
              <a:latin typeface="+mn-lt"/>
              <a:ea typeface="+mn-ea"/>
              <a:cs typeface="+mn-cs"/>
            </a:rPr>
            <a:t>負担区分</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県補助金」部分</a:t>
          </a:r>
          <a:r>
            <a:rPr kumimoji="1" lang="ja-JP" altLang="ja-JP" sz="1100">
              <a:solidFill>
                <a:schemeClr val="dk1"/>
              </a:solidFill>
              <a:effectLst/>
              <a:latin typeface="+mn-lt"/>
              <a:ea typeface="+mn-ea"/>
              <a:cs typeface="+mn-cs"/>
            </a:rPr>
            <a:t>は「予算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補助率」で算出しています。</a:t>
          </a:r>
          <a:r>
            <a:rPr kumimoji="1" lang="ja-JP" altLang="en-US" sz="1100" b="1" u="sng">
              <a:solidFill>
                <a:srgbClr val="FF0000"/>
              </a:solidFill>
              <a:effectLst/>
              <a:latin typeface="+mn-lt"/>
              <a:ea typeface="+mn-ea"/>
              <a:cs typeface="+mn-cs"/>
            </a:rPr>
            <a:t>前記の計算式での計算がそぐわない場合や端数調整の場合などは手入力で調整してください</a:t>
          </a:r>
          <a:r>
            <a:rPr kumimoji="1" lang="ja-JP" altLang="ja-JP" sz="1100" b="1" u="sng">
              <a:solidFill>
                <a:srgbClr val="FF0000"/>
              </a:solidFill>
              <a:effectLst/>
              <a:latin typeface="+mn-lt"/>
              <a:ea typeface="+mn-ea"/>
              <a:cs typeface="+mn-cs"/>
            </a:rPr>
            <a:t>。</a:t>
          </a:r>
          <a:endParaRPr kumimoji="1" lang="en-US" altLang="ja-JP" sz="1100" b="1" u="sng">
            <a:solidFill>
              <a:srgbClr val="FF0000"/>
            </a:solidFill>
            <a:effectLst/>
            <a:latin typeface="+mn-lt"/>
            <a:ea typeface="+mn-ea"/>
            <a:cs typeface="+mn-cs"/>
          </a:endParaRPr>
        </a:p>
        <a:p>
          <a:endParaRPr kumimoji="1" lang="en-US" altLang="ja-JP" sz="1100" b="1" u="sng">
            <a:solidFill>
              <a:srgbClr val="FF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④文字や数字が途切れたりしないよう、セルの幅や高さ、文字の大きさ等を調整してください。</a:t>
          </a:r>
        </a:p>
        <a:p>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35</xdr:col>
      <xdr:colOff>76199</xdr:colOff>
      <xdr:row>2</xdr:row>
      <xdr:rowOff>9525</xdr:rowOff>
    </xdr:from>
    <xdr:ext cx="2200275" cy="32842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76949" y="447675"/>
          <a:ext cx="2200275" cy="328423"/>
        </a:xfrm>
        <a:prstGeom prst="rect">
          <a:avLst/>
        </a:prstGeom>
        <a:solidFill>
          <a:schemeClr val="accent5">
            <a:lumMod val="60000"/>
            <a:lumOff val="40000"/>
            <a:alpha val="79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色のついた箇所をご記入下さい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25"/>
  <sheetViews>
    <sheetView tabSelected="1" view="pageBreakPreview" zoomScaleNormal="100" zoomScaleSheetLayoutView="100" workbookViewId="0">
      <selection activeCell="C15" sqref="C15"/>
    </sheetView>
  </sheetViews>
  <sheetFormatPr defaultRowHeight="18.75"/>
  <cols>
    <col min="2" max="2" width="35.625" customWidth="1"/>
    <col min="3" max="3" width="46.875" customWidth="1"/>
    <col min="4" max="4" width="29" customWidth="1"/>
    <col min="5" max="5" width="11.375" customWidth="1"/>
    <col min="6" max="6" width="13.25" customWidth="1"/>
    <col min="7" max="7" width="15.125" bestFit="1" customWidth="1"/>
  </cols>
  <sheetData>
    <row r="1" spans="1:9">
      <c r="A1" s="185" t="s">
        <v>193</v>
      </c>
    </row>
    <row r="2" spans="1:9" ht="24">
      <c r="C2" s="14" t="s">
        <v>32</v>
      </c>
      <c r="D2" s="14" t="s">
        <v>31</v>
      </c>
      <c r="E2" s="14" t="s">
        <v>92</v>
      </c>
    </row>
    <row r="3" spans="1:9">
      <c r="B3" s="2" t="s">
        <v>30</v>
      </c>
      <c r="C3" s="13"/>
      <c r="D3" s="39">
        <v>46063</v>
      </c>
      <c r="E3" s="42"/>
      <c r="F3" s="48"/>
    </row>
    <row r="4" spans="1:9">
      <c r="B4" s="2" t="s">
        <v>6</v>
      </c>
      <c r="C4" s="3"/>
      <c r="D4" s="40" t="s">
        <v>45</v>
      </c>
      <c r="E4" s="42"/>
      <c r="F4" s="48"/>
    </row>
    <row r="5" spans="1:9">
      <c r="B5" s="2" t="s">
        <v>7</v>
      </c>
      <c r="C5" s="3"/>
      <c r="D5" s="40" t="s">
        <v>46</v>
      </c>
      <c r="E5" s="42"/>
      <c r="F5" s="48"/>
    </row>
    <row r="6" spans="1:9">
      <c r="B6" s="2" t="s">
        <v>82</v>
      </c>
      <c r="C6" s="16"/>
      <c r="D6" s="41" t="s">
        <v>51</v>
      </c>
      <c r="E6" s="42"/>
      <c r="F6" s="48"/>
    </row>
    <row r="7" spans="1:9">
      <c r="B7" s="2" t="s">
        <v>35</v>
      </c>
      <c r="C7" s="16"/>
      <c r="D7" s="40" t="s">
        <v>9</v>
      </c>
      <c r="E7" s="42"/>
      <c r="F7" s="48"/>
    </row>
    <row r="8" spans="1:9">
      <c r="B8" s="2" t="s">
        <v>8</v>
      </c>
      <c r="C8" s="16"/>
      <c r="D8" s="40" t="s">
        <v>47</v>
      </c>
      <c r="E8" s="42"/>
      <c r="F8" s="48"/>
    </row>
    <row r="9" spans="1:9">
      <c r="B9" s="2" t="s">
        <v>49</v>
      </c>
      <c r="C9" s="16"/>
      <c r="D9" s="42" t="s">
        <v>48</v>
      </c>
      <c r="E9" s="42"/>
      <c r="F9" s="48"/>
    </row>
    <row r="10" spans="1:9" ht="18.75" customHeight="1">
      <c r="B10" s="11" t="s">
        <v>54</v>
      </c>
      <c r="C10" s="83"/>
      <c r="D10" s="43" t="s">
        <v>56</v>
      </c>
      <c r="E10" s="46" t="s">
        <v>85</v>
      </c>
      <c r="F10" s="49" t="e">
        <f>VLOOKUP(C10,リスト!A2:C9,2,FALSE)</f>
        <v>#N/A</v>
      </c>
      <c r="G10" s="8"/>
      <c r="H10" s="8"/>
      <c r="I10" s="8"/>
    </row>
    <row r="11" spans="1:9" ht="18.75" customHeight="1">
      <c r="B11" s="11" t="s">
        <v>127</v>
      </c>
      <c r="C11" s="13"/>
      <c r="D11" s="43" t="s">
        <v>188</v>
      </c>
      <c r="E11" s="42" t="s">
        <v>130</v>
      </c>
      <c r="F11" s="50"/>
      <c r="G11" s="8"/>
      <c r="H11" s="8"/>
    </row>
    <row r="12" spans="1:9">
      <c r="B12" s="2" t="s">
        <v>66</v>
      </c>
      <c r="C12" s="82"/>
      <c r="D12" s="42" t="s">
        <v>67</v>
      </c>
      <c r="E12" s="42"/>
      <c r="F12" s="50"/>
      <c r="G12" s="8"/>
      <c r="H12" s="8"/>
    </row>
    <row r="13" spans="1:9">
      <c r="B13" s="2" t="s">
        <v>70</v>
      </c>
      <c r="C13" s="89"/>
      <c r="D13" s="42" t="s">
        <v>187</v>
      </c>
      <c r="E13" s="46"/>
      <c r="F13" s="50"/>
      <c r="G13" s="8"/>
      <c r="H13" s="8"/>
    </row>
    <row r="14" spans="1:9">
      <c r="B14" s="15" t="s">
        <v>71</v>
      </c>
      <c r="C14" s="90"/>
      <c r="D14" s="44" t="s">
        <v>190</v>
      </c>
      <c r="E14" s="91" t="s">
        <v>128</v>
      </c>
      <c r="F14" s="50"/>
      <c r="G14" s="8"/>
      <c r="H14" s="8"/>
    </row>
    <row r="15" spans="1:9" ht="19.5" thickBot="1">
      <c r="B15" s="2" t="s">
        <v>84</v>
      </c>
      <c r="C15" s="22"/>
      <c r="D15" s="45">
        <v>10000000</v>
      </c>
      <c r="E15" s="51" t="s">
        <v>90</v>
      </c>
      <c r="F15" s="52"/>
      <c r="G15" s="8"/>
      <c r="H15" s="8"/>
    </row>
    <row r="16" spans="1:9" ht="19.5" thickBot="1">
      <c r="B16" s="18" t="s">
        <v>83</v>
      </c>
      <c r="C16" s="29"/>
      <c r="D16" s="36">
        <f>10000000*リスト!C2</f>
        <v>7500000</v>
      </c>
      <c r="E16" s="37" t="s">
        <v>91</v>
      </c>
      <c r="F16" s="38" t="e">
        <f>ROUNDDOWN(C15*VLOOKUP(C10,リスト!A2:C9,3,FALSE),-3)</f>
        <v>#N/A</v>
      </c>
      <c r="G16" s="8" t="e">
        <f>IF(F16&gt;C16-1,"","上限額オーバー")</f>
        <v>#N/A</v>
      </c>
      <c r="H16" s="8"/>
    </row>
    <row r="17" spans="2:6">
      <c r="B17" s="11" t="s">
        <v>33</v>
      </c>
      <c r="C17" s="16"/>
      <c r="D17" s="46" t="s">
        <v>50</v>
      </c>
      <c r="E17" s="42"/>
      <c r="F17" s="48"/>
    </row>
    <row r="18" spans="2:6">
      <c r="B18" s="11" t="s">
        <v>34</v>
      </c>
      <c r="C18" s="23"/>
      <c r="D18" s="46" t="s">
        <v>36</v>
      </c>
      <c r="E18" s="42"/>
      <c r="F18" s="48"/>
    </row>
    <row r="19" spans="2:6">
      <c r="B19" s="12" t="s">
        <v>129</v>
      </c>
      <c r="C19" s="13"/>
      <c r="D19" s="47" t="s">
        <v>48</v>
      </c>
      <c r="E19" s="42"/>
      <c r="F19" s="48"/>
    </row>
    <row r="20" spans="2:6" ht="18.75" customHeight="1"/>
    <row r="21" spans="2:6">
      <c r="B21" s="84" t="s">
        <v>122</v>
      </c>
      <c r="C21" s="86" t="s">
        <v>123</v>
      </c>
    </row>
    <row r="22" spans="2:6">
      <c r="B22" s="1"/>
      <c r="C22" s="85" t="s">
        <v>124</v>
      </c>
    </row>
    <row r="23" spans="2:6">
      <c r="B23" s="1"/>
    </row>
    <row r="24" spans="2:6">
      <c r="B24" s="1"/>
    </row>
    <row r="25" spans="2:6">
      <c r="B25" s="20"/>
    </row>
  </sheetData>
  <phoneticPr fontId="1"/>
  <pageMargins left="0.7" right="0.7" top="0.75" bottom="0.75" header="0.3" footer="0.3"/>
  <pageSetup paperSize="9" scale="8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xr:uid="{56C8D866-5957-41C3-8F03-16225A850698}">
          <x14:formula1>
            <xm:f>リスト!$A$2:$A$8</xm:f>
          </x14:formula1>
          <xm:sqref>C10</xm:sqref>
        </x14:dataValidation>
        <x14:dataValidation type="list" allowBlank="1" showInputMessage="1" xr:uid="{4CE99F85-16CE-4734-B814-623DA55A9064}">
          <x14:formula1>
            <xm:f>リスト!$D$2:$D$3</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G55"/>
  <sheetViews>
    <sheetView showZeros="0" view="pageBreakPreview" topLeftCell="A24" zoomScale="96" zoomScaleNormal="100" zoomScaleSheetLayoutView="96" workbookViewId="0">
      <selection activeCell="I42" sqref="I42"/>
    </sheetView>
  </sheetViews>
  <sheetFormatPr defaultRowHeight="18.75"/>
  <cols>
    <col min="1" max="1" width="14.125" customWidth="1"/>
    <col min="3" max="3" width="16.125" customWidth="1"/>
    <col min="4" max="4" width="15.625" customWidth="1"/>
    <col min="5" max="5" width="18.75" bestFit="1" customWidth="1"/>
    <col min="6" max="6" width="23.125" customWidth="1"/>
    <col min="7" max="7" width="7.25" customWidth="1"/>
  </cols>
  <sheetData>
    <row r="2" spans="1:7">
      <c r="A2" s="109" t="s">
        <v>1</v>
      </c>
      <c r="B2" s="109"/>
      <c r="C2" s="109"/>
      <c r="D2" s="24"/>
      <c r="E2" s="24"/>
      <c r="F2" s="24"/>
      <c r="G2" s="24"/>
    </row>
    <row r="3" spans="1:7">
      <c r="A3" s="24"/>
      <c r="B3" s="24"/>
      <c r="C3" s="24"/>
      <c r="D3" s="24"/>
      <c r="E3" s="24"/>
      <c r="F3" s="24"/>
      <c r="G3" s="24"/>
    </row>
    <row r="4" spans="1:7">
      <c r="A4" s="24"/>
      <c r="B4" s="99"/>
      <c r="C4" s="24"/>
      <c r="D4" s="24"/>
      <c r="E4" s="24"/>
      <c r="F4" s="108">
        <f>入力用①!C3</f>
        <v>0</v>
      </c>
    </row>
    <row r="5" spans="1:7">
      <c r="A5" s="24"/>
      <c r="B5" s="24"/>
      <c r="C5" s="24"/>
      <c r="D5" s="24"/>
      <c r="E5" s="24"/>
      <c r="F5" s="24"/>
      <c r="G5" s="24"/>
    </row>
    <row r="6" spans="1:7">
      <c r="A6" s="99" t="s">
        <v>52</v>
      </c>
      <c r="B6" s="99"/>
      <c r="C6" s="24"/>
      <c r="D6" s="24"/>
      <c r="E6" s="24"/>
      <c r="F6" s="24"/>
      <c r="G6" s="24"/>
    </row>
    <row r="7" spans="1:7">
      <c r="A7" s="24"/>
      <c r="B7" s="24"/>
      <c r="C7" s="24"/>
      <c r="D7" s="24"/>
      <c r="E7" s="24" t="s">
        <v>2</v>
      </c>
      <c r="F7" s="93">
        <f>入力用①!$C$5</f>
        <v>0</v>
      </c>
      <c r="G7" s="92"/>
    </row>
    <row r="8" spans="1:7" ht="21.6" customHeight="1">
      <c r="A8" s="24"/>
      <c r="B8" s="99" t="s">
        <v>3</v>
      </c>
      <c r="C8" s="24"/>
      <c r="D8" s="24"/>
      <c r="E8" s="24" t="str">
        <f>IF(入力用①!$C$6="","事業者名","")</f>
        <v>事業者名</v>
      </c>
      <c r="F8" s="93">
        <f>IF(入力用①!$C$6="",入力用①!$C$4,入力用①!$C$6)</f>
        <v>0</v>
      </c>
      <c r="G8" s="92"/>
    </row>
    <row r="9" spans="1:7" ht="19.5" customHeight="1">
      <c r="A9" s="24"/>
      <c r="B9" s="99"/>
      <c r="C9" s="24"/>
      <c r="D9" s="24"/>
      <c r="E9" s="24" t="str">
        <f>IF(入力用①!$C$6="","代表者の役職・氏名","事業者名")</f>
        <v>代表者の役職・氏名</v>
      </c>
      <c r="F9" s="93" t="str">
        <f>IF(入力用①!$C$6="",入力用①!$C$7&amp;"　"&amp;入力用①!$C$8,入力用①!C4)</f>
        <v>　</v>
      </c>
      <c r="G9" s="92"/>
    </row>
    <row r="10" spans="1:7">
      <c r="A10" s="24"/>
      <c r="B10" s="24"/>
      <c r="C10" s="24"/>
      <c r="D10" s="24"/>
      <c r="E10" s="24" t="str">
        <f>IF(入力用①!$C$6="","連絡先","代表者の役職・氏名")</f>
        <v>連絡先</v>
      </c>
      <c r="F10" s="92">
        <f>IF(入力用①!$C$6="",入力用①!$C$9,入力用①!$C$7&amp;"　"&amp;入力用①!C8)</f>
        <v>0</v>
      </c>
      <c r="G10" s="92"/>
    </row>
    <row r="11" spans="1:7">
      <c r="A11" s="24"/>
      <c r="B11" s="24"/>
      <c r="C11" s="24"/>
      <c r="D11" s="24"/>
      <c r="E11" s="24" t="str">
        <f>IF(入力用①!$C$6="","","連絡先")</f>
        <v/>
      </c>
      <c r="F11" s="92" t="str">
        <f>IF(入力用①!$C$6="","",入力用①!$C$9)</f>
        <v/>
      </c>
      <c r="G11" s="92"/>
    </row>
    <row r="12" spans="1:7">
      <c r="A12" s="24"/>
      <c r="B12" s="100"/>
      <c r="C12" s="24"/>
      <c r="D12" s="24"/>
      <c r="E12" s="24"/>
      <c r="F12" s="24"/>
      <c r="G12" s="24"/>
    </row>
    <row r="13" spans="1:7">
      <c r="A13" s="24"/>
      <c r="B13" s="24"/>
      <c r="C13" s="24"/>
      <c r="D13" s="101" t="s">
        <v>189</v>
      </c>
      <c r="E13" s="24"/>
      <c r="F13" s="24"/>
      <c r="G13" s="24"/>
    </row>
    <row r="14" spans="1:7">
      <c r="A14" s="24"/>
      <c r="B14" s="24"/>
      <c r="C14" s="24"/>
      <c r="D14" s="100"/>
      <c r="E14" s="24"/>
      <c r="F14" s="24"/>
      <c r="G14" s="24"/>
    </row>
    <row r="15" spans="1:7">
      <c r="A15" s="24" t="s">
        <v>53</v>
      </c>
      <c r="B15" s="24"/>
      <c r="C15" s="24"/>
      <c r="D15" s="24"/>
      <c r="E15" s="24"/>
      <c r="F15" s="24"/>
      <c r="G15" s="24"/>
    </row>
    <row r="16" spans="1:7">
      <c r="B16" s="102"/>
    </row>
    <row r="17" spans="1:7">
      <c r="D17" s="102" t="s">
        <v>4</v>
      </c>
    </row>
    <row r="18" spans="1:7">
      <c r="A18" s="24"/>
      <c r="B18" s="103" t="s">
        <v>5</v>
      </c>
      <c r="C18" s="24"/>
      <c r="D18" s="24"/>
      <c r="E18" s="24"/>
      <c r="F18" s="24"/>
      <c r="G18" s="24"/>
    </row>
    <row r="19" spans="1:7">
      <c r="A19" s="99" t="s">
        <v>72</v>
      </c>
      <c r="B19" s="24"/>
      <c r="C19" s="107">
        <f>入力用①!C10</f>
        <v>0</v>
      </c>
      <c r="D19" s="24"/>
      <c r="E19" s="24"/>
      <c r="F19" s="25"/>
      <c r="G19" s="24"/>
    </row>
    <row r="20" spans="1:7">
      <c r="A20" s="24"/>
      <c r="B20" s="103"/>
      <c r="C20" s="24"/>
      <c r="D20" s="24"/>
      <c r="E20" s="24"/>
      <c r="F20" s="24"/>
      <c r="G20" s="24"/>
    </row>
    <row r="21" spans="1:7">
      <c r="A21" s="99" t="s">
        <v>74</v>
      </c>
      <c r="B21" s="24"/>
      <c r="C21" s="24">
        <f>入力用①!C11</f>
        <v>0</v>
      </c>
      <c r="D21" s="24"/>
      <c r="E21" s="24"/>
      <c r="F21" s="24"/>
      <c r="G21" s="24"/>
    </row>
    <row r="22" spans="1:7">
      <c r="A22" s="24"/>
      <c r="B22" s="104"/>
      <c r="C22" s="24"/>
      <c r="D22" s="24"/>
      <c r="E22" s="24"/>
      <c r="F22" s="24"/>
      <c r="G22" s="24"/>
    </row>
    <row r="23" spans="1:7">
      <c r="A23" s="104" t="s">
        <v>73</v>
      </c>
      <c r="B23" s="104"/>
      <c r="C23" s="27">
        <f>入力用①!C12</f>
        <v>0</v>
      </c>
      <c r="D23" s="24" t="str">
        <f>IF(C23="継続","（"&amp;入力用①!C13&amp;"から"&amp;入力用①!C14&amp;"年目）","")</f>
        <v/>
      </c>
      <c r="E23" s="24"/>
      <c r="F23" s="24"/>
      <c r="G23" s="24"/>
    </row>
    <row r="24" spans="1:7">
      <c r="A24" s="24"/>
      <c r="B24" s="104"/>
      <c r="C24" s="26"/>
      <c r="D24" s="24"/>
      <c r="E24" s="24"/>
      <c r="F24" s="24"/>
      <c r="G24" s="24"/>
    </row>
    <row r="25" spans="1:7">
      <c r="A25" s="104" t="s">
        <v>75</v>
      </c>
      <c r="B25" s="104"/>
      <c r="C25" s="24"/>
      <c r="D25" s="24"/>
      <c r="E25" s="24"/>
      <c r="F25" s="24"/>
      <c r="G25" s="24"/>
    </row>
    <row r="26" spans="1:7">
      <c r="A26" s="24"/>
      <c r="B26" s="104"/>
      <c r="C26" s="33">
        <f>ROUNDDOWN(入力用①!C15,3)</f>
        <v>0</v>
      </c>
      <c r="D26" s="34">
        <f>ROUNDDOWN(入力用①!C16,3)</f>
        <v>0</v>
      </c>
      <c r="E26" s="35" t="e">
        <f>VLOOKUP(C19,リスト!A2:B8,2,FALSE)</f>
        <v>#N/A</v>
      </c>
      <c r="F26" s="24"/>
      <c r="G26" s="24"/>
    </row>
    <row r="27" spans="1:7">
      <c r="A27" s="24"/>
      <c r="B27" s="104"/>
      <c r="C27" s="26"/>
      <c r="D27" s="24"/>
      <c r="E27" s="24"/>
      <c r="F27" s="24"/>
      <c r="G27" s="24"/>
    </row>
    <row r="28" spans="1:7">
      <c r="A28" s="104" t="s">
        <v>76</v>
      </c>
      <c r="B28" s="24"/>
      <c r="C28" s="24"/>
      <c r="D28" s="24"/>
      <c r="E28" s="24"/>
      <c r="F28" s="24"/>
      <c r="G28" s="24"/>
    </row>
    <row r="29" spans="1:7">
      <c r="A29" s="24"/>
      <c r="B29" s="24"/>
      <c r="C29" s="24" t="s">
        <v>79</v>
      </c>
      <c r="D29" s="24"/>
      <c r="E29" s="24"/>
      <c r="F29" s="24"/>
      <c r="G29" s="24"/>
    </row>
    <row r="30" spans="1:7">
      <c r="A30" s="24"/>
      <c r="B30" s="24"/>
      <c r="C30" s="24" t="s">
        <v>78</v>
      </c>
      <c r="D30" s="24"/>
      <c r="E30" s="24"/>
      <c r="F30" s="24"/>
      <c r="G30" s="24"/>
    </row>
    <row r="31" spans="1:7">
      <c r="A31" s="24"/>
      <c r="B31" s="24"/>
      <c r="C31" s="24" t="s">
        <v>77</v>
      </c>
      <c r="D31" s="24"/>
      <c r="E31" s="24"/>
      <c r="F31" s="24"/>
      <c r="G31" s="24"/>
    </row>
    <row r="32" spans="1:7">
      <c r="A32" s="24"/>
      <c r="B32" s="104"/>
      <c r="C32" s="24"/>
      <c r="D32" s="24"/>
      <c r="E32" s="24"/>
      <c r="F32" s="24"/>
      <c r="G32" s="24"/>
    </row>
    <row r="33" spans="1:7">
      <c r="A33" s="24" t="s">
        <v>125</v>
      </c>
      <c r="B33" s="24"/>
      <c r="C33" s="24"/>
      <c r="D33" s="24"/>
      <c r="E33" s="24"/>
      <c r="F33" s="24"/>
      <c r="G33" s="24"/>
    </row>
    <row r="34" spans="1:7">
      <c r="A34" s="24"/>
      <c r="B34" s="24"/>
      <c r="C34" s="24" t="s">
        <v>80</v>
      </c>
      <c r="D34" s="87"/>
      <c r="E34" s="87"/>
      <c r="F34" s="87"/>
      <c r="G34" s="87"/>
    </row>
    <row r="35" spans="1:7">
      <c r="B35" s="24"/>
      <c r="C35" s="24" t="s">
        <v>81</v>
      </c>
      <c r="D35" s="24"/>
      <c r="E35" s="24"/>
      <c r="F35" s="24"/>
      <c r="G35" s="24"/>
    </row>
    <row r="36" spans="1:7">
      <c r="B36" s="88" t="s">
        <v>191</v>
      </c>
      <c r="C36" s="24" t="s">
        <v>192</v>
      </c>
      <c r="D36" s="24"/>
      <c r="E36" s="24"/>
      <c r="F36" s="24"/>
      <c r="G36" s="24"/>
    </row>
    <row r="37" spans="1:7">
      <c r="A37" s="24"/>
      <c r="D37" s="24"/>
      <c r="E37" s="24"/>
      <c r="F37" s="24"/>
      <c r="G37" s="24"/>
    </row>
    <row r="38" spans="1:7">
      <c r="A38" s="24"/>
      <c r="D38" s="24"/>
      <c r="E38" s="24"/>
      <c r="F38" s="24"/>
      <c r="G38" s="24"/>
    </row>
    <row r="39" spans="1:7" ht="11.1" customHeight="1">
      <c r="A39" s="24"/>
      <c r="B39" s="104"/>
      <c r="C39" s="24"/>
      <c r="D39" s="24"/>
      <c r="E39" s="24"/>
      <c r="F39" s="24"/>
      <c r="G39" s="24"/>
    </row>
    <row r="40" spans="1:7">
      <c r="A40" s="24"/>
      <c r="B40" s="24"/>
      <c r="C40" s="24"/>
      <c r="D40" s="24"/>
      <c r="E40" s="24"/>
      <c r="F40" s="24"/>
      <c r="G40" s="24"/>
    </row>
    <row r="41" spans="1:7">
      <c r="A41" s="24"/>
      <c r="B41" s="24"/>
      <c r="C41" s="24"/>
      <c r="D41" s="24"/>
      <c r="E41" s="24"/>
      <c r="F41" s="24"/>
      <c r="G41" s="24"/>
    </row>
    <row r="42" spans="1:7">
      <c r="A42" s="24"/>
      <c r="B42" s="24"/>
      <c r="C42" s="24"/>
      <c r="D42" s="24"/>
      <c r="E42" s="24"/>
      <c r="F42" s="24"/>
      <c r="G42" s="24"/>
    </row>
    <row r="43" spans="1:7">
      <c r="A43" s="24"/>
      <c r="B43" s="24"/>
      <c r="C43" s="24"/>
      <c r="D43" s="24"/>
      <c r="E43" s="24"/>
      <c r="F43" s="24"/>
      <c r="G43" s="24"/>
    </row>
    <row r="44" spans="1:7">
      <c r="A44" s="24"/>
      <c r="B44" s="24"/>
      <c r="C44" s="24"/>
      <c r="D44" s="24"/>
      <c r="E44" s="24"/>
      <c r="F44" s="24"/>
      <c r="G44" s="24"/>
    </row>
    <row r="45" spans="1:7">
      <c r="A45" s="24"/>
      <c r="B45" s="24"/>
      <c r="C45" s="24"/>
      <c r="D45" s="24"/>
      <c r="E45" s="24"/>
      <c r="F45" s="24"/>
      <c r="G45" s="24"/>
    </row>
    <row r="46" spans="1:7">
      <c r="A46" s="24"/>
      <c r="B46" s="24"/>
      <c r="C46" s="24"/>
      <c r="D46" s="24"/>
      <c r="E46" s="24"/>
      <c r="F46" s="24"/>
      <c r="G46" s="24"/>
    </row>
    <row r="47" spans="1:7">
      <c r="A47" s="24"/>
      <c r="B47" s="24"/>
      <c r="C47" s="24"/>
      <c r="D47" s="24"/>
      <c r="E47" s="24"/>
      <c r="F47" s="88" t="s">
        <v>126</v>
      </c>
    </row>
    <row r="48" spans="1:7">
      <c r="A48" s="24"/>
      <c r="B48" s="24"/>
      <c r="C48" s="24"/>
      <c r="D48" s="24"/>
      <c r="E48" s="24"/>
      <c r="G48" s="24"/>
    </row>
    <row r="54" spans="1:1">
      <c r="A54" s="9"/>
    </row>
    <row r="55" spans="1:1">
      <c r="A55" s="9"/>
    </row>
  </sheetData>
  <mergeCells count="1">
    <mergeCell ref="A2:C2"/>
  </mergeCells>
  <phoneticPr fontId="1"/>
  <printOptions horizontalCentered="1"/>
  <pageMargins left="0.9055118110236221" right="0.70866141732283472" top="0.74803149606299213" bottom="0.74803149606299213" header="0.31496062992125984" footer="0.31496062992125984"/>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361950</xdr:colOff>
                    <xdr:row>27</xdr:row>
                    <xdr:rowOff>219075</xdr:rowOff>
                  </from>
                  <to>
                    <xdr:col>1</xdr:col>
                    <xdr:colOff>619125</xdr:colOff>
                    <xdr:row>28</xdr:row>
                    <xdr:rowOff>219075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371475</xdr:colOff>
                    <xdr:row>28</xdr:row>
                    <xdr:rowOff>209550</xdr:rowOff>
                  </from>
                  <to>
                    <xdr:col>1</xdr:col>
                    <xdr:colOff>619125</xdr:colOff>
                    <xdr:row>29</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361950</xdr:colOff>
                    <xdr:row>29</xdr:row>
                    <xdr:rowOff>219075</xdr:rowOff>
                  </from>
                  <to>
                    <xdr:col>1</xdr:col>
                    <xdr:colOff>619125</xdr:colOff>
                    <xdr:row>30</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361950</xdr:colOff>
                    <xdr:row>33</xdr:row>
                    <xdr:rowOff>0</xdr:rowOff>
                  </from>
                  <to>
                    <xdr:col>1</xdr:col>
                    <xdr:colOff>619125</xdr:colOff>
                    <xdr:row>34</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361950</xdr:colOff>
                    <xdr:row>33</xdr:row>
                    <xdr:rowOff>219075</xdr:rowOff>
                  </from>
                  <to>
                    <xdr:col>1</xdr:col>
                    <xdr:colOff>619125</xdr:colOff>
                    <xdr:row>34</xdr:row>
                    <xdr:rowOff>219075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361950</xdr:colOff>
                    <xdr:row>27</xdr:row>
                    <xdr:rowOff>219075</xdr:rowOff>
                  </from>
                  <to>
                    <xdr:col>1</xdr:col>
                    <xdr:colOff>619125</xdr:colOff>
                    <xdr:row>28</xdr:row>
                    <xdr:rowOff>219075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361950</xdr:colOff>
                    <xdr:row>28</xdr:row>
                    <xdr:rowOff>219075</xdr:rowOff>
                  </from>
                  <to>
                    <xdr:col>1</xdr:col>
                    <xdr:colOff>619125</xdr:colOff>
                    <xdr:row>29</xdr:row>
                    <xdr:rowOff>219075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361950</xdr:colOff>
                    <xdr:row>28</xdr:row>
                    <xdr:rowOff>219075</xdr:rowOff>
                  </from>
                  <to>
                    <xdr:col>1</xdr:col>
                    <xdr:colOff>619125</xdr:colOff>
                    <xdr:row>29</xdr:row>
                    <xdr:rowOff>219075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371475</xdr:colOff>
                    <xdr:row>27</xdr:row>
                    <xdr:rowOff>209550</xdr:rowOff>
                  </from>
                  <to>
                    <xdr:col>1</xdr:col>
                    <xdr:colOff>619125</xdr:colOff>
                    <xdr:row>28</xdr:row>
                    <xdr:rowOff>209550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361950</xdr:colOff>
                    <xdr:row>27</xdr:row>
                    <xdr:rowOff>219075</xdr:rowOff>
                  </from>
                  <to>
                    <xdr:col>1</xdr:col>
                    <xdr:colOff>619125</xdr:colOff>
                    <xdr:row>28</xdr:row>
                    <xdr:rowOff>219075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xdr:col>
                    <xdr:colOff>361950</xdr:colOff>
                    <xdr:row>27</xdr:row>
                    <xdr:rowOff>219075</xdr:rowOff>
                  </from>
                  <to>
                    <xdr:col>1</xdr:col>
                    <xdr:colOff>619125</xdr:colOff>
                    <xdr:row>28</xdr:row>
                    <xdr:rowOff>219075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xdr:col>
                    <xdr:colOff>361950</xdr:colOff>
                    <xdr:row>28</xdr:row>
                    <xdr:rowOff>219075</xdr:rowOff>
                  </from>
                  <to>
                    <xdr:col>1</xdr:col>
                    <xdr:colOff>619125</xdr:colOff>
                    <xdr:row>29</xdr:row>
                    <xdr:rowOff>219075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xdr:col>
                    <xdr:colOff>361950</xdr:colOff>
                    <xdr:row>32</xdr:row>
                    <xdr:rowOff>219075</xdr:rowOff>
                  </from>
                  <to>
                    <xdr:col>1</xdr:col>
                    <xdr:colOff>619125</xdr:colOff>
                    <xdr:row>33</xdr:row>
                    <xdr:rowOff>219075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xdr:col>
                    <xdr:colOff>361950</xdr:colOff>
                    <xdr:row>33</xdr:row>
                    <xdr:rowOff>0</xdr:rowOff>
                  </from>
                  <to>
                    <xdr:col>1</xdr:col>
                    <xdr:colOff>619125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1EB8-3953-41CD-962E-200AE0665579}">
  <sheetPr>
    <tabColor rgb="FF00B0F0"/>
    <pageSetUpPr fitToPage="1"/>
  </sheetPr>
  <dimension ref="A1:S52"/>
  <sheetViews>
    <sheetView view="pageBreakPreview" zoomScaleNormal="85" zoomScaleSheetLayoutView="100" workbookViewId="0">
      <selection activeCell="J26" sqref="J26"/>
    </sheetView>
  </sheetViews>
  <sheetFormatPr defaultRowHeight="13.5"/>
  <cols>
    <col min="1" max="1" width="14.125" style="53" customWidth="1"/>
    <col min="2" max="7" width="8.875" style="53" customWidth="1"/>
    <col min="8" max="8" width="11" style="53" customWidth="1"/>
    <col min="9" max="9" width="13" style="53" bestFit="1" customWidth="1"/>
    <col min="10" max="10" width="26.625" style="53" customWidth="1"/>
    <col min="11" max="256" width="8.625" style="53"/>
    <col min="257" max="257" width="14.125" style="53" customWidth="1"/>
    <col min="258" max="263" width="8.875" style="53" customWidth="1"/>
    <col min="264" max="264" width="11" style="53" customWidth="1"/>
    <col min="265" max="512" width="8.625" style="53"/>
    <col min="513" max="513" width="14.125" style="53" customWidth="1"/>
    <col min="514" max="519" width="8.875" style="53" customWidth="1"/>
    <col min="520" max="520" width="11" style="53" customWidth="1"/>
    <col min="521" max="768" width="8.625" style="53"/>
    <col min="769" max="769" width="14.125" style="53" customWidth="1"/>
    <col min="770" max="775" width="8.875" style="53" customWidth="1"/>
    <col min="776" max="776" width="11" style="53" customWidth="1"/>
    <col min="777" max="1024" width="8.625" style="53"/>
    <col min="1025" max="1025" width="14.125" style="53" customWidth="1"/>
    <col min="1026" max="1031" width="8.875" style="53" customWidth="1"/>
    <col min="1032" max="1032" width="11" style="53" customWidth="1"/>
    <col min="1033" max="1280" width="8.625" style="53"/>
    <col min="1281" max="1281" width="14.125" style="53" customWidth="1"/>
    <col min="1282" max="1287" width="8.875" style="53" customWidth="1"/>
    <col min="1288" max="1288" width="11" style="53" customWidth="1"/>
    <col min="1289" max="1536" width="8.625" style="53"/>
    <col min="1537" max="1537" width="14.125" style="53" customWidth="1"/>
    <col min="1538" max="1543" width="8.875" style="53" customWidth="1"/>
    <col min="1544" max="1544" width="11" style="53" customWidth="1"/>
    <col min="1545" max="1792" width="8.625" style="53"/>
    <col min="1793" max="1793" width="14.125" style="53" customWidth="1"/>
    <col min="1794" max="1799" width="8.875" style="53" customWidth="1"/>
    <col min="1800" max="1800" width="11" style="53" customWidth="1"/>
    <col min="1801" max="2048" width="8.625" style="53"/>
    <col min="2049" max="2049" width="14.125" style="53" customWidth="1"/>
    <col min="2050" max="2055" width="8.875" style="53" customWidth="1"/>
    <col min="2056" max="2056" width="11" style="53" customWidth="1"/>
    <col min="2057" max="2304" width="8.625" style="53"/>
    <col min="2305" max="2305" width="14.125" style="53" customWidth="1"/>
    <col min="2306" max="2311" width="8.875" style="53" customWidth="1"/>
    <col min="2312" max="2312" width="11" style="53" customWidth="1"/>
    <col min="2313" max="2560" width="8.625" style="53"/>
    <col min="2561" max="2561" width="14.125" style="53" customWidth="1"/>
    <col min="2562" max="2567" width="8.875" style="53" customWidth="1"/>
    <col min="2568" max="2568" width="11" style="53" customWidth="1"/>
    <col min="2569" max="2816" width="8.625" style="53"/>
    <col min="2817" max="2817" width="14.125" style="53" customWidth="1"/>
    <col min="2818" max="2823" width="8.875" style="53" customWidth="1"/>
    <col min="2824" max="2824" width="11" style="53" customWidth="1"/>
    <col min="2825" max="3072" width="8.625" style="53"/>
    <col min="3073" max="3073" width="14.125" style="53" customWidth="1"/>
    <col min="3074" max="3079" width="8.875" style="53" customWidth="1"/>
    <col min="3080" max="3080" width="11" style="53" customWidth="1"/>
    <col min="3081" max="3328" width="8.625" style="53"/>
    <col min="3329" max="3329" width="14.125" style="53" customWidth="1"/>
    <col min="3330" max="3335" width="8.875" style="53" customWidth="1"/>
    <col min="3336" max="3336" width="11" style="53" customWidth="1"/>
    <col min="3337" max="3584" width="8.625" style="53"/>
    <col min="3585" max="3585" width="14.125" style="53" customWidth="1"/>
    <col min="3586" max="3591" width="8.875" style="53" customWidth="1"/>
    <col min="3592" max="3592" width="11" style="53" customWidth="1"/>
    <col min="3593" max="3840" width="8.625" style="53"/>
    <col min="3841" max="3841" width="14.125" style="53" customWidth="1"/>
    <col min="3842" max="3847" width="8.875" style="53" customWidth="1"/>
    <col min="3848" max="3848" width="11" style="53" customWidth="1"/>
    <col min="3849" max="4096" width="8.625" style="53"/>
    <col min="4097" max="4097" width="14.125" style="53" customWidth="1"/>
    <col min="4098" max="4103" width="8.875" style="53" customWidth="1"/>
    <col min="4104" max="4104" width="11" style="53" customWidth="1"/>
    <col min="4105" max="4352" width="8.625" style="53"/>
    <col min="4353" max="4353" width="14.125" style="53" customWidth="1"/>
    <col min="4354" max="4359" width="8.875" style="53" customWidth="1"/>
    <col min="4360" max="4360" width="11" style="53" customWidth="1"/>
    <col min="4361" max="4608" width="8.625" style="53"/>
    <col min="4609" max="4609" width="14.125" style="53" customWidth="1"/>
    <col min="4610" max="4615" width="8.875" style="53" customWidth="1"/>
    <col min="4616" max="4616" width="11" style="53" customWidth="1"/>
    <col min="4617" max="4864" width="8.625" style="53"/>
    <col min="4865" max="4865" width="14.125" style="53" customWidth="1"/>
    <col min="4866" max="4871" width="8.875" style="53" customWidth="1"/>
    <col min="4872" max="4872" width="11" style="53" customWidth="1"/>
    <col min="4873" max="5120" width="8.625" style="53"/>
    <col min="5121" max="5121" width="14.125" style="53" customWidth="1"/>
    <col min="5122" max="5127" width="8.875" style="53" customWidth="1"/>
    <col min="5128" max="5128" width="11" style="53" customWidth="1"/>
    <col min="5129" max="5376" width="8.625" style="53"/>
    <col min="5377" max="5377" width="14.125" style="53" customWidth="1"/>
    <col min="5378" max="5383" width="8.875" style="53" customWidth="1"/>
    <col min="5384" max="5384" width="11" style="53" customWidth="1"/>
    <col min="5385" max="5632" width="8.625" style="53"/>
    <col min="5633" max="5633" width="14.125" style="53" customWidth="1"/>
    <col min="5634" max="5639" width="8.875" style="53" customWidth="1"/>
    <col min="5640" max="5640" width="11" style="53" customWidth="1"/>
    <col min="5641" max="5888" width="8.625" style="53"/>
    <col min="5889" max="5889" width="14.125" style="53" customWidth="1"/>
    <col min="5890" max="5895" width="8.875" style="53" customWidth="1"/>
    <col min="5896" max="5896" width="11" style="53" customWidth="1"/>
    <col min="5897" max="6144" width="8.625" style="53"/>
    <col min="6145" max="6145" width="14.125" style="53" customWidth="1"/>
    <col min="6146" max="6151" width="8.875" style="53" customWidth="1"/>
    <col min="6152" max="6152" width="11" style="53" customWidth="1"/>
    <col min="6153" max="6400" width="8.625" style="53"/>
    <col min="6401" max="6401" width="14.125" style="53" customWidth="1"/>
    <col min="6402" max="6407" width="8.875" style="53" customWidth="1"/>
    <col min="6408" max="6408" width="11" style="53" customWidth="1"/>
    <col min="6409" max="6656" width="8.625" style="53"/>
    <col min="6657" max="6657" width="14.125" style="53" customWidth="1"/>
    <col min="6658" max="6663" width="8.875" style="53" customWidth="1"/>
    <col min="6664" max="6664" width="11" style="53" customWidth="1"/>
    <col min="6665" max="6912" width="8.625" style="53"/>
    <col min="6913" max="6913" width="14.125" style="53" customWidth="1"/>
    <col min="6914" max="6919" width="8.875" style="53" customWidth="1"/>
    <col min="6920" max="6920" width="11" style="53" customWidth="1"/>
    <col min="6921" max="7168" width="8.625" style="53"/>
    <col min="7169" max="7169" width="14.125" style="53" customWidth="1"/>
    <col min="7170" max="7175" width="8.875" style="53" customWidth="1"/>
    <col min="7176" max="7176" width="11" style="53" customWidth="1"/>
    <col min="7177" max="7424" width="8.625" style="53"/>
    <col min="7425" max="7425" width="14.125" style="53" customWidth="1"/>
    <col min="7426" max="7431" width="8.875" style="53" customWidth="1"/>
    <col min="7432" max="7432" width="11" style="53" customWidth="1"/>
    <col min="7433" max="7680" width="8.625" style="53"/>
    <col min="7681" max="7681" width="14.125" style="53" customWidth="1"/>
    <col min="7682" max="7687" width="8.875" style="53" customWidth="1"/>
    <col min="7688" max="7688" width="11" style="53" customWidth="1"/>
    <col min="7689" max="7936" width="8.625" style="53"/>
    <col min="7937" max="7937" width="14.125" style="53" customWidth="1"/>
    <col min="7938" max="7943" width="8.875" style="53" customWidth="1"/>
    <col min="7944" max="7944" width="11" style="53" customWidth="1"/>
    <col min="7945" max="8192" width="8.625" style="53"/>
    <col min="8193" max="8193" width="14.125" style="53" customWidth="1"/>
    <col min="8194" max="8199" width="8.875" style="53" customWidth="1"/>
    <col min="8200" max="8200" width="11" style="53" customWidth="1"/>
    <col min="8201" max="8448" width="8.625" style="53"/>
    <col min="8449" max="8449" width="14.125" style="53" customWidth="1"/>
    <col min="8450" max="8455" width="8.875" style="53" customWidth="1"/>
    <col min="8456" max="8456" width="11" style="53" customWidth="1"/>
    <col min="8457" max="8704" width="8.625" style="53"/>
    <col min="8705" max="8705" width="14.125" style="53" customWidth="1"/>
    <col min="8706" max="8711" width="8.875" style="53" customWidth="1"/>
    <col min="8712" max="8712" width="11" style="53" customWidth="1"/>
    <col min="8713" max="8960" width="8.625" style="53"/>
    <col min="8961" max="8961" width="14.125" style="53" customWidth="1"/>
    <col min="8962" max="8967" width="8.875" style="53" customWidth="1"/>
    <col min="8968" max="8968" width="11" style="53" customWidth="1"/>
    <col min="8969" max="9216" width="8.625" style="53"/>
    <col min="9217" max="9217" width="14.125" style="53" customWidth="1"/>
    <col min="9218" max="9223" width="8.875" style="53" customWidth="1"/>
    <col min="9224" max="9224" width="11" style="53" customWidth="1"/>
    <col min="9225" max="9472" width="8.625" style="53"/>
    <col min="9473" max="9473" width="14.125" style="53" customWidth="1"/>
    <col min="9474" max="9479" width="8.875" style="53" customWidth="1"/>
    <col min="9480" max="9480" width="11" style="53" customWidth="1"/>
    <col min="9481" max="9728" width="8.625" style="53"/>
    <col min="9729" max="9729" width="14.125" style="53" customWidth="1"/>
    <col min="9730" max="9735" width="8.875" style="53" customWidth="1"/>
    <col min="9736" max="9736" width="11" style="53" customWidth="1"/>
    <col min="9737" max="9984" width="8.625" style="53"/>
    <col min="9985" max="9985" width="14.125" style="53" customWidth="1"/>
    <col min="9986" max="9991" width="8.875" style="53" customWidth="1"/>
    <col min="9992" max="9992" width="11" style="53" customWidth="1"/>
    <col min="9993" max="10240" width="8.625" style="53"/>
    <col min="10241" max="10241" width="14.125" style="53" customWidth="1"/>
    <col min="10242" max="10247" width="8.875" style="53" customWidth="1"/>
    <col min="10248" max="10248" width="11" style="53" customWidth="1"/>
    <col min="10249" max="10496" width="8.625" style="53"/>
    <col min="10497" max="10497" width="14.125" style="53" customWidth="1"/>
    <col min="10498" max="10503" width="8.875" style="53" customWidth="1"/>
    <col min="10504" max="10504" width="11" style="53" customWidth="1"/>
    <col min="10505" max="10752" width="8.625" style="53"/>
    <col min="10753" max="10753" width="14.125" style="53" customWidth="1"/>
    <col min="10754" max="10759" width="8.875" style="53" customWidth="1"/>
    <col min="10760" max="10760" width="11" style="53" customWidth="1"/>
    <col min="10761" max="11008" width="8.625" style="53"/>
    <col min="11009" max="11009" width="14.125" style="53" customWidth="1"/>
    <col min="11010" max="11015" width="8.875" style="53" customWidth="1"/>
    <col min="11016" max="11016" width="11" style="53" customWidth="1"/>
    <col min="11017" max="11264" width="8.625" style="53"/>
    <col min="11265" max="11265" width="14.125" style="53" customWidth="1"/>
    <col min="11266" max="11271" width="8.875" style="53" customWidth="1"/>
    <col min="11272" max="11272" width="11" style="53" customWidth="1"/>
    <col min="11273" max="11520" width="8.625" style="53"/>
    <col min="11521" max="11521" width="14.125" style="53" customWidth="1"/>
    <col min="11522" max="11527" width="8.875" style="53" customWidth="1"/>
    <col min="11528" max="11528" width="11" style="53" customWidth="1"/>
    <col min="11529" max="11776" width="8.625" style="53"/>
    <col min="11777" max="11777" width="14.125" style="53" customWidth="1"/>
    <col min="11778" max="11783" width="8.875" style="53" customWidth="1"/>
    <col min="11784" max="11784" width="11" style="53" customWidth="1"/>
    <col min="11785" max="12032" width="8.625" style="53"/>
    <col min="12033" max="12033" width="14.125" style="53" customWidth="1"/>
    <col min="12034" max="12039" width="8.875" style="53" customWidth="1"/>
    <col min="12040" max="12040" width="11" style="53" customWidth="1"/>
    <col min="12041" max="12288" width="8.625" style="53"/>
    <col min="12289" max="12289" width="14.125" style="53" customWidth="1"/>
    <col min="12290" max="12295" width="8.875" style="53" customWidth="1"/>
    <col min="12296" max="12296" width="11" style="53" customWidth="1"/>
    <col min="12297" max="12544" width="8.625" style="53"/>
    <col min="12545" max="12545" width="14.125" style="53" customWidth="1"/>
    <col min="12546" max="12551" width="8.875" style="53" customWidth="1"/>
    <col min="12552" max="12552" width="11" style="53" customWidth="1"/>
    <col min="12553" max="12800" width="8.625" style="53"/>
    <col min="12801" max="12801" width="14.125" style="53" customWidth="1"/>
    <col min="12802" max="12807" width="8.875" style="53" customWidth="1"/>
    <col min="12808" max="12808" width="11" style="53" customWidth="1"/>
    <col min="12809" max="13056" width="8.625" style="53"/>
    <col min="13057" max="13057" width="14.125" style="53" customWidth="1"/>
    <col min="13058" max="13063" width="8.875" style="53" customWidth="1"/>
    <col min="13064" max="13064" width="11" style="53" customWidth="1"/>
    <col min="13065" max="13312" width="8.625" style="53"/>
    <col min="13313" max="13313" width="14.125" style="53" customWidth="1"/>
    <col min="13314" max="13319" width="8.875" style="53" customWidth="1"/>
    <col min="13320" max="13320" width="11" style="53" customWidth="1"/>
    <col min="13321" max="13568" width="8.625" style="53"/>
    <col min="13569" max="13569" width="14.125" style="53" customWidth="1"/>
    <col min="13570" max="13575" width="8.875" style="53" customWidth="1"/>
    <col min="13576" max="13576" width="11" style="53" customWidth="1"/>
    <col min="13577" max="13824" width="8.625" style="53"/>
    <col min="13825" max="13825" width="14.125" style="53" customWidth="1"/>
    <col min="13826" max="13831" width="8.875" style="53" customWidth="1"/>
    <col min="13832" max="13832" width="11" style="53" customWidth="1"/>
    <col min="13833" max="14080" width="8.625" style="53"/>
    <col min="14081" max="14081" width="14.125" style="53" customWidth="1"/>
    <col min="14082" max="14087" width="8.875" style="53" customWidth="1"/>
    <col min="14088" max="14088" width="11" style="53" customWidth="1"/>
    <col min="14089" max="14336" width="8.625" style="53"/>
    <col min="14337" max="14337" width="14.125" style="53" customWidth="1"/>
    <col min="14338" max="14343" width="8.875" style="53" customWidth="1"/>
    <col min="14344" max="14344" width="11" style="53" customWidth="1"/>
    <col min="14345" max="14592" width="8.625" style="53"/>
    <col min="14593" max="14593" width="14.125" style="53" customWidth="1"/>
    <col min="14594" max="14599" width="8.875" style="53" customWidth="1"/>
    <col min="14600" max="14600" width="11" style="53" customWidth="1"/>
    <col min="14601" max="14848" width="8.625" style="53"/>
    <col min="14849" max="14849" width="14.125" style="53" customWidth="1"/>
    <col min="14850" max="14855" width="8.875" style="53" customWidth="1"/>
    <col min="14856" max="14856" width="11" style="53" customWidth="1"/>
    <col min="14857" max="15104" width="8.625" style="53"/>
    <col min="15105" max="15105" width="14.125" style="53" customWidth="1"/>
    <col min="15106" max="15111" width="8.875" style="53" customWidth="1"/>
    <col min="15112" max="15112" width="11" style="53" customWidth="1"/>
    <col min="15113" max="15360" width="8.625" style="53"/>
    <col min="15361" max="15361" width="14.125" style="53" customWidth="1"/>
    <col min="15362" max="15367" width="8.875" style="53" customWidth="1"/>
    <col min="15368" max="15368" width="11" style="53" customWidth="1"/>
    <col min="15369" max="15616" width="8.625" style="53"/>
    <col min="15617" max="15617" width="14.125" style="53" customWidth="1"/>
    <col min="15618" max="15623" width="8.875" style="53" customWidth="1"/>
    <col min="15624" max="15624" width="11" style="53" customWidth="1"/>
    <col min="15625" max="15872" width="8.625" style="53"/>
    <col min="15873" max="15873" width="14.125" style="53" customWidth="1"/>
    <col min="15874" max="15879" width="8.875" style="53" customWidth="1"/>
    <col min="15880" max="15880" width="11" style="53" customWidth="1"/>
    <col min="15881" max="16128" width="8.625" style="53"/>
    <col min="16129" max="16129" width="14.125" style="53" customWidth="1"/>
    <col min="16130" max="16135" width="8.875" style="53" customWidth="1"/>
    <col min="16136" max="16136" width="11" style="53" customWidth="1"/>
    <col min="16137" max="16384" width="8.625" style="53"/>
  </cols>
  <sheetData>
    <row r="1" spans="1:19" ht="14.25" thickBot="1">
      <c r="A1" s="53" t="s">
        <v>93</v>
      </c>
      <c r="I1" s="81" t="s">
        <v>54</v>
      </c>
      <c r="J1" s="106">
        <f>入力用①!C10</f>
        <v>0</v>
      </c>
    </row>
    <row r="2" spans="1:19">
      <c r="A2" s="116" t="s">
        <v>94</v>
      </c>
      <c r="B2" s="116"/>
      <c r="C2" s="116"/>
      <c r="D2" s="116"/>
      <c r="E2" s="116"/>
      <c r="F2" s="116"/>
      <c r="G2" s="116"/>
      <c r="H2" s="116"/>
      <c r="I2" s="53" t="s">
        <v>85</v>
      </c>
      <c r="J2" s="53" t="e">
        <f>VLOOKUP(J1,リスト!A2:C8,2,FALSE)</f>
        <v>#N/A</v>
      </c>
    </row>
    <row r="3" spans="1:19" ht="20.25" customHeight="1">
      <c r="A3" s="53" t="s">
        <v>95</v>
      </c>
      <c r="I3" s="53" t="s">
        <v>96</v>
      </c>
      <c r="J3" s="54" t="e">
        <f>VLOOKUP(J1,リスト!A2:C8,3,FALSE)</f>
        <v>#N/A</v>
      </c>
    </row>
    <row r="4" spans="1:19" ht="15.6" customHeight="1">
      <c r="H4" s="55" t="s">
        <v>97</v>
      </c>
      <c r="I4" s="53" t="s">
        <v>84</v>
      </c>
      <c r="J4" s="80">
        <f>C52</f>
        <v>0</v>
      </c>
    </row>
    <row r="5" spans="1:19" ht="12.95" customHeight="1">
      <c r="A5" s="56" t="s">
        <v>98</v>
      </c>
      <c r="B5" s="117" t="s">
        <v>99</v>
      </c>
      <c r="C5" s="118"/>
      <c r="D5" s="117" t="s">
        <v>100</v>
      </c>
      <c r="E5" s="118"/>
      <c r="F5" s="121" t="s">
        <v>101</v>
      </c>
      <c r="G5" s="118"/>
      <c r="H5" s="122" t="s">
        <v>102</v>
      </c>
      <c r="I5" s="53" t="s">
        <v>121</v>
      </c>
      <c r="J5" s="80" t="e">
        <f>ROUNDDOWN(J4*J3,-3)</f>
        <v>#N/A</v>
      </c>
    </row>
    <row r="6" spans="1:19" ht="15.95" customHeight="1">
      <c r="A6" s="58" t="s">
        <v>103</v>
      </c>
      <c r="B6" s="119"/>
      <c r="C6" s="120"/>
      <c r="D6" s="119"/>
      <c r="E6" s="120"/>
      <c r="F6" s="119"/>
      <c r="G6" s="120"/>
      <c r="H6" s="123"/>
      <c r="I6" s="53" t="s">
        <v>83</v>
      </c>
      <c r="J6" s="80" t="e">
        <f>F52</f>
        <v>#N/A</v>
      </c>
    </row>
    <row r="7" spans="1:19" ht="26.25" customHeight="1">
      <c r="A7" s="60" t="s">
        <v>104</v>
      </c>
      <c r="B7" s="112">
        <f>B21</f>
        <v>0</v>
      </c>
      <c r="C7" s="112"/>
      <c r="D7" s="113"/>
      <c r="E7" s="113"/>
      <c r="F7" s="114">
        <f>B7-D7</f>
        <v>0</v>
      </c>
      <c r="G7" s="115"/>
      <c r="H7" s="61"/>
    </row>
    <row r="8" spans="1:19" ht="26.25" customHeight="1">
      <c r="A8" s="60" t="s">
        <v>105</v>
      </c>
      <c r="B8" s="112">
        <f>C21</f>
        <v>0</v>
      </c>
      <c r="C8" s="112"/>
      <c r="D8" s="113"/>
      <c r="E8" s="113"/>
      <c r="F8" s="114">
        <f t="shared" ref="F8:F9" si="0">B8-D8</f>
        <v>0</v>
      </c>
      <c r="G8" s="115"/>
      <c r="H8" s="61"/>
      <c r="P8" s="62"/>
      <c r="Q8" s="62"/>
      <c r="R8" s="62"/>
      <c r="S8" s="62"/>
    </row>
    <row r="9" spans="1:19" ht="26.25" customHeight="1">
      <c r="A9" s="60" t="s">
        <v>106</v>
      </c>
      <c r="B9" s="112">
        <f>D21</f>
        <v>0</v>
      </c>
      <c r="C9" s="112"/>
      <c r="D9" s="113"/>
      <c r="E9" s="113"/>
      <c r="F9" s="114">
        <f t="shared" si="0"/>
        <v>0</v>
      </c>
      <c r="G9" s="115"/>
      <c r="H9" s="61"/>
      <c r="N9" s="62"/>
      <c r="O9" s="62"/>
      <c r="P9" s="62"/>
      <c r="Q9" s="62"/>
      <c r="R9" s="62"/>
      <c r="S9" s="62"/>
    </row>
    <row r="10" spans="1:19" ht="26.25" customHeight="1">
      <c r="A10" s="63" t="s">
        <v>107</v>
      </c>
      <c r="B10" s="112">
        <f>SUM(B7:C9)</f>
        <v>0</v>
      </c>
      <c r="C10" s="112"/>
      <c r="D10" s="112">
        <f>SUM(D7:E9)</f>
        <v>0</v>
      </c>
      <c r="E10" s="112"/>
      <c r="F10" s="114">
        <f>B10-D10</f>
        <v>0</v>
      </c>
      <c r="G10" s="115"/>
      <c r="H10" s="60"/>
      <c r="N10" s="62"/>
      <c r="O10" s="62"/>
      <c r="P10" s="62"/>
      <c r="Q10" s="62"/>
      <c r="R10" s="62"/>
      <c r="S10" s="62"/>
    </row>
    <row r="11" spans="1:19">
      <c r="N11" s="62"/>
      <c r="O11" s="62"/>
      <c r="P11" s="62"/>
      <c r="Q11" s="62"/>
      <c r="R11" s="62"/>
      <c r="S11" s="62"/>
    </row>
    <row r="12" spans="1:19">
      <c r="N12" s="62"/>
      <c r="O12" s="62"/>
      <c r="P12" s="62"/>
      <c r="Q12" s="62"/>
      <c r="R12" s="62"/>
      <c r="S12" s="62"/>
    </row>
    <row r="13" spans="1:19">
      <c r="A13" s="53" t="s">
        <v>108</v>
      </c>
      <c r="N13" s="62"/>
      <c r="O13" s="62"/>
      <c r="P13" s="62"/>
      <c r="Q13" s="62"/>
      <c r="R13" s="62"/>
      <c r="S13" s="62"/>
    </row>
    <row r="14" spans="1:19">
      <c r="H14" s="55" t="s">
        <v>97</v>
      </c>
    </row>
    <row r="15" spans="1:19" ht="18.75" customHeight="1">
      <c r="A15" s="57" t="s">
        <v>109</v>
      </c>
      <c r="B15" s="124" t="s">
        <v>110</v>
      </c>
      <c r="C15" s="124"/>
      <c r="D15" s="124"/>
      <c r="E15" s="124"/>
      <c r="F15" s="57" t="s">
        <v>111</v>
      </c>
      <c r="G15" s="125" t="s">
        <v>101</v>
      </c>
      <c r="H15" s="122" t="s">
        <v>102</v>
      </c>
    </row>
    <row r="16" spans="1:19" ht="18.75" customHeight="1">
      <c r="A16" s="59" t="s">
        <v>112</v>
      </c>
      <c r="B16" s="63" t="s">
        <v>104</v>
      </c>
      <c r="C16" s="64" t="s">
        <v>105</v>
      </c>
      <c r="D16" s="63" t="s">
        <v>106</v>
      </c>
      <c r="E16" s="63" t="s">
        <v>107</v>
      </c>
      <c r="F16" s="59" t="s">
        <v>99</v>
      </c>
      <c r="G16" s="126"/>
      <c r="H16" s="123"/>
    </row>
    <row r="17" spans="1:8" ht="24.6" customHeight="1">
      <c r="A17" s="110">
        <f>入力用①!C11</f>
        <v>0</v>
      </c>
      <c r="B17" s="66"/>
      <c r="C17" s="67"/>
      <c r="D17" s="68"/>
      <c r="E17" s="69">
        <f>SUM(B17:D17)</f>
        <v>0</v>
      </c>
      <c r="F17" s="68"/>
      <c r="G17" s="70">
        <f t="shared" ref="G17:G20" si="1">F17-E17</f>
        <v>0</v>
      </c>
      <c r="H17" s="67"/>
    </row>
    <row r="18" spans="1:8" ht="33" customHeight="1">
      <c r="A18" s="111"/>
      <c r="B18" s="72"/>
      <c r="C18" s="73"/>
      <c r="D18" s="74"/>
      <c r="E18" s="69">
        <f>SUM(B18:D18)</f>
        <v>0</v>
      </c>
      <c r="F18" s="74"/>
      <c r="G18" s="70">
        <f t="shared" si="1"/>
        <v>0</v>
      </c>
      <c r="H18" s="73"/>
    </row>
    <row r="19" spans="1:8" ht="24.6" customHeight="1">
      <c r="A19" s="111"/>
      <c r="B19" s="72"/>
      <c r="C19" s="73"/>
      <c r="D19" s="74"/>
      <c r="E19" s="69">
        <f t="shared" ref="E19:E20" si="2">SUM(B19:D19)</f>
        <v>0</v>
      </c>
      <c r="F19" s="74"/>
      <c r="G19" s="70">
        <f t="shared" si="1"/>
        <v>0</v>
      </c>
      <c r="H19" s="73"/>
    </row>
    <row r="20" spans="1:8" ht="24.6" customHeight="1">
      <c r="A20" s="105">
        <f>入力用①!C10</f>
        <v>0</v>
      </c>
      <c r="B20" s="72"/>
      <c r="C20" s="73"/>
      <c r="D20" s="74"/>
      <c r="E20" s="69">
        <f t="shared" si="2"/>
        <v>0</v>
      </c>
      <c r="F20" s="74"/>
      <c r="G20" s="70">
        <f t="shared" si="1"/>
        <v>0</v>
      </c>
      <c r="H20" s="73"/>
    </row>
    <row r="21" spans="1:8">
      <c r="A21" s="60" t="s">
        <v>113</v>
      </c>
      <c r="B21" s="76">
        <f>SUM(B17:B20)</f>
        <v>0</v>
      </c>
      <c r="C21" s="76">
        <f>SUM(C17:C20)</f>
        <v>0</v>
      </c>
      <c r="D21" s="76">
        <f>SUM(D17:D20)</f>
        <v>0</v>
      </c>
      <c r="E21" s="60">
        <f>SUM(B21:D21)</f>
        <v>0</v>
      </c>
      <c r="F21" s="60">
        <f>SUM(F17:F20)</f>
        <v>0</v>
      </c>
      <c r="G21" s="60">
        <f>SUM(G17:G20)</f>
        <v>0</v>
      </c>
      <c r="H21" s="60"/>
    </row>
    <row r="24" spans="1:8">
      <c r="A24" s="53" t="s">
        <v>114</v>
      </c>
      <c r="G24" s="77"/>
      <c r="H24" s="78" t="s">
        <v>115</v>
      </c>
    </row>
    <row r="25" spans="1:8" ht="20.100000000000001" customHeight="1">
      <c r="A25" s="57" t="s">
        <v>116</v>
      </c>
      <c r="B25" s="124" t="s">
        <v>117</v>
      </c>
      <c r="C25" s="124" t="s">
        <v>99</v>
      </c>
      <c r="D25" s="124" t="s">
        <v>118</v>
      </c>
      <c r="E25" s="124"/>
      <c r="F25" s="129" t="s">
        <v>119</v>
      </c>
      <c r="G25" s="130"/>
      <c r="H25" s="131"/>
    </row>
    <row r="26" spans="1:8" ht="20.100000000000001" customHeight="1">
      <c r="A26" s="59" t="s">
        <v>112</v>
      </c>
      <c r="B26" s="124"/>
      <c r="C26" s="124"/>
      <c r="D26" s="124"/>
      <c r="E26" s="124"/>
      <c r="F26" s="63" t="s">
        <v>104</v>
      </c>
      <c r="G26" s="64" t="s">
        <v>120</v>
      </c>
      <c r="H26" s="63" t="s">
        <v>106</v>
      </c>
    </row>
    <row r="27" spans="1:8">
      <c r="A27" s="65"/>
      <c r="B27" s="66"/>
      <c r="C27" s="67"/>
      <c r="D27" s="132"/>
      <c r="E27" s="132"/>
      <c r="F27" s="65" t="e">
        <f>ROUNDDOWN(C27*$J$3,0)</f>
        <v>#N/A</v>
      </c>
      <c r="G27" s="65" t="e">
        <f>C27-F27-H27</f>
        <v>#N/A</v>
      </c>
      <c r="H27" s="71"/>
    </row>
    <row r="28" spans="1:8" ht="12.95" customHeight="1">
      <c r="A28" s="127">
        <f>A17</f>
        <v>0</v>
      </c>
      <c r="B28" s="72"/>
      <c r="C28" s="73"/>
      <c r="D28" s="128"/>
      <c r="E28" s="128"/>
      <c r="F28" s="69" t="e">
        <f>ROUNDDOWN(C28*$J$3,0)</f>
        <v>#N/A</v>
      </c>
      <c r="G28" s="69" t="e">
        <f>C28-F28-H28</f>
        <v>#N/A</v>
      </c>
      <c r="H28" s="75"/>
    </row>
    <row r="29" spans="1:8">
      <c r="A29" s="127"/>
      <c r="B29" s="72"/>
      <c r="C29" s="73"/>
      <c r="D29" s="128"/>
      <c r="E29" s="128"/>
      <c r="F29" s="69" t="e">
        <f t="shared" ref="F29:F51" si="3">ROUNDDOWN(C29*$J$3,0)</f>
        <v>#N/A</v>
      </c>
      <c r="G29" s="69" t="e">
        <f t="shared" ref="G29:G51" si="4">C29-F29-H29</f>
        <v>#N/A</v>
      </c>
      <c r="H29" s="75"/>
    </row>
    <row r="30" spans="1:8">
      <c r="A30" s="127"/>
      <c r="B30" s="72"/>
      <c r="C30" s="73"/>
      <c r="D30" s="128"/>
      <c r="E30" s="128"/>
      <c r="F30" s="69" t="e">
        <f t="shared" si="3"/>
        <v>#N/A</v>
      </c>
      <c r="G30" s="69" t="e">
        <f t="shared" si="4"/>
        <v>#N/A</v>
      </c>
      <c r="H30" s="75"/>
    </row>
    <row r="31" spans="1:8">
      <c r="A31" s="127"/>
      <c r="B31" s="72"/>
      <c r="C31" s="73"/>
      <c r="D31" s="128"/>
      <c r="E31" s="128"/>
      <c r="F31" s="69" t="e">
        <f t="shared" si="3"/>
        <v>#N/A</v>
      </c>
      <c r="G31" s="69" t="e">
        <f t="shared" si="4"/>
        <v>#N/A</v>
      </c>
      <c r="H31" s="75"/>
    </row>
    <row r="32" spans="1:8">
      <c r="A32" s="127"/>
      <c r="B32" s="72"/>
      <c r="C32" s="73"/>
      <c r="D32" s="128"/>
      <c r="E32" s="128"/>
      <c r="F32" s="69" t="e">
        <f t="shared" si="3"/>
        <v>#N/A</v>
      </c>
      <c r="G32" s="69" t="e">
        <f t="shared" si="4"/>
        <v>#N/A</v>
      </c>
      <c r="H32" s="75"/>
    </row>
    <row r="33" spans="1:8">
      <c r="A33" s="127"/>
      <c r="B33" s="72"/>
      <c r="C33" s="73"/>
      <c r="D33" s="128"/>
      <c r="E33" s="128"/>
      <c r="F33" s="69" t="e">
        <f t="shared" si="3"/>
        <v>#N/A</v>
      </c>
      <c r="G33" s="69" t="e">
        <f t="shared" si="4"/>
        <v>#N/A</v>
      </c>
      <c r="H33" s="75"/>
    </row>
    <row r="34" spans="1:8">
      <c r="A34" s="127"/>
      <c r="B34" s="72"/>
      <c r="C34" s="73"/>
      <c r="D34" s="128"/>
      <c r="E34" s="128"/>
      <c r="F34" s="69" t="e">
        <f t="shared" si="3"/>
        <v>#N/A</v>
      </c>
      <c r="G34" s="69" t="e">
        <f>C34-F34-H34</f>
        <v>#N/A</v>
      </c>
      <c r="H34" s="75"/>
    </row>
    <row r="35" spans="1:8">
      <c r="A35" s="127"/>
      <c r="B35" s="72"/>
      <c r="C35" s="73"/>
      <c r="D35" s="128"/>
      <c r="E35" s="128"/>
      <c r="F35" s="69" t="e">
        <f t="shared" si="3"/>
        <v>#N/A</v>
      </c>
      <c r="G35" s="69" t="e">
        <f t="shared" si="4"/>
        <v>#N/A</v>
      </c>
      <c r="H35" s="75"/>
    </row>
    <row r="36" spans="1:8">
      <c r="A36" s="69"/>
      <c r="B36" s="72"/>
      <c r="C36" s="73"/>
      <c r="D36" s="128"/>
      <c r="E36" s="128"/>
      <c r="F36" s="69" t="e">
        <f t="shared" si="3"/>
        <v>#N/A</v>
      </c>
      <c r="G36" s="69" t="e">
        <f t="shared" si="4"/>
        <v>#N/A</v>
      </c>
      <c r="H36" s="75"/>
    </row>
    <row r="37" spans="1:8">
      <c r="A37" s="111">
        <f>A20</f>
        <v>0</v>
      </c>
      <c r="B37" s="72"/>
      <c r="C37" s="73"/>
      <c r="D37" s="128"/>
      <c r="E37" s="128"/>
      <c r="F37" s="69" t="e">
        <f t="shared" si="3"/>
        <v>#N/A</v>
      </c>
      <c r="G37" s="69" t="e">
        <f t="shared" si="4"/>
        <v>#N/A</v>
      </c>
      <c r="H37" s="75"/>
    </row>
    <row r="38" spans="1:8">
      <c r="A38" s="111"/>
      <c r="B38" s="72"/>
      <c r="C38" s="73"/>
      <c r="D38" s="128"/>
      <c r="E38" s="128"/>
      <c r="F38" s="69" t="e">
        <f t="shared" si="3"/>
        <v>#N/A</v>
      </c>
      <c r="G38" s="69" t="e">
        <f t="shared" si="4"/>
        <v>#N/A</v>
      </c>
      <c r="H38" s="75"/>
    </row>
    <row r="39" spans="1:8">
      <c r="A39" s="111"/>
      <c r="B39" s="72"/>
      <c r="C39" s="73"/>
      <c r="D39" s="128"/>
      <c r="E39" s="128"/>
      <c r="F39" s="69" t="e">
        <f t="shared" si="3"/>
        <v>#N/A</v>
      </c>
      <c r="G39" s="69" t="e">
        <f t="shared" si="4"/>
        <v>#N/A</v>
      </c>
      <c r="H39" s="75"/>
    </row>
    <row r="40" spans="1:8">
      <c r="A40" s="111"/>
      <c r="B40" s="72"/>
      <c r="C40" s="73"/>
      <c r="D40" s="128"/>
      <c r="E40" s="128"/>
      <c r="F40" s="69" t="e">
        <f t="shared" si="3"/>
        <v>#N/A</v>
      </c>
      <c r="G40" s="69" t="e">
        <f t="shared" si="4"/>
        <v>#N/A</v>
      </c>
      <c r="H40" s="75"/>
    </row>
    <row r="41" spans="1:8">
      <c r="A41" s="69"/>
      <c r="B41" s="72"/>
      <c r="C41" s="73"/>
      <c r="D41" s="128"/>
      <c r="E41" s="128"/>
      <c r="F41" s="69" t="e">
        <f t="shared" si="3"/>
        <v>#N/A</v>
      </c>
      <c r="G41" s="69" t="e">
        <f t="shared" si="4"/>
        <v>#N/A</v>
      </c>
      <c r="H41" s="75"/>
    </row>
    <row r="42" spans="1:8">
      <c r="A42" s="69"/>
      <c r="B42" s="72"/>
      <c r="C42" s="73"/>
      <c r="D42" s="128"/>
      <c r="E42" s="128"/>
      <c r="F42" s="69" t="e">
        <f t="shared" si="3"/>
        <v>#N/A</v>
      </c>
      <c r="G42" s="69" t="e">
        <f t="shared" si="4"/>
        <v>#N/A</v>
      </c>
      <c r="H42" s="75"/>
    </row>
    <row r="43" spans="1:8">
      <c r="A43" s="69"/>
      <c r="B43" s="72"/>
      <c r="C43" s="73"/>
      <c r="D43" s="128"/>
      <c r="E43" s="128"/>
      <c r="F43" s="69" t="e">
        <f t="shared" si="3"/>
        <v>#N/A</v>
      </c>
      <c r="G43" s="69" t="e">
        <f t="shared" si="4"/>
        <v>#N/A</v>
      </c>
      <c r="H43" s="75"/>
    </row>
    <row r="44" spans="1:8">
      <c r="A44" s="69"/>
      <c r="B44" s="72"/>
      <c r="C44" s="73"/>
      <c r="D44" s="128"/>
      <c r="E44" s="128"/>
      <c r="F44" s="69" t="e">
        <f t="shared" si="3"/>
        <v>#N/A</v>
      </c>
      <c r="G44" s="69" t="e">
        <f t="shared" si="4"/>
        <v>#N/A</v>
      </c>
      <c r="H44" s="75"/>
    </row>
    <row r="45" spans="1:8">
      <c r="A45" s="69"/>
      <c r="B45" s="72"/>
      <c r="C45" s="73"/>
      <c r="D45" s="128"/>
      <c r="E45" s="128"/>
      <c r="F45" s="69" t="e">
        <f t="shared" si="3"/>
        <v>#N/A</v>
      </c>
      <c r="G45" s="69" t="e">
        <f t="shared" si="4"/>
        <v>#N/A</v>
      </c>
      <c r="H45" s="75"/>
    </row>
    <row r="46" spans="1:8">
      <c r="A46" s="69"/>
      <c r="B46" s="72"/>
      <c r="C46" s="73"/>
      <c r="D46" s="128"/>
      <c r="E46" s="128"/>
      <c r="F46" s="69" t="e">
        <f t="shared" si="3"/>
        <v>#N/A</v>
      </c>
      <c r="G46" s="69" t="e">
        <f t="shared" si="4"/>
        <v>#N/A</v>
      </c>
      <c r="H46" s="75"/>
    </row>
    <row r="47" spans="1:8">
      <c r="A47" s="69"/>
      <c r="B47" s="72"/>
      <c r="C47" s="73"/>
      <c r="D47" s="128"/>
      <c r="E47" s="128"/>
      <c r="F47" s="69" t="e">
        <f t="shared" si="3"/>
        <v>#N/A</v>
      </c>
      <c r="G47" s="69" t="e">
        <f t="shared" si="4"/>
        <v>#N/A</v>
      </c>
      <c r="H47" s="75"/>
    </row>
    <row r="48" spans="1:8">
      <c r="A48" s="69"/>
      <c r="B48" s="72"/>
      <c r="C48" s="73"/>
      <c r="D48" s="128"/>
      <c r="E48" s="128"/>
      <c r="F48" s="69" t="e">
        <f t="shared" si="3"/>
        <v>#N/A</v>
      </c>
      <c r="G48" s="69" t="e">
        <f t="shared" si="4"/>
        <v>#N/A</v>
      </c>
      <c r="H48" s="75"/>
    </row>
    <row r="49" spans="1:8">
      <c r="A49" s="69"/>
      <c r="B49" s="72"/>
      <c r="C49" s="73"/>
      <c r="D49" s="128"/>
      <c r="E49" s="128"/>
      <c r="F49" s="69" t="e">
        <f>ROUNDDOWN(C49*$J$3,0)</f>
        <v>#N/A</v>
      </c>
      <c r="G49" s="69" t="e">
        <f t="shared" si="4"/>
        <v>#N/A</v>
      </c>
      <c r="H49" s="75"/>
    </row>
    <row r="50" spans="1:8">
      <c r="A50" s="69"/>
      <c r="B50" s="72"/>
      <c r="C50" s="73"/>
      <c r="D50" s="128"/>
      <c r="E50" s="128"/>
      <c r="F50" s="69" t="e">
        <f t="shared" si="3"/>
        <v>#N/A</v>
      </c>
      <c r="G50" s="69" t="e">
        <f t="shared" si="4"/>
        <v>#N/A</v>
      </c>
      <c r="H50" s="75"/>
    </row>
    <row r="51" spans="1:8">
      <c r="A51" s="69"/>
      <c r="B51" s="72"/>
      <c r="C51" s="73"/>
      <c r="D51" s="133"/>
      <c r="E51" s="133"/>
      <c r="F51" s="58" t="e">
        <f t="shared" si="3"/>
        <v>#N/A</v>
      </c>
      <c r="G51" s="69" t="e">
        <f t="shared" si="4"/>
        <v>#N/A</v>
      </c>
      <c r="H51" s="75"/>
    </row>
    <row r="52" spans="1:8">
      <c r="A52" s="63" t="s">
        <v>113</v>
      </c>
      <c r="B52" s="76"/>
      <c r="C52" s="60">
        <f>SUM(C27:C51)</f>
        <v>0</v>
      </c>
      <c r="D52" s="129"/>
      <c r="E52" s="131"/>
      <c r="F52" s="60" t="e">
        <f>SUM(F27:F51)</f>
        <v>#N/A</v>
      </c>
      <c r="G52" s="60" t="e">
        <f>SUM(G27:G51)</f>
        <v>#N/A</v>
      </c>
      <c r="H52" s="79">
        <f>SUM(H27:H51)</f>
        <v>0</v>
      </c>
    </row>
  </sheetData>
  <mergeCells count="53">
    <mergeCell ref="D36:E36"/>
    <mergeCell ref="D52:E52"/>
    <mergeCell ref="D41:E41"/>
    <mergeCell ref="D42:E42"/>
    <mergeCell ref="D43:E43"/>
    <mergeCell ref="D44:E44"/>
    <mergeCell ref="D45:E45"/>
    <mergeCell ref="D46:E46"/>
    <mergeCell ref="D47:E47"/>
    <mergeCell ref="D48:E48"/>
    <mergeCell ref="D49:E49"/>
    <mergeCell ref="D50:E50"/>
    <mergeCell ref="D51:E51"/>
    <mergeCell ref="A37:A40"/>
    <mergeCell ref="D37:E37"/>
    <mergeCell ref="D38:E38"/>
    <mergeCell ref="D39:E39"/>
    <mergeCell ref="D40:E40"/>
    <mergeCell ref="B25:B26"/>
    <mergeCell ref="C25:C26"/>
    <mergeCell ref="D25:E26"/>
    <mergeCell ref="F25:H25"/>
    <mergeCell ref="D27:E27"/>
    <mergeCell ref="A28:A35"/>
    <mergeCell ref="D28:E28"/>
    <mergeCell ref="D29:E29"/>
    <mergeCell ref="D30:E30"/>
    <mergeCell ref="D31:E31"/>
    <mergeCell ref="D32:E32"/>
    <mergeCell ref="D33:E33"/>
    <mergeCell ref="D34:E34"/>
    <mergeCell ref="D35:E35"/>
    <mergeCell ref="B10:C10"/>
    <mergeCell ref="D10:E10"/>
    <mergeCell ref="F10:G10"/>
    <mergeCell ref="B15:E15"/>
    <mergeCell ref="G15:G16"/>
    <mergeCell ref="A17:A19"/>
    <mergeCell ref="B7:C7"/>
    <mergeCell ref="D7:E7"/>
    <mergeCell ref="F7:G7"/>
    <mergeCell ref="A2:H2"/>
    <mergeCell ref="B5:C6"/>
    <mergeCell ref="D5:E6"/>
    <mergeCell ref="F5:G6"/>
    <mergeCell ref="H5:H6"/>
    <mergeCell ref="H15:H16"/>
    <mergeCell ref="B8:C8"/>
    <mergeCell ref="D8:E8"/>
    <mergeCell ref="F8:G8"/>
    <mergeCell ref="B9:C9"/>
    <mergeCell ref="D9:E9"/>
    <mergeCell ref="F9:G9"/>
  </mergeCells>
  <phoneticPr fontId="1"/>
  <printOptions horizontalCentered="1"/>
  <pageMargins left="0.94488188976377963" right="0.74803149606299213" top="0.78740157480314965" bottom="0.78740157480314965" header="0.51181102362204722" footer="0.51181102362204722"/>
  <pageSetup paperSize="9" scale="87" fitToWidth="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54E3364B-67C8-482F-A180-23F45F645A5B}">
          <x14:formula1>
            <xm:f>リスト!$A$2:$A$8</xm:f>
          </x14:formula1>
          <xm:sqref>J1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7FB2-C923-4AC5-B9A3-E6C0EA4BC5E8}">
  <sheetPr>
    <tabColor theme="4" tint="0.59999389629810485"/>
    <pageSetUpPr fitToPage="1"/>
  </sheetPr>
  <dimension ref="A1:AH43"/>
  <sheetViews>
    <sheetView view="pageBreakPreview" zoomScaleNormal="100" zoomScaleSheetLayoutView="100" workbookViewId="0">
      <selection activeCell="K20" sqref="K20:P20"/>
    </sheetView>
  </sheetViews>
  <sheetFormatPr defaultColWidth="2.25" defaultRowHeight="18.75"/>
  <cols>
    <col min="1" max="16384" width="2.25" style="94"/>
  </cols>
  <sheetData>
    <row r="1" spans="1:34">
      <c r="A1" s="94" t="s">
        <v>131</v>
      </c>
      <c r="M1" s="94" t="s">
        <v>132</v>
      </c>
      <c r="AH1" s="95" t="s">
        <v>133</v>
      </c>
    </row>
    <row r="2" spans="1:34" s="96" customFormat="1" ht="16.5"/>
    <row r="3" spans="1:34" s="96" customFormat="1" ht="18.75" customHeight="1">
      <c r="A3" s="148" t="s">
        <v>134</v>
      </c>
      <c r="B3" s="149"/>
      <c r="C3" s="149"/>
      <c r="D3" s="149"/>
      <c r="E3" s="149"/>
      <c r="F3" s="149"/>
      <c r="G3" s="149"/>
      <c r="H3" s="149"/>
      <c r="I3" s="149"/>
      <c r="J3" s="150"/>
      <c r="K3" s="154" t="s">
        <v>135</v>
      </c>
      <c r="L3" s="155"/>
      <c r="M3" s="155"/>
      <c r="N3" s="155"/>
      <c r="O3" s="155"/>
      <c r="P3" s="155"/>
      <c r="Q3" s="97"/>
      <c r="R3" s="98"/>
      <c r="S3" s="158" t="s">
        <v>136</v>
      </c>
      <c r="T3" s="155"/>
      <c r="U3" s="155"/>
      <c r="V3" s="155"/>
      <c r="W3" s="155"/>
      <c r="X3" s="155"/>
      <c r="Y3" s="97"/>
      <c r="Z3" s="98"/>
      <c r="AA3" s="158" t="s">
        <v>137</v>
      </c>
      <c r="AB3" s="155"/>
      <c r="AC3" s="155"/>
      <c r="AD3" s="155"/>
      <c r="AE3" s="155"/>
      <c r="AF3" s="155"/>
      <c r="AG3" s="97"/>
      <c r="AH3" s="98"/>
    </row>
    <row r="4" spans="1:34" s="96" customFormat="1" ht="29.25" customHeight="1">
      <c r="A4" s="151"/>
      <c r="B4" s="152"/>
      <c r="C4" s="152"/>
      <c r="D4" s="152"/>
      <c r="E4" s="152"/>
      <c r="F4" s="152"/>
      <c r="G4" s="152"/>
      <c r="H4" s="152"/>
      <c r="I4" s="152"/>
      <c r="J4" s="153"/>
      <c r="K4" s="156"/>
      <c r="L4" s="157"/>
      <c r="M4" s="157"/>
      <c r="N4" s="157"/>
      <c r="O4" s="157"/>
      <c r="P4" s="157"/>
      <c r="Q4" s="137" t="s">
        <v>138</v>
      </c>
      <c r="R4" s="138"/>
      <c r="S4" s="156"/>
      <c r="T4" s="157"/>
      <c r="U4" s="157"/>
      <c r="V4" s="157"/>
      <c r="W4" s="157"/>
      <c r="X4" s="157"/>
      <c r="Y4" s="137" t="s">
        <v>138</v>
      </c>
      <c r="Z4" s="138"/>
      <c r="AA4" s="156"/>
      <c r="AB4" s="157"/>
      <c r="AC4" s="157"/>
      <c r="AD4" s="157"/>
      <c r="AE4" s="157"/>
      <c r="AF4" s="157"/>
      <c r="AG4" s="137" t="s">
        <v>138</v>
      </c>
      <c r="AH4" s="138"/>
    </row>
    <row r="5" spans="1:34" s="96" customFormat="1" ht="18.75" customHeight="1">
      <c r="A5" s="141" t="s">
        <v>139</v>
      </c>
      <c r="B5" s="142"/>
      <c r="C5" s="137" t="s">
        <v>140</v>
      </c>
      <c r="D5" s="147"/>
      <c r="E5" s="147"/>
      <c r="F5" s="147"/>
      <c r="G5" s="147"/>
      <c r="H5" s="147"/>
      <c r="I5" s="147"/>
      <c r="J5" s="138"/>
      <c r="K5" s="134">
        <v>1</v>
      </c>
      <c r="L5" s="135"/>
      <c r="M5" s="135"/>
      <c r="N5" s="135"/>
      <c r="O5" s="135"/>
      <c r="P5" s="136"/>
      <c r="Q5" s="137">
        <v>100</v>
      </c>
      <c r="R5" s="138"/>
      <c r="S5" s="134">
        <v>1</v>
      </c>
      <c r="T5" s="135"/>
      <c r="U5" s="135"/>
      <c r="V5" s="135"/>
      <c r="W5" s="135"/>
      <c r="X5" s="136"/>
      <c r="Y5" s="139">
        <f>S5/K5*Q5</f>
        <v>100</v>
      </c>
      <c r="Z5" s="140"/>
      <c r="AA5" s="134">
        <v>1</v>
      </c>
      <c r="AB5" s="135"/>
      <c r="AC5" s="135"/>
      <c r="AD5" s="135"/>
      <c r="AE5" s="135"/>
      <c r="AF5" s="136"/>
      <c r="AG5" s="139">
        <f>AA5/S5*Q5</f>
        <v>100</v>
      </c>
      <c r="AH5" s="140"/>
    </row>
    <row r="6" spans="1:34" s="96" customFormat="1" ht="18.75" customHeight="1">
      <c r="A6" s="143"/>
      <c r="B6" s="144"/>
      <c r="C6" s="137" t="s">
        <v>141</v>
      </c>
      <c r="D6" s="147"/>
      <c r="E6" s="147"/>
      <c r="F6" s="147"/>
      <c r="G6" s="147"/>
      <c r="H6" s="147"/>
      <c r="I6" s="147"/>
      <c r="J6" s="138"/>
      <c r="K6" s="134">
        <v>1</v>
      </c>
      <c r="L6" s="135"/>
      <c r="M6" s="135"/>
      <c r="N6" s="135"/>
      <c r="O6" s="135"/>
      <c r="P6" s="136"/>
      <c r="Q6" s="137">
        <v>100</v>
      </c>
      <c r="R6" s="138"/>
      <c r="S6" s="134">
        <v>1</v>
      </c>
      <c r="T6" s="135"/>
      <c r="U6" s="135"/>
      <c r="V6" s="135"/>
      <c r="W6" s="135"/>
      <c r="X6" s="136"/>
      <c r="Y6" s="139">
        <f t="shared" ref="Y6:Y40" si="0">S6/K6*Q6</f>
        <v>100</v>
      </c>
      <c r="Z6" s="140"/>
      <c r="AA6" s="134">
        <v>1</v>
      </c>
      <c r="AB6" s="135"/>
      <c r="AC6" s="135"/>
      <c r="AD6" s="135"/>
      <c r="AE6" s="135"/>
      <c r="AF6" s="136"/>
      <c r="AG6" s="139">
        <f t="shared" ref="AG6:AG40" si="1">AA6/S6*Q6</f>
        <v>100</v>
      </c>
      <c r="AH6" s="140"/>
    </row>
    <row r="7" spans="1:34" s="96" customFormat="1" ht="18.75" customHeight="1">
      <c r="A7" s="143"/>
      <c r="B7" s="144"/>
      <c r="C7" s="137" t="s">
        <v>142</v>
      </c>
      <c r="D7" s="147"/>
      <c r="E7" s="147"/>
      <c r="F7" s="147"/>
      <c r="G7" s="147"/>
      <c r="H7" s="147"/>
      <c r="I7" s="147"/>
      <c r="J7" s="138"/>
      <c r="K7" s="134">
        <v>1</v>
      </c>
      <c r="L7" s="135"/>
      <c r="M7" s="135"/>
      <c r="N7" s="135"/>
      <c r="O7" s="135"/>
      <c r="P7" s="136"/>
      <c r="Q7" s="137">
        <v>100</v>
      </c>
      <c r="R7" s="138"/>
      <c r="S7" s="134">
        <v>1</v>
      </c>
      <c r="T7" s="135"/>
      <c r="U7" s="135"/>
      <c r="V7" s="135"/>
      <c r="W7" s="135"/>
      <c r="X7" s="136"/>
      <c r="Y7" s="139">
        <f>S7/K7*Q7</f>
        <v>100</v>
      </c>
      <c r="Z7" s="140"/>
      <c r="AA7" s="134">
        <v>1</v>
      </c>
      <c r="AB7" s="135"/>
      <c r="AC7" s="135"/>
      <c r="AD7" s="135"/>
      <c r="AE7" s="135"/>
      <c r="AF7" s="136"/>
      <c r="AG7" s="139">
        <f>AA7/S7*Q7</f>
        <v>100</v>
      </c>
      <c r="AH7" s="140"/>
    </row>
    <row r="8" spans="1:34" s="96" customFormat="1" ht="18.75" customHeight="1">
      <c r="A8" s="143"/>
      <c r="B8" s="144"/>
      <c r="C8" s="137" t="s">
        <v>143</v>
      </c>
      <c r="D8" s="147"/>
      <c r="E8" s="147"/>
      <c r="F8" s="147"/>
      <c r="G8" s="147"/>
      <c r="H8" s="147"/>
      <c r="I8" s="147"/>
      <c r="J8" s="138"/>
      <c r="K8" s="134">
        <v>1</v>
      </c>
      <c r="L8" s="135"/>
      <c r="M8" s="135"/>
      <c r="N8" s="135"/>
      <c r="O8" s="135"/>
      <c r="P8" s="136"/>
      <c r="Q8" s="137">
        <v>100</v>
      </c>
      <c r="R8" s="138"/>
      <c r="S8" s="134">
        <v>1</v>
      </c>
      <c r="T8" s="135"/>
      <c r="U8" s="135"/>
      <c r="V8" s="135"/>
      <c r="W8" s="135"/>
      <c r="X8" s="136"/>
      <c r="Y8" s="139">
        <f t="shared" si="0"/>
        <v>100</v>
      </c>
      <c r="Z8" s="140"/>
      <c r="AA8" s="134">
        <v>1</v>
      </c>
      <c r="AB8" s="135"/>
      <c r="AC8" s="135"/>
      <c r="AD8" s="135"/>
      <c r="AE8" s="135"/>
      <c r="AF8" s="136"/>
      <c r="AG8" s="139">
        <f t="shared" si="1"/>
        <v>100</v>
      </c>
      <c r="AH8" s="140"/>
    </row>
    <row r="9" spans="1:34" s="96" customFormat="1" ht="18.75" customHeight="1">
      <c r="A9" s="143"/>
      <c r="B9" s="144"/>
      <c r="C9" s="137" t="s">
        <v>144</v>
      </c>
      <c r="D9" s="147"/>
      <c r="E9" s="147"/>
      <c r="F9" s="147"/>
      <c r="G9" s="147"/>
      <c r="H9" s="147"/>
      <c r="I9" s="147"/>
      <c r="J9" s="138"/>
      <c r="K9" s="134">
        <v>1</v>
      </c>
      <c r="L9" s="135"/>
      <c r="M9" s="135"/>
      <c r="N9" s="135"/>
      <c r="O9" s="135"/>
      <c r="P9" s="136"/>
      <c r="Q9" s="137">
        <v>100</v>
      </c>
      <c r="R9" s="138"/>
      <c r="S9" s="134">
        <v>1</v>
      </c>
      <c r="T9" s="135"/>
      <c r="U9" s="135"/>
      <c r="V9" s="135"/>
      <c r="W9" s="135"/>
      <c r="X9" s="136"/>
      <c r="Y9" s="139">
        <f t="shared" si="0"/>
        <v>100</v>
      </c>
      <c r="Z9" s="140"/>
      <c r="AA9" s="134">
        <v>1</v>
      </c>
      <c r="AB9" s="135"/>
      <c r="AC9" s="135"/>
      <c r="AD9" s="135"/>
      <c r="AE9" s="135"/>
      <c r="AF9" s="136"/>
      <c r="AG9" s="139">
        <f t="shared" si="1"/>
        <v>100</v>
      </c>
      <c r="AH9" s="140"/>
    </row>
    <row r="10" spans="1:34" s="96" customFormat="1" ht="18.75" customHeight="1">
      <c r="A10" s="143"/>
      <c r="B10" s="144"/>
      <c r="C10" s="137" t="s">
        <v>145</v>
      </c>
      <c r="D10" s="147"/>
      <c r="E10" s="147"/>
      <c r="F10" s="147"/>
      <c r="G10" s="147"/>
      <c r="H10" s="147"/>
      <c r="I10" s="147"/>
      <c r="J10" s="138"/>
      <c r="K10" s="134">
        <v>1</v>
      </c>
      <c r="L10" s="135"/>
      <c r="M10" s="135"/>
      <c r="N10" s="135"/>
      <c r="O10" s="135"/>
      <c r="P10" s="136"/>
      <c r="Q10" s="137">
        <v>100</v>
      </c>
      <c r="R10" s="138"/>
      <c r="S10" s="134">
        <v>1</v>
      </c>
      <c r="T10" s="135"/>
      <c r="U10" s="135"/>
      <c r="V10" s="135"/>
      <c r="W10" s="135"/>
      <c r="X10" s="136"/>
      <c r="Y10" s="139">
        <f t="shared" si="0"/>
        <v>100</v>
      </c>
      <c r="Z10" s="140"/>
      <c r="AA10" s="134">
        <v>1</v>
      </c>
      <c r="AB10" s="135"/>
      <c r="AC10" s="135"/>
      <c r="AD10" s="135"/>
      <c r="AE10" s="135"/>
      <c r="AF10" s="136"/>
      <c r="AG10" s="139">
        <f t="shared" si="1"/>
        <v>100</v>
      </c>
      <c r="AH10" s="140"/>
    </row>
    <row r="11" spans="1:34" s="96" customFormat="1" ht="18.75" customHeight="1">
      <c r="A11" s="145"/>
      <c r="B11" s="146"/>
      <c r="C11" s="137" t="s">
        <v>146</v>
      </c>
      <c r="D11" s="147"/>
      <c r="E11" s="147"/>
      <c r="F11" s="147"/>
      <c r="G11" s="147"/>
      <c r="H11" s="147"/>
      <c r="I11" s="147"/>
      <c r="J11" s="138"/>
      <c r="K11" s="134">
        <v>1</v>
      </c>
      <c r="L11" s="135"/>
      <c r="M11" s="135"/>
      <c r="N11" s="135"/>
      <c r="O11" s="135"/>
      <c r="P11" s="136"/>
      <c r="Q11" s="137">
        <v>100</v>
      </c>
      <c r="R11" s="138"/>
      <c r="S11" s="134">
        <v>1</v>
      </c>
      <c r="T11" s="135"/>
      <c r="U11" s="135"/>
      <c r="V11" s="135"/>
      <c r="W11" s="135"/>
      <c r="X11" s="136"/>
      <c r="Y11" s="139">
        <f t="shared" si="0"/>
        <v>100</v>
      </c>
      <c r="Z11" s="140"/>
      <c r="AA11" s="134">
        <v>1</v>
      </c>
      <c r="AB11" s="135"/>
      <c r="AC11" s="135"/>
      <c r="AD11" s="135"/>
      <c r="AE11" s="135"/>
      <c r="AF11" s="136"/>
      <c r="AG11" s="139">
        <f t="shared" si="1"/>
        <v>100</v>
      </c>
      <c r="AH11" s="140"/>
    </row>
    <row r="12" spans="1:34" s="96" customFormat="1" ht="18.75" customHeight="1">
      <c r="A12" s="141" t="s">
        <v>147</v>
      </c>
      <c r="B12" s="142"/>
      <c r="C12" s="137" t="s">
        <v>148</v>
      </c>
      <c r="D12" s="147"/>
      <c r="E12" s="147"/>
      <c r="F12" s="147"/>
      <c r="G12" s="147"/>
      <c r="H12" s="147"/>
      <c r="I12" s="147"/>
      <c r="J12" s="138"/>
      <c r="K12" s="134">
        <v>1</v>
      </c>
      <c r="L12" s="135"/>
      <c r="M12" s="135"/>
      <c r="N12" s="135"/>
      <c r="O12" s="135"/>
      <c r="P12" s="136"/>
      <c r="Q12" s="137">
        <v>100</v>
      </c>
      <c r="R12" s="138"/>
      <c r="S12" s="134">
        <v>1</v>
      </c>
      <c r="T12" s="135"/>
      <c r="U12" s="135"/>
      <c r="V12" s="135"/>
      <c r="W12" s="135"/>
      <c r="X12" s="136"/>
      <c r="Y12" s="139">
        <f t="shared" si="0"/>
        <v>100</v>
      </c>
      <c r="Z12" s="140"/>
      <c r="AA12" s="134">
        <v>1</v>
      </c>
      <c r="AB12" s="135"/>
      <c r="AC12" s="135"/>
      <c r="AD12" s="135"/>
      <c r="AE12" s="135"/>
      <c r="AF12" s="136"/>
      <c r="AG12" s="139">
        <f t="shared" si="1"/>
        <v>100</v>
      </c>
      <c r="AH12" s="140"/>
    </row>
    <row r="13" spans="1:34" s="96" customFormat="1" ht="18.75" customHeight="1">
      <c r="A13" s="143"/>
      <c r="B13" s="144"/>
      <c r="C13" s="137" t="s">
        <v>149</v>
      </c>
      <c r="D13" s="147"/>
      <c r="E13" s="147"/>
      <c r="F13" s="147"/>
      <c r="G13" s="147"/>
      <c r="H13" s="147"/>
      <c r="I13" s="147"/>
      <c r="J13" s="138"/>
      <c r="K13" s="134">
        <v>1</v>
      </c>
      <c r="L13" s="135"/>
      <c r="M13" s="135"/>
      <c r="N13" s="135"/>
      <c r="O13" s="135"/>
      <c r="P13" s="136"/>
      <c r="Q13" s="137">
        <v>100</v>
      </c>
      <c r="R13" s="138"/>
      <c r="S13" s="134">
        <v>1</v>
      </c>
      <c r="T13" s="135"/>
      <c r="U13" s="135"/>
      <c r="V13" s="135"/>
      <c r="W13" s="135"/>
      <c r="X13" s="136"/>
      <c r="Y13" s="139">
        <f t="shared" si="0"/>
        <v>100</v>
      </c>
      <c r="Z13" s="140"/>
      <c r="AA13" s="134">
        <v>1</v>
      </c>
      <c r="AB13" s="135"/>
      <c r="AC13" s="135"/>
      <c r="AD13" s="135"/>
      <c r="AE13" s="135"/>
      <c r="AF13" s="136"/>
      <c r="AG13" s="139">
        <f t="shared" si="1"/>
        <v>100</v>
      </c>
      <c r="AH13" s="140"/>
    </row>
    <row r="14" spans="1:34" s="96" customFormat="1" ht="18.75" customHeight="1">
      <c r="A14" s="143"/>
      <c r="B14" s="144"/>
      <c r="C14" s="137" t="s">
        <v>150</v>
      </c>
      <c r="D14" s="147"/>
      <c r="E14" s="147"/>
      <c r="F14" s="147"/>
      <c r="G14" s="147"/>
      <c r="H14" s="147"/>
      <c r="I14" s="147"/>
      <c r="J14" s="138"/>
      <c r="K14" s="134">
        <v>1</v>
      </c>
      <c r="L14" s="135"/>
      <c r="M14" s="135"/>
      <c r="N14" s="135"/>
      <c r="O14" s="135"/>
      <c r="P14" s="136"/>
      <c r="Q14" s="137">
        <v>100</v>
      </c>
      <c r="R14" s="138"/>
      <c r="S14" s="134">
        <v>1</v>
      </c>
      <c r="T14" s="135"/>
      <c r="U14" s="135"/>
      <c r="V14" s="135"/>
      <c r="W14" s="135"/>
      <c r="X14" s="136"/>
      <c r="Y14" s="139">
        <f>S14/K14*Q14</f>
        <v>100</v>
      </c>
      <c r="Z14" s="140"/>
      <c r="AA14" s="134">
        <v>1</v>
      </c>
      <c r="AB14" s="135"/>
      <c r="AC14" s="135"/>
      <c r="AD14" s="135"/>
      <c r="AE14" s="135"/>
      <c r="AF14" s="136"/>
      <c r="AG14" s="139">
        <f>AA14/S14*Q14</f>
        <v>100</v>
      </c>
      <c r="AH14" s="140"/>
    </row>
    <row r="15" spans="1:34" s="96" customFormat="1" ht="18.75" customHeight="1">
      <c r="A15" s="143"/>
      <c r="B15" s="144"/>
      <c r="C15" s="137" t="s">
        <v>151</v>
      </c>
      <c r="D15" s="147"/>
      <c r="E15" s="147"/>
      <c r="F15" s="147"/>
      <c r="G15" s="147"/>
      <c r="H15" s="147"/>
      <c r="I15" s="147"/>
      <c r="J15" s="138"/>
      <c r="K15" s="134">
        <v>1</v>
      </c>
      <c r="L15" s="135"/>
      <c r="M15" s="135"/>
      <c r="N15" s="135"/>
      <c r="O15" s="135"/>
      <c r="P15" s="136"/>
      <c r="Q15" s="137">
        <v>100</v>
      </c>
      <c r="R15" s="138"/>
      <c r="S15" s="134">
        <v>1</v>
      </c>
      <c r="T15" s="135"/>
      <c r="U15" s="135"/>
      <c r="V15" s="135"/>
      <c r="W15" s="135"/>
      <c r="X15" s="136"/>
      <c r="Y15" s="139">
        <f t="shared" si="0"/>
        <v>100</v>
      </c>
      <c r="Z15" s="140"/>
      <c r="AA15" s="134">
        <v>1</v>
      </c>
      <c r="AB15" s="135"/>
      <c r="AC15" s="135"/>
      <c r="AD15" s="135"/>
      <c r="AE15" s="135"/>
      <c r="AF15" s="136"/>
      <c r="AG15" s="139">
        <f t="shared" si="1"/>
        <v>100</v>
      </c>
      <c r="AH15" s="140"/>
    </row>
    <row r="16" spans="1:34" s="96" customFormat="1" ht="18.75" customHeight="1">
      <c r="A16" s="143"/>
      <c r="B16" s="144"/>
      <c r="C16" s="137" t="s">
        <v>152</v>
      </c>
      <c r="D16" s="147"/>
      <c r="E16" s="147"/>
      <c r="F16" s="147"/>
      <c r="G16" s="147"/>
      <c r="H16" s="147"/>
      <c r="I16" s="147"/>
      <c r="J16" s="138"/>
      <c r="K16" s="134">
        <v>1</v>
      </c>
      <c r="L16" s="135"/>
      <c r="M16" s="135"/>
      <c r="N16" s="135"/>
      <c r="O16" s="135"/>
      <c r="P16" s="136"/>
      <c r="Q16" s="137">
        <v>100</v>
      </c>
      <c r="R16" s="138"/>
      <c r="S16" s="134">
        <v>1</v>
      </c>
      <c r="T16" s="135"/>
      <c r="U16" s="135"/>
      <c r="V16" s="135"/>
      <c r="W16" s="135"/>
      <c r="X16" s="136"/>
      <c r="Y16" s="139">
        <f t="shared" si="0"/>
        <v>100</v>
      </c>
      <c r="Z16" s="140"/>
      <c r="AA16" s="134">
        <v>1</v>
      </c>
      <c r="AB16" s="135"/>
      <c r="AC16" s="135"/>
      <c r="AD16" s="135"/>
      <c r="AE16" s="135"/>
      <c r="AF16" s="136"/>
      <c r="AG16" s="139">
        <f t="shared" si="1"/>
        <v>100</v>
      </c>
      <c r="AH16" s="140"/>
    </row>
    <row r="17" spans="1:34" s="96" customFormat="1" ht="18.75" customHeight="1">
      <c r="A17" s="143"/>
      <c r="B17" s="144"/>
      <c r="C17" s="137" t="s">
        <v>153</v>
      </c>
      <c r="D17" s="147"/>
      <c r="E17" s="147"/>
      <c r="F17" s="147"/>
      <c r="G17" s="147"/>
      <c r="H17" s="147"/>
      <c r="I17" s="147"/>
      <c r="J17" s="138"/>
      <c r="K17" s="134">
        <v>1</v>
      </c>
      <c r="L17" s="135"/>
      <c r="M17" s="135"/>
      <c r="N17" s="135"/>
      <c r="O17" s="135"/>
      <c r="P17" s="136"/>
      <c r="Q17" s="137">
        <v>100</v>
      </c>
      <c r="R17" s="138"/>
      <c r="S17" s="134">
        <v>1</v>
      </c>
      <c r="T17" s="135"/>
      <c r="U17" s="135"/>
      <c r="V17" s="135"/>
      <c r="W17" s="135"/>
      <c r="X17" s="136"/>
      <c r="Y17" s="139">
        <f>S17/K17*Q17</f>
        <v>100</v>
      </c>
      <c r="Z17" s="140"/>
      <c r="AA17" s="134">
        <v>1</v>
      </c>
      <c r="AB17" s="135"/>
      <c r="AC17" s="135"/>
      <c r="AD17" s="135"/>
      <c r="AE17" s="135"/>
      <c r="AF17" s="136"/>
      <c r="AG17" s="139">
        <f>AA17/S17*Q17</f>
        <v>100</v>
      </c>
      <c r="AH17" s="140"/>
    </row>
    <row r="18" spans="1:34" s="96" customFormat="1" ht="18.75" customHeight="1">
      <c r="A18" s="143"/>
      <c r="B18" s="144"/>
      <c r="C18" s="137" t="s">
        <v>154</v>
      </c>
      <c r="D18" s="147"/>
      <c r="E18" s="147"/>
      <c r="F18" s="147"/>
      <c r="G18" s="147"/>
      <c r="H18" s="147"/>
      <c r="I18" s="147"/>
      <c r="J18" s="138"/>
      <c r="K18" s="134">
        <v>1</v>
      </c>
      <c r="L18" s="135"/>
      <c r="M18" s="135"/>
      <c r="N18" s="135"/>
      <c r="O18" s="135"/>
      <c r="P18" s="136"/>
      <c r="Q18" s="137">
        <v>100</v>
      </c>
      <c r="R18" s="138"/>
      <c r="S18" s="134">
        <v>1</v>
      </c>
      <c r="T18" s="135"/>
      <c r="U18" s="135"/>
      <c r="V18" s="135"/>
      <c r="W18" s="135"/>
      <c r="X18" s="136"/>
      <c r="Y18" s="139">
        <f t="shared" si="0"/>
        <v>100</v>
      </c>
      <c r="Z18" s="140"/>
      <c r="AA18" s="134">
        <v>1</v>
      </c>
      <c r="AB18" s="135"/>
      <c r="AC18" s="135"/>
      <c r="AD18" s="135"/>
      <c r="AE18" s="135"/>
      <c r="AF18" s="136"/>
      <c r="AG18" s="139">
        <f t="shared" si="1"/>
        <v>100</v>
      </c>
      <c r="AH18" s="140"/>
    </row>
    <row r="19" spans="1:34" s="96" customFormat="1" ht="18.75" customHeight="1">
      <c r="A19" s="143"/>
      <c r="B19" s="144"/>
      <c r="C19" s="137" t="s">
        <v>155</v>
      </c>
      <c r="D19" s="147"/>
      <c r="E19" s="147"/>
      <c r="F19" s="147"/>
      <c r="G19" s="147"/>
      <c r="H19" s="147"/>
      <c r="I19" s="147"/>
      <c r="J19" s="138"/>
      <c r="K19" s="134">
        <v>1</v>
      </c>
      <c r="L19" s="135"/>
      <c r="M19" s="135"/>
      <c r="N19" s="135"/>
      <c r="O19" s="135"/>
      <c r="P19" s="136"/>
      <c r="Q19" s="137">
        <v>100</v>
      </c>
      <c r="R19" s="138"/>
      <c r="S19" s="134">
        <v>1</v>
      </c>
      <c r="T19" s="135"/>
      <c r="U19" s="135"/>
      <c r="V19" s="135"/>
      <c r="W19" s="135"/>
      <c r="X19" s="136"/>
      <c r="Y19" s="139">
        <f t="shared" si="0"/>
        <v>100</v>
      </c>
      <c r="Z19" s="140"/>
      <c r="AA19" s="134">
        <v>1</v>
      </c>
      <c r="AB19" s="135"/>
      <c r="AC19" s="135"/>
      <c r="AD19" s="135"/>
      <c r="AE19" s="135"/>
      <c r="AF19" s="136"/>
      <c r="AG19" s="139">
        <f t="shared" si="1"/>
        <v>100</v>
      </c>
      <c r="AH19" s="140"/>
    </row>
    <row r="20" spans="1:34" s="96" customFormat="1" ht="18.75" customHeight="1">
      <c r="A20" s="143"/>
      <c r="B20" s="144"/>
      <c r="C20" s="137" t="s">
        <v>156</v>
      </c>
      <c r="D20" s="147"/>
      <c r="E20" s="147"/>
      <c r="F20" s="147"/>
      <c r="G20" s="147"/>
      <c r="H20" s="147"/>
      <c r="I20" s="147"/>
      <c r="J20" s="138"/>
      <c r="K20" s="134">
        <v>1</v>
      </c>
      <c r="L20" s="135"/>
      <c r="M20" s="135"/>
      <c r="N20" s="135"/>
      <c r="O20" s="135"/>
      <c r="P20" s="136"/>
      <c r="Q20" s="137">
        <v>100</v>
      </c>
      <c r="R20" s="138"/>
      <c r="S20" s="134">
        <v>1</v>
      </c>
      <c r="T20" s="135"/>
      <c r="U20" s="135"/>
      <c r="V20" s="135"/>
      <c r="W20" s="135"/>
      <c r="X20" s="136"/>
      <c r="Y20" s="139">
        <f t="shared" si="0"/>
        <v>100</v>
      </c>
      <c r="Z20" s="140"/>
      <c r="AA20" s="134">
        <v>1</v>
      </c>
      <c r="AB20" s="135"/>
      <c r="AC20" s="135"/>
      <c r="AD20" s="135"/>
      <c r="AE20" s="135"/>
      <c r="AF20" s="136"/>
      <c r="AG20" s="139">
        <f t="shared" si="1"/>
        <v>100</v>
      </c>
      <c r="AH20" s="140"/>
    </row>
    <row r="21" spans="1:34" s="96" customFormat="1" ht="18.75" customHeight="1">
      <c r="A21" s="145"/>
      <c r="B21" s="146"/>
      <c r="C21" s="137" t="s">
        <v>157</v>
      </c>
      <c r="D21" s="147"/>
      <c r="E21" s="147"/>
      <c r="F21" s="147"/>
      <c r="G21" s="147"/>
      <c r="H21" s="147"/>
      <c r="I21" s="147"/>
      <c r="J21" s="138"/>
      <c r="K21" s="134">
        <v>1</v>
      </c>
      <c r="L21" s="135"/>
      <c r="M21" s="135"/>
      <c r="N21" s="135"/>
      <c r="O21" s="135"/>
      <c r="P21" s="136"/>
      <c r="Q21" s="137">
        <v>100</v>
      </c>
      <c r="R21" s="138"/>
      <c r="S21" s="134">
        <v>1</v>
      </c>
      <c r="T21" s="135"/>
      <c r="U21" s="135"/>
      <c r="V21" s="135"/>
      <c r="W21" s="135"/>
      <c r="X21" s="136"/>
      <c r="Y21" s="139">
        <f t="shared" si="0"/>
        <v>100</v>
      </c>
      <c r="Z21" s="140"/>
      <c r="AA21" s="134">
        <v>1</v>
      </c>
      <c r="AB21" s="135"/>
      <c r="AC21" s="135"/>
      <c r="AD21" s="135"/>
      <c r="AE21" s="135"/>
      <c r="AF21" s="136"/>
      <c r="AG21" s="139">
        <f t="shared" si="1"/>
        <v>100</v>
      </c>
      <c r="AH21" s="140"/>
    </row>
    <row r="22" spans="1:34" s="96" customFormat="1" ht="18.75" customHeight="1">
      <c r="A22" s="141" t="s">
        <v>158</v>
      </c>
      <c r="B22" s="142"/>
      <c r="C22" s="141" t="s">
        <v>159</v>
      </c>
      <c r="D22" s="142"/>
      <c r="E22" s="167" t="s">
        <v>160</v>
      </c>
      <c r="F22" s="168"/>
      <c r="G22" s="168"/>
      <c r="H22" s="168"/>
      <c r="I22" s="168"/>
      <c r="J22" s="169"/>
      <c r="K22" s="159">
        <f>K17/(1-(K12-K15-K17)/K12)</f>
        <v>0.5</v>
      </c>
      <c r="L22" s="160"/>
      <c r="M22" s="160"/>
      <c r="N22" s="160"/>
      <c r="O22" s="160"/>
      <c r="P22" s="161"/>
      <c r="Q22" s="137">
        <v>100</v>
      </c>
      <c r="R22" s="138"/>
      <c r="S22" s="159">
        <f>S17/(1-(S12-S15-S17)/S12)</f>
        <v>0.5</v>
      </c>
      <c r="T22" s="160"/>
      <c r="U22" s="160"/>
      <c r="V22" s="160"/>
      <c r="W22" s="160"/>
      <c r="X22" s="161"/>
      <c r="Y22" s="139">
        <f t="shared" si="0"/>
        <v>100</v>
      </c>
      <c r="Z22" s="140"/>
      <c r="AA22" s="159">
        <f>AA17/(1-(AA12-AA15-AA17)/AA12)</f>
        <v>0.5</v>
      </c>
      <c r="AB22" s="160"/>
      <c r="AC22" s="160"/>
      <c r="AD22" s="160"/>
      <c r="AE22" s="160"/>
      <c r="AF22" s="161"/>
      <c r="AG22" s="139">
        <f t="shared" si="1"/>
        <v>100</v>
      </c>
      <c r="AH22" s="140"/>
    </row>
    <row r="23" spans="1:34" s="96" customFormat="1" ht="18.75" customHeight="1">
      <c r="A23" s="143"/>
      <c r="B23" s="144"/>
      <c r="C23" s="145"/>
      <c r="D23" s="146"/>
      <c r="E23" s="182" t="s">
        <v>161</v>
      </c>
      <c r="F23" s="183"/>
      <c r="G23" s="183"/>
      <c r="H23" s="183"/>
      <c r="I23" s="183"/>
      <c r="J23" s="184"/>
      <c r="K23" s="164">
        <f>K16+K19</f>
        <v>2</v>
      </c>
      <c r="L23" s="165"/>
      <c r="M23" s="165"/>
      <c r="N23" s="165"/>
      <c r="O23" s="165"/>
      <c r="P23" s="166"/>
      <c r="Q23" s="137">
        <v>100</v>
      </c>
      <c r="R23" s="138"/>
      <c r="S23" s="164">
        <f>S16+S19</f>
        <v>2</v>
      </c>
      <c r="T23" s="165"/>
      <c r="U23" s="165"/>
      <c r="V23" s="165"/>
      <c r="W23" s="165"/>
      <c r="X23" s="166"/>
      <c r="Y23" s="139">
        <f t="shared" si="0"/>
        <v>100</v>
      </c>
      <c r="Z23" s="140"/>
      <c r="AA23" s="164">
        <f>AA16+AA19</f>
        <v>2</v>
      </c>
      <c r="AB23" s="165"/>
      <c r="AC23" s="165"/>
      <c r="AD23" s="165"/>
      <c r="AE23" s="165"/>
      <c r="AF23" s="166"/>
      <c r="AG23" s="139">
        <f t="shared" si="1"/>
        <v>100</v>
      </c>
      <c r="AH23" s="140"/>
    </row>
    <row r="24" spans="1:34" s="96" customFormat="1" ht="18.75" customHeight="1">
      <c r="A24" s="143"/>
      <c r="B24" s="144"/>
      <c r="C24" s="141" t="s">
        <v>162</v>
      </c>
      <c r="D24" s="142"/>
      <c r="E24" s="167" t="s">
        <v>163</v>
      </c>
      <c r="F24" s="168"/>
      <c r="G24" s="168"/>
      <c r="H24" s="168"/>
      <c r="I24" s="168"/>
      <c r="J24" s="169"/>
      <c r="K24" s="170">
        <f>K15/K7</f>
        <v>1</v>
      </c>
      <c r="L24" s="171"/>
      <c r="M24" s="171"/>
      <c r="N24" s="171"/>
      <c r="O24" s="171"/>
      <c r="P24" s="172"/>
      <c r="Q24" s="137">
        <v>100</v>
      </c>
      <c r="R24" s="138"/>
      <c r="S24" s="170">
        <f>S15/S7</f>
        <v>1</v>
      </c>
      <c r="T24" s="171"/>
      <c r="U24" s="171"/>
      <c r="V24" s="171"/>
      <c r="W24" s="171"/>
      <c r="X24" s="172"/>
      <c r="Y24" s="139">
        <f t="shared" si="0"/>
        <v>100</v>
      </c>
      <c r="Z24" s="140"/>
      <c r="AA24" s="170">
        <f>AA15/AA7</f>
        <v>1</v>
      </c>
      <c r="AB24" s="171"/>
      <c r="AC24" s="171"/>
      <c r="AD24" s="171"/>
      <c r="AE24" s="171"/>
      <c r="AF24" s="172"/>
      <c r="AG24" s="139">
        <f t="shared" si="1"/>
        <v>100</v>
      </c>
      <c r="AH24" s="140"/>
    </row>
    <row r="25" spans="1:34" s="96" customFormat="1" ht="18.75" customHeight="1">
      <c r="A25" s="143"/>
      <c r="B25" s="144"/>
      <c r="C25" s="143"/>
      <c r="D25" s="144"/>
      <c r="E25" s="167" t="s">
        <v>164</v>
      </c>
      <c r="F25" s="168"/>
      <c r="G25" s="168"/>
      <c r="H25" s="168"/>
      <c r="I25" s="168"/>
      <c r="J25" s="169"/>
      <c r="K25" s="170">
        <f>K22/K12</f>
        <v>0.5</v>
      </c>
      <c r="L25" s="171"/>
      <c r="M25" s="171"/>
      <c r="N25" s="171"/>
      <c r="O25" s="171"/>
      <c r="P25" s="172"/>
      <c r="Q25" s="137">
        <v>100</v>
      </c>
      <c r="R25" s="138"/>
      <c r="S25" s="170">
        <f>S22/S12</f>
        <v>0.5</v>
      </c>
      <c r="T25" s="171"/>
      <c r="U25" s="171"/>
      <c r="V25" s="171"/>
      <c r="W25" s="171"/>
      <c r="X25" s="172"/>
      <c r="Y25" s="139">
        <f t="shared" si="0"/>
        <v>100</v>
      </c>
      <c r="Z25" s="140"/>
      <c r="AA25" s="170">
        <f>AA22/AA12</f>
        <v>0.5</v>
      </c>
      <c r="AB25" s="171"/>
      <c r="AC25" s="171"/>
      <c r="AD25" s="171"/>
      <c r="AE25" s="171"/>
      <c r="AF25" s="172"/>
      <c r="AG25" s="139">
        <f t="shared" si="1"/>
        <v>100</v>
      </c>
      <c r="AH25" s="140"/>
    </row>
    <row r="26" spans="1:34" s="96" customFormat="1" ht="18.75" customHeight="1">
      <c r="A26" s="143"/>
      <c r="B26" s="144"/>
      <c r="C26" s="143"/>
      <c r="D26" s="144"/>
      <c r="E26" s="167" t="s">
        <v>165</v>
      </c>
      <c r="F26" s="168"/>
      <c r="G26" s="168"/>
      <c r="H26" s="168"/>
      <c r="I26" s="168"/>
      <c r="J26" s="169"/>
      <c r="K26" s="170">
        <f>K15/K12</f>
        <v>1</v>
      </c>
      <c r="L26" s="171"/>
      <c r="M26" s="171"/>
      <c r="N26" s="171"/>
      <c r="O26" s="171"/>
      <c r="P26" s="172"/>
      <c r="Q26" s="137">
        <v>100</v>
      </c>
      <c r="R26" s="138"/>
      <c r="S26" s="170">
        <f>S15/S12</f>
        <v>1</v>
      </c>
      <c r="T26" s="171"/>
      <c r="U26" s="171"/>
      <c r="V26" s="171"/>
      <c r="W26" s="171"/>
      <c r="X26" s="172"/>
      <c r="Y26" s="139">
        <f t="shared" si="0"/>
        <v>100</v>
      </c>
      <c r="Z26" s="140"/>
      <c r="AA26" s="170">
        <f>AA15/AA12</f>
        <v>1</v>
      </c>
      <c r="AB26" s="171"/>
      <c r="AC26" s="171"/>
      <c r="AD26" s="171"/>
      <c r="AE26" s="171"/>
      <c r="AF26" s="172"/>
      <c r="AG26" s="139">
        <f t="shared" si="1"/>
        <v>100</v>
      </c>
      <c r="AH26" s="140"/>
    </row>
    <row r="27" spans="1:34" s="96" customFormat="1" ht="18.75" customHeight="1">
      <c r="A27" s="143"/>
      <c r="B27" s="144"/>
      <c r="C27" s="143"/>
      <c r="D27" s="144"/>
      <c r="E27" s="167" t="s">
        <v>166</v>
      </c>
      <c r="F27" s="168"/>
      <c r="G27" s="168"/>
      <c r="H27" s="168"/>
      <c r="I27" s="168"/>
      <c r="J27" s="169"/>
      <c r="K27" s="170">
        <f>K12/K7</f>
        <v>1</v>
      </c>
      <c r="L27" s="171"/>
      <c r="M27" s="171"/>
      <c r="N27" s="171"/>
      <c r="O27" s="171"/>
      <c r="P27" s="172"/>
      <c r="Q27" s="137">
        <v>100</v>
      </c>
      <c r="R27" s="138"/>
      <c r="S27" s="170">
        <f>S12/S7</f>
        <v>1</v>
      </c>
      <c r="T27" s="171"/>
      <c r="U27" s="171"/>
      <c r="V27" s="171"/>
      <c r="W27" s="171"/>
      <c r="X27" s="172"/>
      <c r="Y27" s="139">
        <f t="shared" si="0"/>
        <v>100</v>
      </c>
      <c r="Z27" s="140"/>
      <c r="AA27" s="170">
        <f>AA12/AA7</f>
        <v>1</v>
      </c>
      <c r="AB27" s="171"/>
      <c r="AC27" s="171"/>
      <c r="AD27" s="171"/>
      <c r="AE27" s="171"/>
      <c r="AF27" s="172"/>
      <c r="AG27" s="139">
        <f t="shared" si="1"/>
        <v>100</v>
      </c>
      <c r="AH27" s="140"/>
    </row>
    <row r="28" spans="1:34" s="96" customFormat="1" ht="18.75" customHeight="1">
      <c r="A28" s="143"/>
      <c r="B28" s="144"/>
      <c r="C28" s="145"/>
      <c r="D28" s="146"/>
      <c r="E28" s="167" t="s">
        <v>167</v>
      </c>
      <c r="F28" s="168"/>
      <c r="G28" s="168"/>
      <c r="H28" s="168"/>
      <c r="I28" s="168"/>
      <c r="J28" s="169"/>
      <c r="K28" s="164">
        <f>K15/K21</f>
        <v>1</v>
      </c>
      <c r="L28" s="165"/>
      <c r="M28" s="165"/>
      <c r="N28" s="165"/>
      <c r="O28" s="165"/>
      <c r="P28" s="166"/>
      <c r="Q28" s="137">
        <v>100</v>
      </c>
      <c r="R28" s="138"/>
      <c r="S28" s="164">
        <f>S15/S21</f>
        <v>1</v>
      </c>
      <c r="T28" s="165"/>
      <c r="U28" s="165"/>
      <c r="V28" s="165"/>
      <c r="W28" s="165"/>
      <c r="X28" s="166"/>
      <c r="Y28" s="139">
        <f t="shared" si="0"/>
        <v>100</v>
      </c>
      <c r="Z28" s="140"/>
      <c r="AA28" s="164">
        <f>AA15/AA21</f>
        <v>1</v>
      </c>
      <c r="AB28" s="165"/>
      <c r="AC28" s="165"/>
      <c r="AD28" s="165"/>
      <c r="AE28" s="165"/>
      <c r="AF28" s="166"/>
      <c r="AG28" s="139">
        <f t="shared" si="1"/>
        <v>100</v>
      </c>
      <c r="AH28" s="140"/>
    </row>
    <row r="29" spans="1:34" s="96" customFormat="1" ht="18.75" customHeight="1">
      <c r="A29" s="143"/>
      <c r="B29" s="144"/>
      <c r="C29" s="141" t="s">
        <v>168</v>
      </c>
      <c r="D29" s="142"/>
      <c r="E29" s="167" t="s">
        <v>169</v>
      </c>
      <c r="F29" s="168"/>
      <c r="G29" s="168"/>
      <c r="H29" s="168"/>
      <c r="I29" s="168"/>
      <c r="J29" s="169"/>
      <c r="K29" s="170">
        <f>K11/K7</f>
        <v>1</v>
      </c>
      <c r="L29" s="171"/>
      <c r="M29" s="171"/>
      <c r="N29" s="171"/>
      <c r="O29" s="171"/>
      <c r="P29" s="172"/>
      <c r="Q29" s="137">
        <v>100</v>
      </c>
      <c r="R29" s="138"/>
      <c r="S29" s="170">
        <f>S11/S7</f>
        <v>1</v>
      </c>
      <c r="T29" s="171"/>
      <c r="U29" s="171"/>
      <c r="V29" s="171"/>
      <c r="W29" s="171"/>
      <c r="X29" s="172"/>
      <c r="Y29" s="139">
        <f t="shared" si="0"/>
        <v>100</v>
      </c>
      <c r="Z29" s="140"/>
      <c r="AA29" s="170">
        <f>AA11/AA7</f>
        <v>1</v>
      </c>
      <c r="AB29" s="171"/>
      <c r="AC29" s="171"/>
      <c r="AD29" s="171"/>
      <c r="AE29" s="171"/>
      <c r="AF29" s="172"/>
      <c r="AG29" s="139">
        <f t="shared" si="1"/>
        <v>100</v>
      </c>
      <c r="AH29" s="140"/>
    </row>
    <row r="30" spans="1:34" s="96" customFormat="1" ht="18.75" customHeight="1">
      <c r="A30" s="143"/>
      <c r="B30" s="144"/>
      <c r="C30" s="143"/>
      <c r="D30" s="144"/>
      <c r="E30" s="167" t="s">
        <v>170</v>
      </c>
      <c r="F30" s="168"/>
      <c r="G30" s="168"/>
      <c r="H30" s="168"/>
      <c r="I30" s="168"/>
      <c r="J30" s="169"/>
      <c r="K30" s="170">
        <f>K6/K7</f>
        <v>1</v>
      </c>
      <c r="L30" s="171"/>
      <c r="M30" s="171"/>
      <c r="N30" s="171"/>
      <c r="O30" s="171"/>
      <c r="P30" s="172"/>
      <c r="Q30" s="137">
        <v>100</v>
      </c>
      <c r="R30" s="138"/>
      <c r="S30" s="170">
        <f>S6/S7</f>
        <v>1</v>
      </c>
      <c r="T30" s="171"/>
      <c r="U30" s="171"/>
      <c r="V30" s="171"/>
      <c r="W30" s="171"/>
      <c r="X30" s="172"/>
      <c r="Y30" s="139">
        <f t="shared" si="0"/>
        <v>100</v>
      </c>
      <c r="Z30" s="140"/>
      <c r="AA30" s="170">
        <f>AA6/AA7</f>
        <v>1</v>
      </c>
      <c r="AB30" s="171"/>
      <c r="AC30" s="171"/>
      <c r="AD30" s="171"/>
      <c r="AE30" s="171"/>
      <c r="AF30" s="172"/>
      <c r="AG30" s="139">
        <f t="shared" si="1"/>
        <v>100</v>
      </c>
      <c r="AH30" s="140"/>
    </row>
    <row r="31" spans="1:34" s="96" customFormat="1" ht="18.75" customHeight="1">
      <c r="A31" s="143"/>
      <c r="B31" s="144"/>
      <c r="C31" s="143"/>
      <c r="D31" s="144"/>
      <c r="E31" s="167" t="s">
        <v>171</v>
      </c>
      <c r="F31" s="168"/>
      <c r="G31" s="168"/>
      <c r="H31" s="168"/>
      <c r="I31" s="168"/>
      <c r="J31" s="169"/>
      <c r="K31" s="170">
        <f>K5/K8</f>
        <v>1</v>
      </c>
      <c r="L31" s="171"/>
      <c r="M31" s="171"/>
      <c r="N31" s="171"/>
      <c r="O31" s="171"/>
      <c r="P31" s="172"/>
      <c r="Q31" s="137">
        <v>100</v>
      </c>
      <c r="R31" s="138"/>
      <c r="S31" s="170">
        <f>S5/S8</f>
        <v>1</v>
      </c>
      <c r="T31" s="171"/>
      <c r="U31" s="171"/>
      <c r="V31" s="171"/>
      <c r="W31" s="171"/>
      <c r="X31" s="172"/>
      <c r="Y31" s="139">
        <f t="shared" si="0"/>
        <v>100</v>
      </c>
      <c r="Z31" s="140"/>
      <c r="AA31" s="170">
        <f>AA5/AA8</f>
        <v>1</v>
      </c>
      <c r="AB31" s="171"/>
      <c r="AC31" s="171"/>
      <c r="AD31" s="171"/>
      <c r="AE31" s="171"/>
      <c r="AF31" s="172"/>
      <c r="AG31" s="139">
        <f t="shared" si="1"/>
        <v>100</v>
      </c>
      <c r="AH31" s="140"/>
    </row>
    <row r="32" spans="1:34" s="96" customFormat="1" ht="18.75" customHeight="1">
      <c r="A32" s="143"/>
      <c r="B32" s="144"/>
      <c r="C32" s="145"/>
      <c r="D32" s="146"/>
      <c r="E32" s="167" t="s">
        <v>172</v>
      </c>
      <c r="F32" s="168"/>
      <c r="G32" s="168"/>
      <c r="H32" s="168"/>
      <c r="I32" s="168"/>
      <c r="J32" s="169"/>
      <c r="K32" s="170">
        <f>K20/K12</f>
        <v>1</v>
      </c>
      <c r="L32" s="171"/>
      <c r="M32" s="171"/>
      <c r="N32" s="171"/>
      <c r="O32" s="171"/>
      <c r="P32" s="172"/>
      <c r="Q32" s="137">
        <v>100</v>
      </c>
      <c r="R32" s="138"/>
      <c r="S32" s="170">
        <f>S20/S12</f>
        <v>1</v>
      </c>
      <c r="T32" s="171"/>
      <c r="U32" s="171"/>
      <c r="V32" s="171"/>
      <c r="W32" s="171"/>
      <c r="X32" s="172"/>
      <c r="Y32" s="139">
        <f t="shared" si="0"/>
        <v>100</v>
      </c>
      <c r="Z32" s="140"/>
      <c r="AA32" s="170">
        <f>AA20/AA12</f>
        <v>1</v>
      </c>
      <c r="AB32" s="171"/>
      <c r="AC32" s="171"/>
      <c r="AD32" s="171"/>
      <c r="AE32" s="171"/>
      <c r="AF32" s="172"/>
      <c r="AG32" s="139">
        <f t="shared" si="1"/>
        <v>100</v>
      </c>
      <c r="AH32" s="140"/>
    </row>
    <row r="33" spans="1:34" s="96" customFormat="1" ht="18.75" customHeight="1">
      <c r="A33" s="143"/>
      <c r="B33" s="144"/>
      <c r="C33" s="141" t="s">
        <v>173</v>
      </c>
      <c r="D33" s="142"/>
      <c r="E33" s="167" t="s">
        <v>174</v>
      </c>
      <c r="F33" s="168"/>
      <c r="G33" s="168"/>
      <c r="H33" s="168"/>
      <c r="I33" s="168"/>
      <c r="J33" s="169"/>
      <c r="K33" s="173" t="s">
        <v>175</v>
      </c>
      <c r="L33" s="174"/>
      <c r="M33" s="174"/>
      <c r="N33" s="174"/>
      <c r="O33" s="174"/>
      <c r="P33" s="175"/>
      <c r="Q33" s="137">
        <v>100</v>
      </c>
      <c r="R33" s="138"/>
      <c r="S33" s="170">
        <f>S18/K18</f>
        <v>1</v>
      </c>
      <c r="T33" s="171"/>
      <c r="U33" s="171"/>
      <c r="V33" s="171"/>
      <c r="W33" s="171"/>
      <c r="X33" s="172"/>
      <c r="Y33" s="139" t="e">
        <f t="shared" si="0"/>
        <v>#VALUE!</v>
      </c>
      <c r="Z33" s="140"/>
      <c r="AA33" s="170">
        <f>AA18/S18</f>
        <v>1</v>
      </c>
      <c r="AB33" s="171"/>
      <c r="AC33" s="171"/>
      <c r="AD33" s="171"/>
      <c r="AE33" s="171"/>
      <c r="AF33" s="172"/>
      <c r="AG33" s="139">
        <f t="shared" si="1"/>
        <v>100</v>
      </c>
      <c r="AH33" s="140"/>
    </row>
    <row r="34" spans="1:34" s="96" customFormat="1" ht="18.75" customHeight="1">
      <c r="A34" s="143"/>
      <c r="B34" s="144"/>
      <c r="C34" s="143"/>
      <c r="D34" s="144"/>
      <c r="E34" s="167" t="s">
        <v>176</v>
      </c>
      <c r="F34" s="168"/>
      <c r="G34" s="168"/>
      <c r="H34" s="168"/>
      <c r="I34" s="168"/>
      <c r="J34" s="169"/>
      <c r="K34" s="173" t="s">
        <v>175</v>
      </c>
      <c r="L34" s="174"/>
      <c r="M34" s="174"/>
      <c r="N34" s="174"/>
      <c r="O34" s="174"/>
      <c r="P34" s="175"/>
      <c r="Q34" s="137">
        <v>100</v>
      </c>
      <c r="R34" s="138"/>
      <c r="S34" s="170">
        <f>S12/K12</f>
        <v>1</v>
      </c>
      <c r="T34" s="171"/>
      <c r="U34" s="171"/>
      <c r="V34" s="171"/>
      <c r="W34" s="171"/>
      <c r="X34" s="172"/>
      <c r="Y34" s="139" t="e">
        <f t="shared" si="0"/>
        <v>#VALUE!</v>
      </c>
      <c r="Z34" s="140"/>
      <c r="AA34" s="170">
        <f>AA12/S12</f>
        <v>1</v>
      </c>
      <c r="AB34" s="171"/>
      <c r="AC34" s="171"/>
      <c r="AD34" s="171"/>
      <c r="AE34" s="171"/>
      <c r="AF34" s="172"/>
      <c r="AG34" s="139">
        <f t="shared" si="1"/>
        <v>100</v>
      </c>
      <c r="AH34" s="140"/>
    </row>
    <row r="35" spans="1:34" s="96" customFormat="1" ht="18.75" customHeight="1">
      <c r="A35" s="143"/>
      <c r="B35" s="144"/>
      <c r="C35" s="143"/>
      <c r="D35" s="144"/>
      <c r="E35" s="167" t="s">
        <v>177</v>
      </c>
      <c r="F35" s="168"/>
      <c r="G35" s="168"/>
      <c r="H35" s="168"/>
      <c r="I35" s="168"/>
      <c r="J35" s="169"/>
      <c r="K35" s="173" t="s">
        <v>175</v>
      </c>
      <c r="L35" s="174"/>
      <c r="M35" s="174"/>
      <c r="N35" s="174"/>
      <c r="O35" s="174"/>
      <c r="P35" s="175"/>
      <c r="Q35" s="137">
        <v>100</v>
      </c>
      <c r="R35" s="138"/>
      <c r="S35" s="170">
        <f>S13/K13</f>
        <v>1</v>
      </c>
      <c r="T35" s="171"/>
      <c r="U35" s="171"/>
      <c r="V35" s="171"/>
      <c r="W35" s="171"/>
      <c r="X35" s="172"/>
      <c r="Y35" s="139" t="e">
        <f t="shared" si="0"/>
        <v>#VALUE!</v>
      </c>
      <c r="Z35" s="140"/>
      <c r="AA35" s="170">
        <f>AA13/S13</f>
        <v>1</v>
      </c>
      <c r="AB35" s="171"/>
      <c r="AC35" s="171"/>
      <c r="AD35" s="171"/>
      <c r="AE35" s="171"/>
      <c r="AF35" s="172"/>
      <c r="AG35" s="139">
        <f t="shared" si="1"/>
        <v>100</v>
      </c>
      <c r="AH35" s="140"/>
    </row>
    <row r="36" spans="1:34" s="96" customFormat="1" ht="18.75" customHeight="1">
      <c r="A36" s="143"/>
      <c r="B36" s="144"/>
      <c r="C36" s="143"/>
      <c r="D36" s="144"/>
      <c r="E36" s="167" t="s">
        <v>178</v>
      </c>
      <c r="F36" s="168"/>
      <c r="G36" s="168"/>
      <c r="H36" s="168"/>
      <c r="I36" s="168"/>
      <c r="J36" s="169"/>
      <c r="K36" s="173" t="s">
        <v>175</v>
      </c>
      <c r="L36" s="174"/>
      <c r="M36" s="174"/>
      <c r="N36" s="174"/>
      <c r="O36" s="174"/>
      <c r="P36" s="175"/>
      <c r="Q36" s="137">
        <v>100</v>
      </c>
      <c r="R36" s="138"/>
      <c r="S36" s="170">
        <f>S15/K15</f>
        <v>1</v>
      </c>
      <c r="T36" s="171"/>
      <c r="U36" s="171"/>
      <c r="V36" s="171"/>
      <c r="W36" s="171"/>
      <c r="X36" s="172"/>
      <c r="Y36" s="139" t="e">
        <f t="shared" si="0"/>
        <v>#VALUE!</v>
      </c>
      <c r="Z36" s="140"/>
      <c r="AA36" s="170">
        <f>AA15/S15</f>
        <v>1</v>
      </c>
      <c r="AB36" s="171"/>
      <c r="AC36" s="171"/>
      <c r="AD36" s="171"/>
      <c r="AE36" s="171"/>
      <c r="AF36" s="172"/>
      <c r="AG36" s="139">
        <f t="shared" si="1"/>
        <v>100</v>
      </c>
      <c r="AH36" s="140"/>
    </row>
    <row r="37" spans="1:34" s="96" customFormat="1" ht="18.75" customHeight="1">
      <c r="A37" s="143"/>
      <c r="B37" s="144"/>
      <c r="C37" s="145"/>
      <c r="D37" s="146"/>
      <c r="E37" s="167" t="s">
        <v>179</v>
      </c>
      <c r="F37" s="168"/>
      <c r="G37" s="168"/>
      <c r="H37" s="168"/>
      <c r="I37" s="168"/>
      <c r="J37" s="169"/>
      <c r="K37" s="173" t="s">
        <v>175</v>
      </c>
      <c r="L37" s="174"/>
      <c r="M37" s="174"/>
      <c r="N37" s="174"/>
      <c r="O37" s="174"/>
      <c r="P37" s="175"/>
      <c r="Q37" s="137">
        <v>100</v>
      </c>
      <c r="R37" s="138"/>
      <c r="S37" s="170">
        <f>S6/K6</f>
        <v>1</v>
      </c>
      <c r="T37" s="171"/>
      <c r="U37" s="171"/>
      <c r="V37" s="171"/>
      <c r="W37" s="171"/>
      <c r="X37" s="172"/>
      <c r="Y37" s="139" t="e">
        <f t="shared" si="0"/>
        <v>#VALUE!</v>
      </c>
      <c r="Z37" s="140"/>
      <c r="AA37" s="170">
        <f>AA6/S6</f>
        <v>1</v>
      </c>
      <c r="AB37" s="171"/>
      <c r="AC37" s="171"/>
      <c r="AD37" s="171"/>
      <c r="AE37" s="171"/>
      <c r="AF37" s="172"/>
      <c r="AG37" s="139">
        <f t="shared" si="1"/>
        <v>100</v>
      </c>
      <c r="AH37" s="140"/>
    </row>
    <row r="38" spans="1:34" s="96" customFormat="1" ht="18.75" customHeight="1">
      <c r="A38" s="143"/>
      <c r="B38" s="144"/>
      <c r="C38" s="162" t="s">
        <v>180</v>
      </c>
      <c r="D38" s="163"/>
      <c r="E38" s="167" t="s">
        <v>181</v>
      </c>
      <c r="F38" s="168"/>
      <c r="G38" s="168"/>
      <c r="H38" s="168"/>
      <c r="I38" s="168"/>
      <c r="J38" s="169"/>
      <c r="K38" s="170">
        <f>(K15+K17)/K12</f>
        <v>2</v>
      </c>
      <c r="L38" s="171"/>
      <c r="M38" s="171"/>
      <c r="N38" s="171"/>
      <c r="O38" s="171"/>
      <c r="P38" s="172"/>
      <c r="Q38" s="137">
        <v>100</v>
      </c>
      <c r="R38" s="138"/>
      <c r="S38" s="170">
        <f>(S15+S17)/S12</f>
        <v>2</v>
      </c>
      <c r="T38" s="171"/>
      <c r="U38" s="171"/>
      <c r="V38" s="171"/>
      <c r="W38" s="171"/>
      <c r="X38" s="172"/>
      <c r="Y38" s="139">
        <f t="shared" si="0"/>
        <v>100</v>
      </c>
      <c r="Z38" s="140"/>
      <c r="AA38" s="170">
        <f>(AA15+AA17)/AA12</f>
        <v>2</v>
      </c>
      <c r="AB38" s="171"/>
      <c r="AC38" s="171"/>
      <c r="AD38" s="171"/>
      <c r="AE38" s="171"/>
      <c r="AF38" s="172"/>
      <c r="AG38" s="139">
        <f t="shared" si="1"/>
        <v>100</v>
      </c>
      <c r="AH38" s="140"/>
    </row>
    <row r="39" spans="1:34" s="96" customFormat="1" ht="21.6" customHeight="1">
      <c r="A39" s="143"/>
      <c r="B39" s="144"/>
      <c r="C39" s="141" t="s">
        <v>182</v>
      </c>
      <c r="D39" s="142"/>
      <c r="E39" s="167" t="s">
        <v>183</v>
      </c>
      <c r="F39" s="168"/>
      <c r="G39" s="168"/>
      <c r="H39" s="168"/>
      <c r="I39" s="168"/>
      <c r="J39" s="169"/>
      <c r="K39" s="159">
        <f>(K15+K17)/12/K21</f>
        <v>0.16666666666666666</v>
      </c>
      <c r="L39" s="160"/>
      <c r="M39" s="160"/>
      <c r="N39" s="160"/>
      <c r="O39" s="160"/>
      <c r="P39" s="161"/>
      <c r="Q39" s="137">
        <v>100</v>
      </c>
      <c r="R39" s="138"/>
      <c r="S39" s="159">
        <f>(S15+S17)/12/S21</f>
        <v>0.16666666666666666</v>
      </c>
      <c r="T39" s="160"/>
      <c r="U39" s="160"/>
      <c r="V39" s="160"/>
      <c r="W39" s="160"/>
      <c r="X39" s="161"/>
      <c r="Y39" s="139">
        <f t="shared" si="0"/>
        <v>100</v>
      </c>
      <c r="Z39" s="140"/>
      <c r="AA39" s="159">
        <f>(AA15+AA17)/12/AA21</f>
        <v>0.16666666666666666</v>
      </c>
      <c r="AB39" s="160"/>
      <c r="AC39" s="160"/>
      <c r="AD39" s="160"/>
      <c r="AE39" s="160"/>
      <c r="AF39" s="161"/>
      <c r="AG39" s="139">
        <f t="shared" si="1"/>
        <v>100</v>
      </c>
      <c r="AH39" s="140"/>
    </row>
    <row r="40" spans="1:34" s="96" customFormat="1" ht="23.1" customHeight="1">
      <c r="A40" s="145"/>
      <c r="B40" s="146"/>
      <c r="C40" s="145"/>
      <c r="D40" s="146"/>
      <c r="E40" s="167" t="s">
        <v>184</v>
      </c>
      <c r="F40" s="168"/>
      <c r="G40" s="168"/>
      <c r="H40" s="168"/>
      <c r="I40" s="168"/>
      <c r="J40" s="169"/>
      <c r="K40" s="170">
        <f>K18/(K15+K17+K19+K20)</f>
        <v>0.25</v>
      </c>
      <c r="L40" s="171"/>
      <c r="M40" s="171"/>
      <c r="N40" s="171"/>
      <c r="O40" s="171"/>
      <c r="P40" s="172"/>
      <c r="Q40" s="137">
        <v>100</v>
      </c>
      <c r="R40" s="138"/>
      <c r="S40" s="170">
        <f>S18/(S15+S17+S19+S20)</f>
        <v>0.25</v>
      </c>
      <c r="T40" s="171"/>
      <c r="U40" s="171"/>
      <c r="V40" s="171"/>
      <c r="W40" s="171"/>
      <c r="X40" s="172"/>
      <c r="Y40" s="139">
        <f t="shared" si="0"/>
        <v>100</v>
      </c>
      <c r="Z40" s="140"/>
      <c r="AA40" s="170">
        <f>AA18/(AA15+AA17+AA19+AA20)</f>
        <v>0.25</v>
      </c>
      <c r="AB40" s="171"/>
      <c r="AC40" s="171"/>
      <c r="AD40" s="171"/>
      <c r="AE40" s="171"/>
      <c r="AF40" s="172"/>
      <c r="AG40" s="139">
        <f t="shared" si="1"/>
        <v>100</v>
      </c>
      <c r="AH40" s="140"/>
    </row>
    <row r="41" spans="1:34" s="96" customFormat="1" ht="18.75" customHeight="1">
      <c r="A41" s="176" t="s">
        <v>185</v>
      </c>
      <c r="B41" s="177"/>
      <c r="C41" s="177"/>
      <c r="D41" s="177"/>
      <c r="E41" s="177"/>
      <c r="F41" s="178"/>
      <c r="G41" s="176"/>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8"/>
    </row>
    <row r="42" spans="1:34" s="96" customFormat="1" ht="18.75" customHeight="1">
      <c r="A42" s="179"/>
      <c r="B42" s="180"/>
      <c r="C42" s="180"/>
      <c r="D42" s="180"/>
      <c r="E42" s="180"/>
      <c r="F42" s="181"/>
      <c r="G42" s="179"/>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1"/>
    </row>
    <row r="43" spans="1:34">
      <c r="A43" s="96" t="s">
        <v>186</v>
      </c>
    </row>
  </sheetData>
  <mergeCells count="270">
    <mergeCell ref="A41:F42"/>
    <mergeCell ref="G41:AH42"/>
    <mergeCell ref="AA39:AF39"/>
    <mergeCell ref="AG39:AH39"/>
    <mergeCell ref="E40:J40"/>
    <mergeCell ref="K40:P40"/>
    <mergeCell ref="Q40:R40"/>
    <mergeCell ref="S40:X40"/>
    <mergeCell ref="Y40:Z40"/>
    <mergeCell ref="AA40:AF40"/>
    <mergeCell ref="AG40:AH40"/>
    <mergeCell ref="C39:D40"/>
    <mergeCell ref="E39:J39"/>
    <mergeCell ref="K39:P39"/>
    <mergeCell ref="Q39:R39"/>
    <mergeCell ref="S39:X39"/>
    <mergeCell ref="Y39:Z39"/>
    <mergeCell ref="A22:B40"/>
    <mergeCell ref="C22:D23"/>
    <mergeCell ref="C24:D28"/>
    <mergeCell ref="AG37:AH37"/>
    <mergeCell ref="C38:D38"/>
    <mergeCell ref="E38:J38"/>
    <mergeCell ref="K38:P38"/>
    <mergeCell ref="Q38:R38"/>
    <mergeCell ref="S38:X38"/>
    <mergeCell ref="Y38:Z38"/>
    <mergeCell ref="AA38:AF38"/>
    <mergeCell ref="AG38:AH38"/>
    <mergeCell ref="E37:J37"/>
    <mergeCell ref="K37:P37"/>
    <mergeCell ref="Q37:R37"/>
    <mergeCell ref="S37:X37"/>
    <mergeCell ref="Y37:Z37"/>
    <mergeCell ref="AA37:AF37"/>
    <mergeCell ref="C33:D37"/>
    <mergeCell ref="Y35:Z35"/>
    <mergeCell ref="AA35:AF35"/>
    <mergeCell ref="AG35:AH35"/>
    <mergeCell ref="E36:J36"/>
    <mergeCell ref="K36:P36"/>
    <mergeCell ref="Q36:R36"/>
    <mergeCell ref="S36:X36"/>
    <mergeCell ref="Y36:Z36"/>
    <mergeCell ref="AA36:AF36"/>
    <mergeCell ref="AG36:AH36"/>
    <mergeCell ref="E35:J35"/>
    <mergeCell ref="K35:P35"/>
    <mergeCell ref="Q35:R35"/>
    <mergeCell ref="S35:X35"/>
    <mergeCell ref="AA33:AF33"/>
    <mergeCell ref="AG33:AH33"/>
    <mergeCell ref="E34:J34"/>
    <mergeCell ref="K34:P34"/>
    <mergeCell ref="Q34:R34"/>
    <mergeCell ref="S34:X34"/>
    <mergeCell ref="Y34:Z34"/>
    <mergeCell ref="AA34:AF34"/>
    <mergeCell ref="AG34:AH34"/>
    <mergeCell ref="E33:J33"/>
    <mergeCell ref="K33:P33"/>
    <mergeCell ref="Q33:R33"/>
    <mergeCell ref="S33:X33"/>
    <mergeCell ref="Y33:Z33"/>
    <mergeCell ref="AA31:AF31"/>
    <mergeCell ref="AG31:AH31"/>
    <mergeCell ref="E32:J32"/>
    <mergeCell ref="K32:P32"/>
    <mergeCell ref="Q32:R32"/>
    <mergeCell ref="S32:X32"/>
    <mergeCell ref="Y32:Z32"/>
    <mergeCell ref="AA32:AF32"/>
    <mergeCell ref="AG32:AH32"/>
    <mergeCell ref="AA29:AF29"/>
    <mergeCell ref="AG29:AH29"/>
    <mergeCell ref="E30:J30"/>
    <mergeCell ref="K30:P30"/>
    <mergeCell ref="Q30:R30"/>
    <mergeCell ref="S30:X30"/>
    <mergeCell ref="Y30:Z30"/>
    <mergeCell ref="AA30:AF30"/>
    <mergeCell ref="AG30:AH30"/>
    <mergeCell ref="C29:D32"/>
    <mergeCell ref="E29:J29"/>
    <mergeCell ref="K29:P29"/>
    <mergeCell ref="Q29:R29"/>
    <mergeCell ref="S29:X29"/>
    <mergeCell ref="Y29:Z29"/>
    <mergeCell ref="E31:J31"/>
    <mergeCell ref="K31:P31"/>
    <mergeCell ref="Q31:R31"/>
    <mergeCell ref="S31:X31"/>
    <mergeCell ref="Y31:Z31"/>
    <mergeCell ref="AG27:AH27"/>
    <mergeCell ref="E28:J28"/>
    <mergeCell ref="K28:P28"/>
    <mergeCell ref="Q28:R28"/>
    <mergeCell ref="S28:X28"/>
    <mergeCell ref="Y28:Z28"/>
    <mergeCell ref="AA28:AF28"/>
    <mergeCell ref="AG28:AH28"/>
    <mergeCell ref="E27:J27"/>
    <mergeCell ref="K27:P27"/>
    <mergeCell ref="Q27:R27"/>
    <mergeCell ref="S27:X27"/>
    <mergeCell ref="Y27:Z27"/>
    <mergeCell ref="AA27:AF27"/>
    <mergeCell ref="AG25:AH25"/>
    <mergeCell ref="E26:J26"/>
    <mergeCell ref="K26:P26"/>
    <mergeCell ref="Q26:R26"/>
    <mergeCell ref="S26:X26"/>
    <mergeCell ref="Y26:Z26"/>
    <mergeCell ref="AA26:AF26"/>
    <mergeCell ref="AG26:AH26"/>
    <mergeCell ref="S24:X24"/>
    <mergeCell ref="Y24:Z24"/>
    <mergeCell ref="AA24:AF24"/>
    <mergeCell ref="AG24:AH24"/>
    <mergeCell ref="E25:J25"/>
    <mergeCell ref="K25:P25"/>
    <mergeCell ref="Q25:R25"/>
    <mergeCell ref="S25:X25"/>
    <mergeCell ref="Y25:Z25"/>
    <mergeCell ref="AA25:AF25"/>
    <mergeCell ref="E24:J24"/>
    <mergeCell ref="K24:P24"/>
    <mergeCell ref="Q24:R24"/>
    <mergeCell ref="Y22:Z22"/>
    <mergeCell ref="AA22:AF22"/>
    <mergeCell ref="AG22:AH22"/>
    <mergeCell ref="E23:J23"/>
    <mergeCell ref="K23:P23"/>
    <mergeCell ref="Q23:R23"/>
    <mergeCell ref="S23:X23"/>
    <mergeCell ref="Y23:Z23"/>
    <mergeCell ref="AA23:AF23"/>
    <mergeCell ref="AG23:AH23"/>
    <mergeCell ref="E22:J22"/>
    <mergeCell ref="K22:P22"/>
    <mergeCell ref="Q22:R22"/>
    <mergeCell ref="S22:X22"/>
    <mergeCell ref="AG20:AH20"/>
    <mergeCell ref="C21:J21"/>
    <mergeCell ref="K21:P21"/>
    <mergeCell ref="Q21:R21"/>
    <mergeCell ref="S21:X21"/>
    <mergeCell ref="Y21:Z21"/>
    <mergeCell ref="AA21:AF21"/>
    <mergeCell ref="AG21:AH21"/>
    <mergeCell ref="C20:J20"/>
    <mergeCell ref="K20:P20"/>
    <mergeCell ref="Q20:R20"/>
    <mergeCell ref="S20:X20"/>
    <mergeCell ref="Y20:Z20"/>
    <mergeCell ref="AA20:AF20"/>
    <mergeCell ref="AG18:AH18"/>
    <mergeCell ref="C19:J19"/>
    <mergeCell ref="K19:P19"/>
    <mergeCell ref="Q19:R19"/>
    <mergeCell ref="S19:X19"/>
    <mergeCell ref="Y19:Z19"/>
    <mergeCell ref="AA19:AF19"/>
    <mergeCell ref="AG19:AH19"/>
    <mergeCell ref="C18:J18"/>
    <mergeCell ref="K18:P18"/>
    <mergeCell ref="Q18:R18"/>
    <mergeCell ref="S18:X18"/>
    <mergeCell ref="Y18:Z18"/>
    <mergeCell ref="AA18:AF18"/>
    <mergeCell ref="AG16:AH16"/>
    <mergeCell ref="C17:J17"/>
    <mergeCell ref="K17:P17"/>
    <mergeCell ref="Q17:R17"/>
    <mergeCell ref="S17:X17"/>
    <mergeCell ref="Y17:Z17"/>
    <mergeCell ref="AA17:AF17"/>
    <mergeCell ref="AG17:AH17"/>
    <mergeCell ref="C16:J16"/>
    <mergeCell ref="K16:P16"/>
    <mergeCell ref="Q16:R16"/>
    <mergeCell ref="S16:X16"/>
    <mergeCell ref="Y16:Z16"/>
    <mergeCell ref="AA16:AF16"/>
    <mergeCell ref="K15:P15"/>
    <mergeCell ref="Q15:R15"/>
    <mergeCell ref="S15:X15"/>
    <mergeCell ref="Y15:Z15"/>
    <mergeCell ref="AA15:AF15"/>
    <mergeCell ref="AG15:AH15"/>
    <mergeCell ref="C14:J14"/>
    <mergeCell ref="K14:P14"/>
    <mergeCell ref="Q14:R14"/>
    <mergeCell ref="S14:X14"/>
    <mergeCell ref="Y14:Z14"/>
    <mergeCell ref="AA14:AF14"/>
    <mergeCell ref="K13:P13"/>
    <mergeCell ref="Q13:R13"/>
    <mergeCell ref="S13:X13"/>
    <mergeCell ref="Y13:Z13"/>
    <mergeCell ref="AA13:AF13"/>
    <mergeCell ref="AG13:AH13"/>
    <mergeCell ref="AG11:AH11"/>
    <mergeCell ref="A12:B21"/>
    <mergeCell ref="C12:J12"/>
    <mergeCell ref="K12:P12"/>
    <mergeCell ref="Q12:R12"/>
    <mergeCell ref="S12:X12"/>
    <mergeCell ref="Y12:Z12"/>
    <mergeCell ref="AA12:AF12"/>
    <mergeCell ref="AG12:AH12"/>
    <mergeCell ref="C13:J13"/>
    <mergeCell ref="C11:J11"/>
    <mergeCell ref="K11:P11"/>
    <mergeCell ref="Q11:R11"/>
    <mergeCell ref="S11:X11"/>
    <mergeCell ref="Y11:Z11"/>
    <mergeCell ref="AA11:AF11"/>
    <mergeCell ref="AG14:AH14"/>
    <mergeCell ref="C15:J15"/>
    <mergeCell ref="AG9:AH9"/>
    <mergeCell ref="C10:J10"/>
    <mergeCell ref="K10:P10"/>
    <mergeCell ref="Q10:R10"/>
    <mergeCell ref="S10:X10"/>
    <mergeCell ref="Y10:Z10"/>
    <mergeCell ref="AA10:AF10"/>
    <mergeCell ref="AG10:AH10"/>
    <mergeCell ref="C9:J9"/>
    <mergeCell ref="K9:P9"/>
    <mergeCell ref="Q9:R9"/>
    <mergeCell ref="S9:X9"/>
    <mergeCell ref="Y9:Z9"/>
    <mergeCell ref="AA9:AF9"/>
    <mergeCell ref="K8:P8"/>
    <mergeCell ref="Q8:R8"/>
    <mergeCell ref="S8:X8"/>
    <mergeCell ref="Y8:Z8"/>
    <mergeCell ref="AA8:AF8"/>
    <mergeCell ref="AG8:AH8"/>
    <mergeCell ref="C7:J7"/>
    <mergeCell ref="K7:P7"/>
    <mergeCell ref="Q7:R7"/>
    <mergeCell ref="S7:X7"/>
    <mergeCell ref="Y7:Z7"/>
    <mergeCell ref="AA7:AF7"/>
    <mergeCell ref="K6:P6"/>
    <mergeCell ref="Q6:R6"/>
    <mergeCell ref="S6:X6"/>
    <mergeCell ref="Y6:Z6"/>
    <mergeCell ref="AA6:AF6"/>
    <mergeCell ref="AG6:AH6"/>
    <mergeCell ref="AG4:AH4"/>
    <mergeCell ref="A5:B11"/>
    <mergeCell ref="C5:J5"/>
    <mergeCell ref="K5:P5"/>
    <mergeCell ref="Q5:R5"/>
    <mergeCell ref="S5:X5"/>
    <mergeCell ref="Y5:Z5"/>
    <mergeCell ref="AA5:AF5"/>
    <mergeCell ref="AG5:AH5"/>
    <mergeCell ref="C6:J6"/>
    <mergeCell ref="A3:J4"/>
    <mergeCell ref="K3:P4"/>
    <mergeCell ref="S3:X4"/>
    <mergeCell ref="AA3:AF4"/>
    <mergeCell ref="Q4:R4"/>
    <mergeCell ref="Y4:Z4"/>
    <mergeCell ref="AG7:AH7"/>
    <mergeCell ref="C8:J8"/>
  </mergeCells>
  <phoneticPr fontId="1"/>
  <printOptions horizontalCentered="1"/>
  <pageMargins left="0.70866141732283472" right="0.70866141732283472" top="0.74803149606299213" bottom="0.74803149606299213" header="0.31496062992125984" footer="0.31496062992125984"/>
  <pageSetup paperSize="9" scale="91"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1A40-24E1-46F1-9333-D76FA70BA57B}">
  <dimension ref="A1:I8"/>
  <sheetViews>
    <sheetView workbookViewId="0">
      <selection activeCell="C9" sqref="C9"/>
    </sheetView>
  </sheetViews>
  <sheetFormatPr defaultRowHeight="18.75"/>
  <cols>
    <col min="1" max="1" width="29.125" bestFit="1" customWidth="1"/>
    <col min="2" max="2" width="7.125" bestFit="1" customWidth="1"/>
    <col min="3" max="3" width="27.5" bestFit="1" customWidth="1"/>
    <col min="4" max="4" width="21.125" customWidth="1"/>
    <col min="5" max="5" width="15.375" customWidth="1"/>
    <col min="6" max="6" width="15.125" bestFit="1" customWidth="1"/>
  </cols>
  <sheetData>
    <row r="1" spans="1:9">
      <c r="A1" s="21" t="s">
        <v>54</v>
      </c>
      <c r="B1" s="21" t="s">
        <v>85</v>
      </c>
      <c r="C1" s="21" t="s">
        <v>89</v>
      </c>
      <c r="D1" s="21" t="s">
        <v>66</v>
      </c>
      <c r="E1" s="28" t="s">
        <v>55</v>
      </c>
      <c r="F1" s="21"/>
      <c r="G1" s="21"/>
      <c r="H1" s="21"/>
      <c r="I1" s="21"/>
    </row>
    <row r="2" spans="1:9">
      <c r="A2" t="s">
        <v>57</v>
      </c>
      <c r="B2" s="30" t="s">
        <v>86</v>
      </c>
      <c r="C2" s="31">
        <v>0.75</v>
      </c>
      <c r="D2" t="s">
        <v>64</v>
      </c>
      <c r="E2" t="s">
        <v>68</v>
      </c>
    </row>
    <row r="3" spans="1:9">
      <c r="A3" t="s">
        <v>58</v>
      </c>
      <c r="B3" s="30" t="s">
        <v>87</v>
      </c>
      <c r="C3" s="32">
        <v>0.66666666666666663</v>
      </c>
      <c r="D3" t="s">
        <v>65</v>
      </c>
      <c r="E3" t="s">
        <v>69</v>
      </c>
    </row>
    <row r="4" spans="1:9">
      <c r="A4" t="s">
        <v>59</v>
      </c>
      <c r="B4" s="30" t="s">
        <v>86</v>
      </c>
      <c r="C4" s="31">
        <v>0.75</v>
      </c>
    </row>
    <row r="5" spans="1:9">
      <c r="A5" t="s">
        <v>60</v>
      </c>
      <c r="B5" s="30" t="s">
        <v>87</v>
      </c>
      <c r="C5" s="32">
        <v>0.66666666666666663</v>
      </c>
    </row>
    <row r="6" spans="1:9">
      <c r="A6" t="s">
        <v>61</v>
      </c>
      <c r="B6" s="30" t="s">
        <v>88</v>
      </c>
      <c r="C6" s="31">
        <v>0.5</v>
      </c>
    </row>
    <row r="7" spans="1:9">
      <c r="A7" t="s">
        <v>62</v>
      </c>
      <c r="B7" s="30" t="s">
        <v>86</v>
      </c>
      <c r="C7" s="31">
        <v>0.75</v>
      </c>
    </row>
    <row r="8" spans="1:9">
      <c r="A8" t="s">
        <v>63</v>
      </c>
      <c r="B8" s="30" t="s">
        <v>86</v>
      </c>
      <c r="C8" s="31">
        <v>0.75</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X12"/>
  <sheetViews>
    <sheetView workbookViewId="0">
      <selection activeCell="I18" sqref="I18"/>
    </sheetView>
  </sheetViews>
  <sheetFormatPr defaultRowHeight="18.75"/>
  <cols>
    <col min="3" max="3" width="17.75" bestFit="1" customWidth="1"/>
    <col min="4" max="4" width="15.125" bestFit="1" customWidth="1"/>
    <col min="5" max="5" width="19.875" bestFit="1" customWidth="1"/>
    <col min="6" max="6" width="13" bestFit="1" customWidth="1"/>
    <col min="7" max="7" width="29.625" bestFit="1" customWidth="1"/>
    <col min="8" max="8" width="23.5" bestFit="1" customWidth="1"/>
    <col min="12" max="12" width="10.875" customWidth="1"/>
    <col min="16" max="16" width="21.375" bestFit="1" customWidth="1"/>
    <col min="17" max="17" width="19.125" customWidth="1"/>
    <col min="19" max="19" width="15.375" bestFit="1" customWidth="1"/>
    <col min="23" max="23" width="11.125" customWidth="1"/>
    <col min="24" max="24" width="15.375" bestFit="1" customWidth="1"/>
  </cols>
  <sheetData>
    <row r="2" spans="2:24" ht="37.5">
      <c r="B2" s="4" t="s">
        <v>10</v>
      </c>
      <c r="C2" s="5" t="s">
        <v>11</v>
      </c>
      <c r="D2" s="5" t="s">
        <v>12</v>
      </c>
      <c r="E2" s="4" t="s">
        <v>13</v>
      </c>
      <c r="F2" s="5" t="s">
        <v>14</v>
      </c>
      <c r="G2" s="5" t="s">
        <v>15</v>
      </c>
      <c r="H2" s="5" t="s">
        <v>29</v>
      </c>
      <c r="I2" s="5" t="s">
        <v>16</v>
      </c>
      <c r="J2" s="5" t="s">
        <v>17</v>
      </c>
      <c r="K2" s="4" t="s">
        <v>18</v>
      </c>
      <c r="L2" s="4" t="s">
        <v>19</v>
      </c>
      <c r="M2" s="4" t="s">
        <v>29</v>
      </c>
      <c r="N2" s="4" t="s">
        <v>29</v>
      </c>
      <c r="O2" s="5" t="s">
        <v>20</v>
      </c>
      <c r="P2" s="6" t="s">
        <v>21</v>
      </c>
      <c r="Q2" s="4" t="s">
        <v>0</v>
      </c>
      <c r="R2" s="4" t="s">
        <v>22</v>
      </c>
      <c r="S2" s="7" t="s">
        <v>23</v>
      </c>
      <c r="T2" s="4" t="s">
        <v>24</v>
      </c>
      <c r="U2" s="5" t="s">
        <v>25</v>
      </c>
      <c r="V2" s="4" t="s">
        <v>26</v>
      </c>
      <c r="W2" s="4" t="s">
        <v>27</v>
      </c>
      <c r="X2" s="4" t="s">
        <v>28</v>
      </c>
    </row>
    <row r="3" spans="2:24">
      <c r="C3">
        <f>入力用①!C4</f>
        <v>0</v>
      </c>
      <c r="D3" t="e">
        <f>入力用①!#REF!</f>
        <v>#REF!</v>
      </c>
      <c r="E3">
        <f>入力用①!C12</f>
        <v>0</v>
      </c>
      <c r="F3" s="19" t="e">
        <f>#REF!</f>
        <v>#REF!</v>
      </c>
      <c r="G3" s="19" t="e">
        <f>#REF!</f>
        <v>#REF!</v>
      </c>
      <c r="J3" t="e">
        <f>#REF!</f>
        <v>#REF!</v>
      </c>
      <c r="P3">
        <f>入力用①!C8</f>
        <v>0</v>
      </c>
      <c r="Q3">
        <f>入力用①!C5</f>
        <v>0</v>
      </c>
      <c r="R3" s="17">
        <f>入力用①!C6</f>
        <v>0</v>
      </c>
      <c r="S3" s="10">
        <f>入力用①!C3</f>
        <v>0</v>
      </c>
      <c r="V3">
        <f>入力用①!C17</f>
        <v>0</v>
      </c>
      <c r="W3">
        <f>入力用①!C18</f>
        <v>0</v>
      </c>
      <c r="X3" s="10">
        <f>入力用①!C19</f>
        <v>0</v>
      </c>
    </row>
    <row r="7" spans="2:24">
      <c r="B7" s="2" t="s">
        <v>37</v>
      </c>
      <c r="C7" s="2" t="s">
        <v>38</v>
      </c>
      <c r="D7" s="2" t="s">
        <v>39</v>
      </c>
      <c r="E7" s="2" t="s">
        <v>40</v>
      </c>
      <c r="F7" s="2" t="s">
        <v>41</v>
      </c>
      <c r="G7" s="2" t="s">
        <v>42</v>
      </c>
      <c r="H7" s="2" t="s">
        <v>43</v>
      </c>
      <c r="I7" s="2" t="s">
        <v>44</v>
      </c>
      <c r="J7" s="2"/>
    </row>
    <row r="8" spans="2:24">
      <c r="B8" t="e">
        <f>IF(#REF!="",#REF!,#REF!)</f>
        <v>#REF!</v>
      </c>
      <c r="C8" s="10" t="e">
        <f>IF(#REF!=" ",#REF!,#REF!)</f>
        <v>#REF!</v>
      </c>
      <c r="D8" t="e">
        <f>IF(#REF!=" ",#REF!,#REF!)</f>
        <v>#REF!</v>
      </c>
      <c r="E8" s="10" t="e">
        <f>IF(#REF!=" ",#REF!,#REF!)</f>
        <v>#REF!</v>
      </c>
      <c r="F8">
        <f>入力用①!C4</f>
        <v>0</v>
      </c>
      <c r="G8" s="19" t="e">
        <f>IF(#REF!=" ",#REF!,#REF!)</f>
        <v>#REF!</v>
      </c>
      <c r="H8" s="19" t="e">
        <f>IF(#REF!=" ",#REF!,#REF!)</f>
        <v>#REF!</v>
      </c>
      <c r="I8" s="19" t="e">
        <f>IF(#REF!=0,#REF!,#REF!)</f>
        <v>#REF!</v>
      </c>
    </row>
    <row r="9" spans="2:24">
      <c r="B9" t="e">
        <f>IF(#REF!="",#REF!,#REF!)</f>
        <v>#REF!</v>
      </c>
      <c r="C9" s="10" t="e">
        <f>IF(#REF!=" ",#REF!,#REF!)</f>
        <v>#REF!</v>
      </c>
      <c r="D9" t="e">
        <f>IF(#REF!=" ",#REF!,#REF!)</f>
        <v>#REF!</v>
      </c>
      <c r="E9" s="10" t="e">
        <f>IF(#REF!=" ",#REF!,#REF!)</f>
        <v>#REF!</v>
      </c>
      <c r="F9">
        <f>入力用①!C4</f>
        <v>0</v>
      </c>
      <c r="G9" s="19" t="e">
        <f>IF(#REF!=" ",#REF!,#REF!)</f>
        <v>#REF!</v>
      </c>
      <c r="H9" s="19" t="e">
        <f>IF(#REF!=" ",#REF!,#REF!)</f>
        <v>#REF!</v>
      </c>
      <c r="I9" s="19" t="e">
        <f>IF(#REF!=0,#REF!,#REF!)</f>
        <v>#REF!</v>
      </c>
    </row>
    <row r="10" spans="2:24">
      <c r="B10" t="e">
        <f>IF(#REF!="",#REF!,#REF!)</f>
        <v>#REF!</v>
      </c>
      <c r="C10" s="10" t="e">
        <f>IF(#REF!=" ",#REF!,#REF!)</f>
        <v>#REF!</v>
      </c>
      <c r="D10" t="e">
        <f>IF(#REF!=" ",#REF!,#REF!)</f>
        <v>#REF!</v>
      </c>
      <c r="E10" s="10" t="e">
        <f>IF(#REF!=" ",#REF!,#REF!)</f>
        <v>#REF!</v>
      </c>
      <c r="F10">
        <f>入力用①!C4</f>
        <v>0</v>
      </c>
      <c r="G10" s="19" t="e">
        <f>IF(#REF!=" ",#REF!,#REF!)</f>
        <v>#REF!</v>
      </c>
      <c r="H10" s="19" t="e">
        <f>IF(#REF!=" ",#REF!,#REF!)</f>
        <v>#REF!</v>
      </c>
      <c r="I10" s="19" t="e">
        <f>IF(#REF!=0,#REF!,#REF!)</f>
        <v>#REF!</v>
      </c>
    </row>
    <row r="11" spans="2:24">
      <c r="B11" t="e">
        <f>IF(#REF!="",#REF!,#REF!)</f>
        <v>#REF!</v>
      </c>
      <c r="C11" s="10" t="e">
        <f>IF(#REF!=" ",#REF!,#REF!)</f>
        <v>#REF!</v>
      </c>
      <c r="D11" t="e">
        <f>IF(#REF!=" ",#REF!,#REF!)</f>
        <v>#REF!</v>
      </c>
      <c r="E11" s="10" t="e">
        <f>IF(#REF!=" ",#REF!,#REF!)</f>
        <v>#REF!</v>
      </c>
      <c r="F11">
        <f>入力用①!C4</f>
        <v>0</v>
      </c>
      <c r="G11" s="19" t="e">
        <f>IF(#REF!=" ",#REF!,#REF!)</f>
        <v>#REF!</v>
      </c>
      <c r="H11" s="19" t="e">
        <f>IF(#REF!=" ",#REF!,#REF!)</f>
        <v>#REF!</v>
      </c>
      <c r="I11" s="19" t="e">
        <f>IF(#REF!=0,#REF!,#REF!)</f>
        <v>#REF!</v>
      </c>
    </row>
    <row r="12" spans="2:24">
      <c r="B12" t="e">
        <f>IF(#REF!="",#REF!,#REF!)</f>
        <v>#REF!</v>
      </c>
      <c r="C12" s="10" t="e">
        <f>IF(#REF!=" ",#REF!,#REF!)</f>
        <v>#REF!</v>
      </c>
      <c r="D12" t="e">
        <f>IF(#REF!=" ",#REF!,#REF!)</f>
        <v>#REF!</v>
      </c>
      <c r="E12" s="10" t="e">
        <f>IF(#REF!=" ",#REF!,#REF!)</f>
        <v>#REF!</v>
      </c>
      <c r="F12">
        <f>入力用①!C4</f>
        <v>0</v>
      </c>
      <c r="G12" s="19" t="e">
        <f>IF(#REF!=" ",#REF!,#REF!)</f>
        <v>#REF!</v>
      </c>
      <c r="H12" s="19" t="e">
        <f>IF(#REF!=" ",#REF!,#REF!)</f>
        <v>#REF!</v>
      </c>
      <c r="I12" s="19" t="e">
        <f>IF(#REF!=0,#REF!,#REF!)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入力用①</vt:lpstr>
      <vt:lpstr>様式１(希望調書かがみ文) </vt:lpstr>
      <vt:lpstr>様式５(収支予算計算書)</vt:lpstr>
      <vt:lpstr>様式2-2(3ヶ年財務状況)※任意利用</vt:lpstr>
      <vt:lpstr>リスト</vt:lpstr>
      <vt:lpstr>データ集計</vt:lpstr>
      <vt:lpstr>入力用①!Print_Area</vt:lpstr>
      <vt:lpstr>'様式１(希望調書かがみ文) '!Print_Area</vt:lpstr>
      <vt:lpstr>'様式2-2(3ヶ年財務状況)※任意利用'!Print_Area</vt:lpstr>
      <vt:lpstr>'様式５(収支予算計算書)'!Print_Area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産業政策課　池原</dc:creator>
  <cp:lastModifiedBy>0082117</cp:lastModifiedBy>
  <cp:lastPrinted>2025-02-10T00:01:36Z</cp:lastPrinted>
  <dcterms:created xsi:type="dcterms:W3CDTF">2022-03-02T09:45:45Z</dcterms:created>
  <dcterms:modified xsi:type="dcterms:W3CDTF">2026-02-09T04:26:29Z</dcterms:modified>
</cp:coreProperties>
</file>