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中小企業支援課\(000)金融班(new)\14_中小企業の経営革新に関すること\【14】 経営革新補助金\14 R7経営革新補助金\01_公募\01_公募要項\"/>
    </mc:Choice>
  </mc:AlternateContent>
  <xr:revisionPtr revIDLastSave="0" documentId="13_ncr:1_{0EA334A1-849E-45B1-BA88-DB5B26ACB5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1" sheetId="1" r:id="rId1"/>
    <sheet name="別紙２" sheetId="2" r:id="rId2"/>
    <sheet name="別紙1 (記入例)" sheetId="4" r:id="rId3"/>
    <sheet name="別紙２ (記入例)" sheetId="5" r:id="rId4"/>
  </sheets>
  <definedNames>
    <definedName name="_xlnm.Print_Area" localSheetId="0">別紙1!$A$1:$G$45</definedName>
    <definedName name="_xlnm.Print_Area" localSheetId="2">'別紙1 (記入例)'!$A$1:$I$45</definedName>
    <definedName name="_xlnm.Print_Area" localSheetId="1">別紙２!$A$1:$N$41</definedName>
    <definedName name="_xlnm.Print_Area" localSheetId="3">'別紙２ (記入例)'!$A$1:$AD$41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5" l="1"/>
  <c r="L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6" i="5"/>
  <c r="L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5" i="5"/>
  <c r="L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M10" i="5"/>
  <c r="K10" i="5"/>
  <c r="I10" i="5"/>
  <c r="M9" i="5"/>
  <c r="K9" i="5"/>
  <c r="I9" i="5"/>
  <c r="M8" i="5"/>
  <c r="K8" i="5"/>
  <c r="I8" i="5"/>
  <c r="E40" i="4"/>
  <c r="D40" i="4"/>
  <c r="D37" i="4"/>
  <c r="E34" i="4"/>
  <c r="D34" i="4"/>
  <c r="E32" i="4"/>
  <c r="E31" i="4"/>
  <c r="D31" i="4"/>
  <c r="D30" i="4"/>
  <c r="D29" i="4"/>
  <c r="D28" i="4"/>
  <c r="D27" i="4"/>
  <c r="D26" i="4"/>
  <c r="D25" i="4"/>
  <c r="D24" i="4"/>
  <c r="E23" i="4"/>
  <c r="D23" i="4"/>
  <c r="D22" i="4"/>
  <c r="D21" i="4"/>
  <c r="D20" i="4"/>
  <c r="D19" i="4"/>
  <c r="D18" i="4"/>
  <c r="D17" i="4"/>
  <c r="D16" i="4"/>
  <c r="E15" i="4"/>
  <c r="D15" i="4"/>
  <c r="D14" i="4"/>
  <c r="D13" i="4"/>
  <c r="D12" i="4"/>
  <c r="D11" i="4"/>
  <c r="D10" i="4"/>
  <c r="D9" i="4"/>
  <c r="D8" i="4"/>
  <c r="E7" i="4"/>
  <c r="D7" i="4"/>
  <c r="M37" i="2"/>
  <c r="L37" i="2"/>
  <c r="K37" i="2"/>
  <c r="I37" i="2"/>
  <c r="M36" i="2"/>
  <c r="K36" i="2"/>
  <c r="I36" i="2"/>
  <c r="M35" i="2"/>
  <c r="K35" i="2"/>
  <c r="I35" i="2"/>
  <c r="M34" i="2"/>
  <c r="K34" i="2"/>
  <c r="I34" i="2"/>
  <c r="M33" i="2"/>
  <c r="K33" i="2"/>
  <c r="I33" i="2"/>
  <c r="M32" i="2"/>
  <c r="K32" i="2"/>
  <c r="I32" i="2"/>
  <c r="M31" i="2"/>
  <c r="K31" i="2"/>
  <c r="I31" i="2"/>
  <c r="M30" i="2"/>
  <c r="K30" i="2"/>
  <c r="I30" i="2"/>
  <c r="M26" i="2"/>
  <c r="L26" i="2"/>
  <c r="K26" i="2"/>
  <c r="I26" i="2"/>
  <c r="M25" i="2"/>
  <c r="K25" i="2"/>
  <c r="I25" i="2"/>
  <c r="M24" i="2"/>
  <c r="K24" i="2"/>
  <c r="I24" i="2"/>
  <c r="M23" i="2"/>
  <c r="K23" i="2"/>
  <c r="I23" i="2"/>
  <c r="M22" i="2"/>
  <c r="K22" i="2"/>
  <c r="I22" i="2"/>
  <c r="M21" i="2"/>
  <c r="K21" i="2"/>
  <c r="I21" i="2"/>
  <c r="M20" i="2"/>
  <c r="K20" i="2"/>
  <c r="I20" i="2"/>
  <c r="M19" i="2"/>
  <c r="K19" i="2"/>
  <c r="I19" i="2"/>
  <c r="M15" i="2"/>
  <c r="L15" i="2"/>
  <c r="K15" i="2"/>
  <c r="I15" i="2"/>
  <c r="M14" i="2"/>
  <c r="K14" i="2"/>
  <c r="I14" i="2"/>
  <c r="M13" i="2"/>
  <c r="K13" i="2"/>
  <c r="I13" i="2"/>
  <c r="M12" i="2"/>
  <c r="K12" i="2"/>
  <c r="I12" i="2"/>
  <c r="M11" i="2"/>
  <c r="K11" i="2"/>
  <c r="I11" i="2"/>
  <c r="M10" i="2"/>
  <c r="K10" i="2"/>
  <c r="I10" i="2"/>
  <c r="M9" i="2"/>
  <c r="K9" i="2"/>
  <c r="I9" i="2"/>
  <c r="M8" i="2"/>
  <c r="K8" i="2"/>
  <c r="I8" i="2"/>
  <c r="E40" i="1"/>
  <c r="D40" i="1"/>
  <c r="D37" i="1"/>
  <c r="E34" i="1"/>
  <c r="D34" i="1"/>
  <c r="E32" i="1"/>
  <c r="E31" i="1"/>
  <c r="D31" i="1"/>
  <c r="D30" i="1"/>
  <c r="D29" i="1"/>
  <c r="D28" i="1"/>
  <c r="D27" i="1"/>
  <c r="D26" i="1"/>
  <c r="D25" i="1"/>
  <c r="D24" i="1"/>
  <c r="E23" i="1"/>
  <c r="D23" i="1"/>
  <c r="D22" i="1"/>
  <c r="D21" i="1"/>
  <c r="D20" i="1"/>
  <c r="D19" i="1"/>
  <c r="D18" i="1"/>
  <c r="D17" i="1"/>
  <c r="D16" i="1"/>
  <c r="E15" i="1"/>
  <c r="D15" i="1"/>
  <c r="D14" i="1"/>
  <c r="D13" i="1"/>
  <c r="D12" i="1"/>
  <c r="D11" i="1"/>
  <c r="D10" i="1"/>
  <c r="D9" i="1"/>
  <c r="D8" i="1"/>
  <c r="E7" i="1"/>
  <c r="D7" i="1"/>
</calcChain>
</file>

<file path=xl/sharedStrings.xml><?xml version="1.0" encoding="utf-8"?>
<sst xmlns="http://schemas.openxmlformats.org/spreadsheetml/2006/main" count="255" uniqueCount="76">
  <si>
    <t>　１．用紙の大きさは、日本工業規格Ａ列４とする。</t>
  </si>
  <si>
    <t>（備考）</t>
  </si>
  <si>
    <t>その他</t>
  </si>
  <si>
    <t>借入金</t>
  </si>
  <si>
    <t>自己資金</t>
  </si>
  <si>
    <t>支　出　合　計</t>
  </si>
  <si>
    <t>（円）</t>
  </si>
  <si>
    <t>備　　考</t>
  </si>
  <si>
    <t>決　算　額</t>
  </si>
  <si>
    <t>予　算　額</t>
  </si>
  <si>
    <t>区　　　分</t>
  </si>
  <si>
    <t>（事業者名）</t>
    <rPh sb="1" eb="4">
      <t>ジギョウシャ</t>
    </rPh>
    <rPh sb="4" eb="5">
      <t>メイ</t>
    </rPh>
    <phoneticPr fontId="1"/>
  </si>
  <si>
    <t>（別紙２）</t>
    <rPh sb="1" eb="3">
      <t>ベッシ</t>
    </rPh>
    <phoneticPr fontId="1"/>
  </si>
  <si>
    <t>補助金</t>
    <phoneticPr fontId="1"/>
  </si>
  <si>
    <t>（別紙1）</t>
    <rPh sb="1" eb="3">
      <t>ベッシ</t>
    </rPh>
    <phoneticPr fontId="1"/>
  </si>
  <si>
    <t>収支予算書</t>
    <rPh sb="0" eb="2">
      <t>シュウシ</t>
    </rPh>
    <rPh sb="2" eb="5">
      <t>ヨサンショ</t>
    </rPh>
    <phoneticPr fontId="1"/>
  </si>
  <si>
    <t>(1)販路開拓事業</t>
    <rPh sb="3" eb="9">
      <t>ハンロカイタクジギョウ</t>
    </rPh>
    <phoneticPr fontId="1"/>
  </si>
  <si>
    <t>①広報費</t>
    <rPh sb="1" eb="4">
      <t>コウホウヒ</t>
    </rPh>
    <phoneticPr fontId="1"/>
  </si>
  <si>
    <t>②展示会等出展費</t>
    <rPh sb="1" eb="5">
      <t>テンジカイトウ</t>
    </rPh>
    <rPh sb="5" eb="8">
      <t>シュッテンヒ</t>
    </rPh>
    <phoneticPr fontId="1"/>
  </si>
  <si>
    <t>③開発費</t>
    <rPh sb="1" eb="4">
      <t>カイハツヒ</t>
    </rPh>
    <phoneticPr fontId="1"/>
  </si>
  <si>
    <t>④専門家派遣費</t>
    <rPh sb="1" eb="7">
      <t>センモンカハケンヒ</t>
    </rPh>
    <phoneticPr fontId="1"/>
  </si>
  <si>
    <t>⑤機械装置等費</t>
    <rPh sb="1" eb="7">
      <t>キカイソウチトウヒ</t>
    </rPh>
    <phoneticPr fontId="1"/>
  </si>
  <si>
    <t>（２）新商品等開発事業</t>
    <rPh sb="3" eb="7">
      <t>シンショウヒントウ</t>
    </rPh>
    <rPh sb="7" eb="9">
      <t>カイハツ</t>
    </rPh>
    <rPh sb="9" eb="11">
      <t>ジギョウ</t>
    </rPh>
    <phoneticPr fontId="1"/>
  </si>
  <si>
    <t>（３）新技術、新システム導入事業</t>
    <rPh sb="3" eb="6">
      <t>シンギジュツ</t>
    </rPh>
    <rPh sb="7" eb="8">
      <t>シン</t>
    </rPh>
    <rPh sb="12" eb="16">
      <t>ドウニュウジギョウ</t>
    </rPh>
    <phoneticPr fontId="1"/>
  </si>
  <si>
    <t>補助対象経費上限額</t>
    <rPh sb="0" eb="4">
      <t>ホジョタイショウ</t>
    </rPh>
    <rPh sb="4" eb="6">
      <t>ケイヒ</t>
    </rPh>
    <rPh sb="6" eb="8">
      <t>ジョウゲン</t>
    </rPh>
    <rPh sb="8" eb="9">
      <t>ガク</t>
    </rPh>
    <phoneticPr fontId="1"/>
  </si>
  <si>
    <t>収　　支</t>
    <rPh sb="0" eb="1">
      <t>オサム</t>
    </rPh>
    <rPh sb="3" eb="4">
      <t>シ</t>
    </rPh>
    <phoneticPr fontId="1"/>
  </si>
  <si>
    <t>収　　入　合　計</t>
    <rPh sb="5" eb="6">
      <t>ゴウ</t>
    </rPh>
    <rPh sb="7" eb="8">
      <t>ケイ</t>
    </rPh>
    <phoneticPr fontId="1"/>
  </si>
  <si>
    <t>内容</t>
    <rPh sb="0" eb="2">
      <t>ナイヨウ</t>
    </rPh>
    <phoneticPr fontId="4"/>
  </si>
  <si>
    <t>小計</t>
    <rPh sb="0" eb="2">
      <t>ショウケイ</t>
    </rPh>
    <phoneticPr fontId="4"/>
  </si>
  <si>
    <t>備考</t>
    <rPh sb="0" eb="2">
      <t>ビコウ</t>
    </rPh>
    <phoneticPr fontId="4"/>
  </si>
  <si>
    <t>合　　計</t>
    <rPh sb="0" eb="1">
      <t>ゴウ</t>
    </rPh>
    <rPh sb="3" eb="4">
      <t>ケイ</t>
    </rPh>
    <phoneticPr fontId="4"/>
  </si>
  <si>
    <t>収支予算積算書</t>
    <rPh sb="0" eb="4">
      <t>シュウシヨサン</t>
    </rPh>
    <rPh sb="4" eb="7">
      <t>セキサンショ</t>
    </rPh>
    <phoneticPr fontId="4"/>
  </si>
  <si>
    <t>事業者名</t>
    <rPh sb="0" eb="4">
      <t>ジギョウシャメイ</t>
    </rPh>
    <phoneticPr fontId="1"/>
  </si>
  <si>
    <t>経費区分</t>
    <rPh sb="0" eb="4">
      <t>ケイヒクブン</t>
    </rPh>
    <phoneticPr fontId="1"/>
  </si>
  <si>
    <t>広報費</t>
    <rPh sb="0" eb="3">
      <t>コウホウヒ</t>
    </rPh>
    <phoneticPr fontId="1"/>
  </si>
  <si>
    <t>展示会等出展費</t>
    <rPh sb="0" eb="3">
      <t>テンジカイ</t>
    </rPh>
    <rPh sb="3" eb="4">
      <t>トウ</t>
    </rPh>
    <rPh sb="4" eb="7">
      <t>シュッテンヒ</t>
    </rPh>
    <phoneticPr fontId="1"/>
  </si>
  <si>
    <t>開発費</t>
    <rPh sb="0" eb="3">
      <t>カイハツヒ</t>
    </rPh>
    <phoneticPr fontId="1"/>
  </si>
  <si>
    <t>専門家派遣費</t>
    <rPh sb="0" eb="6">
      <t>センモンカハケンヒ</t>
    </rPh>
    <phoneticPr fontId="1"/>
  </si>
  <si>
    <t>機械装置等費</t>
    <rPh sb="0" eb="6">
      <t>キカイソウチトウヒ</t>
    </rPh>
    <phoneticPr fontId="1"/>
  </si>
  <si>
    <t>外注費</t>
    <rPh sb="0" eb="3">
      <t>ガイチュウヒ</t>
    </rPh>
    <phoneticPr fontId="1"/>
  </si>
  <si>
    <t>経費区分</t>
    <rPh sb="0" eb="2">
      <t>ケイヒ</t>
    </rPh>
    <rPh sb="2" eb="4">
      <t>クブン</t>
    </rPh>
    <phoneticPr fontId="4"/>
  </si>
  <si>
    <t>(1)販路開拓事業</t>
    <rPh sb="3" eb="9">
      <t>ハンロカイタクジギョウ</t>
    </rPh>
    <phoneticPr fontId="1"/>
  </si>
  <si>
    <t>単価</t>
    <rPh sb="0" eb="2">
      <t>タンカ</t>
    </rPh>
    <phoneticPr fontId="4"/>
  </si>
  <si>
    <t>数量</t>
    <rPh sb="0" eb="2">
      <t>スウリョウ</t>
    </rPh>
    <phoneticPr fontId="4"/>
  </si>
  <si>
    <t>国内消費税</t>
    <rPh sb="0" eb="2">
      <t>コクナイ</t>
    </rPh>
    <rPh sb="2" eb="5">
      <t>ショウヒゼイ</t>
    </rPh>
    <phoneticPr fontId="4"/>
  </si>
  <si>
    <t>その他対象外経費</t>
    <rPh sb="2" eb="3">
      <t>タ</t>
    </rPh>
    <rPh sb="3" eb="6">
      <t>タイショウガイ</t>
    </rPh>
    <rPh sb="6" eb="8">
      <t>ケイヒ</t>
    </rPh>
    <phoneticPr fontId="1"/>
  </si>
  <si>
    <t>対象経費</t>
    <rPh sb="0" eb="4">
      <t>タイショウケイヒ</t>
    </rPh>
    <phoneticPr fontId="1"/>
  </si>
  <si>
    <t>国内消費税課税区分</t>
    <rPh sb="0" eb="2">
      <t>コクナイ</t>
    </rPh>
    <rPh sb="2" eb="5">
      <t>ショウヒゼイ</t>
    </rPh>
    <rPh sb="5" eb="7">
      <t>カゼイ</t>
    </rPh>
    <rPh sb="7" eb="9">
      <t>クブン</t>
    </rPh>
    <phoneticPr fontId="1"/>
  </si>
  <si>
    <t>課税</t>
    <rPh sb="0" eb="2">
      <t>カゼイ</t>
    </rPh>
    <phoneticPr fontId="1"/>
  </si>
  <si>
    <t>不課税</t>
    <rPh sb="0" eb="3">
      <t>フカゼイ</t>
    </rPh>
    <phoneticPr fontId="1"/>
  </si>
  <si>
    <t>国内課税区分</t>
    <rPh sb="0" eb="2">
      <t>コクナイ</t>
    </rPh>
    <rPh sb="2" eb="4">
      <t>カゼイ</t>
    </rPh>
    <rPh sb="4" eb="6">
      <t>クブン</t>
    </rPh>
    <phoneticPr fontId="1"/>
  </si>
  <si>
    <t>中小企業展出展費</t>
    <rPh sb="0" eb="4">
      <t>チュウショウキギョウ</t>
    </rPh>
    <rPh sb="4" eb="5">
      <t>テン</t>
    </rPh>
    <rPh sb="5" eb="7">
      <t>シュッテン</t>
    </rPh>
    <rPh sb="7" eb="8">
      <t>ヒ</t>
    </rPh>
    <phoneticPr fontId="1"/>
  </si>
  <si>
    <t>単位</t>
    <rPh sb="0" eb="2">
      <t>タンイ</t>
    </rPh>
    <phoneticPr fontId="4"/>
  </si>
  <si>
    <t>式</t>
    <rPh sb="0" eb="1">
      <t>シキ</t>
    </rPh>
    <phoneticPr fontId="1"/>
  </si>
  <si>
    <t>レンタル机</t>
    <rPh sb="4" eb="5">
      <t>ツクエ</t>
    </rPh>
    <phoneticPr fontId="1"/>
  </si>
  <si>
    <t>脚</t>
    <rPh sb="0" eb="1">
      <t>キャク</t>
    </rPh>
    <phoneticPr fontId="1"/>
  </si>
  <si>
    <t>基本装飾</t>
    <rPh sb="0" eb="2">
      <t>キホン</t>
    </rPh>
    <rPh sb="2" eb="4">
      <t>ソウショク</t>
    </rPh>
    <phoneticPr fontId="1"/>
  </si>
  <si>
    <t>(２)新商品等開発事業</t>
    <rPh sb="3" eb="4">
      <t>シン</t>
    </rPh>
    <rPh sb="4" eb="6">
      <t>ショウヒン</t>
    </rPh>
    <rPh sb="6" eb="7">
      <t>トウ</t>
    </rPh>
    <rPh sb="7" eb="9">
      <t>カイハツ</t>
    </rPh>
    <rPh sb="9" eb="11">
      <t>ジギョウ</t>
    </rPh>
    <phoneticPr fontId="1"/>
  </si>
  <si>
    <t>(３)新技術、新システム導入事業</t>
    <rPh sb="3" eb="4">
      <t>シン</t>
    </rPh>
    <rPh sb="4" eb="6">
      <t>ギジュツ</t>
    </rPh>
    <rPh sb="7" eb="8">
      <t>シン</t>
    </rPh>
    <rPh sb="12" eb="14">
      <t>ドウニュウ</t>
    </rPh>
    <rPh sb="14" eb="16">
      <t>ジギョウ</t>
    </rPh>
    <phoneticPr fontId="1"/>
  </si>
  <si>
    <t>枚</t>
    <rPh sb="0" eb="1">
      <t>マイ</t>
    </rPh>
    <phoneticPr fontId="1"/>
  </si>
  <si>
    <t>専門家謝金</t>
    <rPh sb="0" eb="3">
      <t>センモンカ</t>
    </rPh>
    <rPh sb="3" eb="5">
      <t>シャキン</t>
    </rPh>
    <phoneticPr fontId="1"/>
  </si>
  <si>
    <t>回</t>
    <rPh sb="0" eb="1">
      <t>カイ</t>
    </rPh>
    <phoneticPr fontId="1"/>
  </si>
  <si>
    <t>海外付加価値税</t>
    <rPh sb="0" eb="2">
      <t>カイガイ</t>
    </rPh>
    <rPh sb="2" eb="7">
      <t>フカカチゼイ</t>
    </rPh>
    <phoneticPr fontId="1"/>
  </si>
  <si>
    <t>輸出用ラベル作成費</t>
    <rPh sb="0" eb="3">
      <t>ユシュツヨウ</t>
    </rPh>
    <rPh sb="6" eb="8">
      <t>サクセイ</t>
    </rPh>
    <rPh sb="8" eb="9">
      <t>ヒ</t>
    </rPh>
    <phoneticPr fontId="1"/>
  </si>
  <si>
    <t>商標出願にかかる印紙</t>
    <rPh sb="0" eb="2">
      <t>ショウヒョウ</t>
    </rPh>
    <rPh sb="2" eb="4">
      <t>シュツガン</t>
    </rPh>
    <rPh sb="8" eb="10">
      <t>インシ</t>
    </rPh>
    <phoneticPr fontId="1"/>
  </si>
  <si>
    <t>　２．見積書を添付すること。</t>
    <rPh sb="3" eb="6">
      <t>ミツモリショ</t>
    </rPh>
    <rPh sb="7" eb="9">
      <t>テンプ</t>
    </rPh>
    <phoneticPr fontId="1"/>
  </si>
  <si>
    <t>株式会社〇〇〇企画</t>
    <rPh sb="0" eb="4">
      <t>カブシキガイシャ</t>
    </rPh>
    <rPh sb="7" eb="9">
      <t>キカク</t>
    </rPh>
    <phoneticPr fontId="1"/>
  </si>
  <si>
    <t>株式会社〇〇〇企画</t>
    <rPh sb="0" eb="4">
      <t>カブシキガイシャ</t>
    </rPh>
    <rPh sb="7" eb="9">
      <t>キカク</t>
    </rPh>
    <phoneticPr fontId="1"/>
  </si>
  <si>
    <t>旅費</t>
    <rPh sb="0" eb="2">
      <t>リョヒ</t>
    </rPh>
    <phoneticPr fontId="1"/>
  </si>
  <si>
    <t>⑥外注費</t>
  </si>
  <si>
    <t>⑥外注費</t>
    <rPh sb="1" eb="3">
      <t>ガイチュウ</t>
    </rPh>
    <rPh sb="3" eb="4">
      <t>ヒ</t>
    </rPh>
    <phoneticPr fontId="1"/>
  </si>
  <si>
    <t>⑦旅費</t>
    <rPh sb="1" eb="3">
      <t>リョヒ</t>
    </rPh>
    <phoneticPr fontId="1"/>
  </si>
  <si>
    <t>⑥旅費</t>
    <rPh sb="1" eb="3">
      <t>リョヒ</t>
    </rPh>
    <phoneticPr fontId="1"/>
  </si>
  <si>
    <t>収　入　合　計</t>
    <rPh sb="4" eb="5">
      <t>ゴウ</t>
    </rPh>
    <rPh sb="6" eb="7">
      <t>ケイ</t>
    </rPh>
    <phoneticPr fontId="1"/>
  </si>
  <si>
    <t>令和７年度「中小企業等経営革新強化事業費補助金」</t>
    <rPh sb="0" eb="2">
      <t>レイワ</t>
    </rPh>
    <rPh sb="3" eb="5">
      <t>ネンド</t>
    </rPh>
    <rPh sb="6" eb="11">
      <t>チュウショウキギョウトウ</t>
    </rPh>
    <rPh sb="11" eb="20">
      <t>ケイエイカクシンキョウカジギョウヒ</t>
    </rPh>
    <rPh sb="20" eb="23">
      <t>ホジョキン</t>
    </rPh>
    <phoneticPr fontId="1"/>
  </si>
  <si>
    <t>令和７年度「中小企業等経営革新強化事業費補助金）</t>
    <rPh sb="0" eb="2">
      <t>レイワ</t>
    </rPh>
    <rPh sb="3" eb="5">
      <t>ネンド</t>
    </rPh>
    <rPh sb="6" eb="11">
      <t>チュウショウキギョウトウ</t>
    </rPh>
    <rPh sb="11" eb="15">
      <t>ケイエイカクシン</t>
    </rPh>
    <rPh sb="15" eb="20">
      <t>キョウカジギョウヒ</t>
    </rPh>
    <rPh sb="20" eb="23">
      <t>ホジョキン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</si>
</sst>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;[Red]0"/>
    <numFmt numFmtId="178" formatCode="[$-F800]dddd\,\ mmmm\ dd\,\ yyyy"/>
    <numFmt numFmtId="179" formatCode="0_);[Red]\(0\)"/>
    <numFmt numFmtId="180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00206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/>
    </xf>
    <xf numFmtId="38" fontId="7" fillId="4" borderId="5" xfId="1" applyFont="1" applyFill="1" applyBorder="1" applyAlignment="1">
      <alignment horizontal="right" vertical="center"/>
    </xf>
    <xf numFmtId="38" fontId="7" fillId="4" borderId="9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justify" vertical="center" wrapText="1"/>
    </xf>
    <xf numFmtId="38" fontId="6" fillId="2" borderId="0" xfId="1" applyFont="1" applyFill="1" applyBorder="1" applyAlignment="1">
      <alignment horizontal="right" vertical="center" wrapText="1"/>
    </xf>
    <xf numFmtId="38" fontId="6" fillId="4" borderId="0" xfId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justify" vertical="center" wrapText="1"/>
    </xf>
    <xf numFmtId="38" fontId="6" fillId="2" borderId="26" xfId="1" applyFont="1" applyFill="1" applyBorder="1" applyAlignment="1">
      <alignment horizontal="right" vertical="center" wrapText="1"/>
    </xf>
    <xf numFmtId="38" fontId="6" fillId="4" borderId="26" xfId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38" fontId="6" fillId="4" borderId="2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38" fontId="6" fillId="4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38" fontId="6" fillId="2" borderId="1" xfId="1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justify" vertical="center" wrapText="1"/>
    </xf>
    <xf numFmtId="38" fontId="6" fillId="4" borderId="15" xfId="1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 wrapText="1"/>
    </xf>
    <xf numFmtId="38" fontId="6" fillId="4" borderId="25" xfId="1" applyFont="1" applyFill="1" applyBorder="1" applyAlignment="1">
      <alignment vertical="center" wrapText="1"/>
    </xf>
    <xf numFmtId="176" fontId="8" fillId="2" borderId="22" xfId="1" applyNumberFormat="1" applyFont="1" applyFill="1" applyBorder="1" applyAlignment="1">
      <alignment vertical="center" wrapText="1"/>
    </xf>
    <xf numFmtId="38" fontId="8" fillId="4" borderId="22" xfId="1" applyFont="1" applyFill="1" applyBorder="1" applyAlignment="1">
      <alignment vertical="center" wrapText="1"/>
    </xf>
    <xf numFmtId="38" fontId="6" fillId="0" borderId="0" xfId="2" applyFont="1" applyFill="1" applyAlignment="1"/>
    <xf numFmtId="57" fontId="6" fillId="0" borderId="0" xfId="2" applyNumberFormat="1" applyFont="1" applyFill="1" applyAlignment="1">
      <alignment horizontal="left" vertical="center"/>
    </xf>
    <xf numFmtId="177" fontId="6" fillId="0" borderId="0" xfId="2" applyNumberFormat="1" applyFont="1" applyFill="1" applyAlignment="1">
      <alignment horizontal="right" vertical="center"/>
    </xf>
    <xf numFmtId="57" fontId="9" fillId="0" borderId="0" xfId="2" applyNumberFormat="1" applyFont="1" applyFill="1" applyAlignment="1">
      <alignment vertical="center"/>
    </xf>
    <xf numFmtId="38" fontId="9" fillId="0" borderId="0" xfId="2" applyFont="1" applyFill="1" applyAlignment="1">
      <alignment horizontal="center" vertical="center"/>
    </xf>
    <xf numFmtId="57" fontId="10" fillId="0" borderId="0" xfId="2" applyNumberFormat="1" applyFont="1" applyFill="1" applyAlignment="1">
      <alignment vertical="center"/>
    </xf>
    <xf numFmtId="57" fontId="10" fillId="0" borderId="0" xfId="2" applyNumberFormat="1" applyFont="1" applyFill="1" applyAlignment="1">
      <alignment horizontal="center" vertical="center"/>
    </xf>
    <xf numFmtId="57" fontId="11" fillId="0" borderId="0" xfId="2" applyNumberFormat="1" applyFont="1" applyFill="1" applyAlignment="1">
      <alignment horizontal="left" vertical="center"/>
    </xf>
    <xf numFmtId="38" fontId="6" fillId="0" borderId="0" xfId="2" applyFont="1" applyFill="1" applyAlignment="1">
      <alignment horizontal="center" vertical="center"/>
    </xf>
    <xf numFmtId="38" fontId="12" fillId="0" borderId="0" xfId="2" applyFont="1" applyFill="1" applyAlignment="1">
      <alignment horizontal="center" vertical="center" wrapText="1"/>
    </xf>
    <xf numFmtId="178" fontId="12" fillId="0" borderId="0" xfId="2" applyNumberFormat="1" applyFont="1" applyFill="1" applyAlignment="1">
      <alignment horizontal="right" vertical="center" wrapText="1"/>
    </xf>
    <xf numFmtId="177" fontId="6" fillId="0" borderId="1" xfId="2" applyNumberFormat="1" applyFont="1" applyFill="1" applyBorder="1" applyAlignment="1">
      <alignment horizontal="right" vertical="center"/>
    </xf>
    <xf numFmtId="178" fontId="6" fillId="0" borderId="1" xfId="2" applyNumberFormat="1" applyFont="1" applyFill="1" applyBorder="1" applyAlignment="1">
      <alignment horizontal="center" vertical="center" wrapText="1"/>
    </xf>
    <xf numFmtId="178" fontId="6" fillId="0" borderId="1" xfId="2" applyNumberFormat="1" applyFont="1" applyFill="1" applyBorder="1" applyAlignment="1">
      <alignment horizontal="center" vertical="center" shrinkToFit="1"/>
    </xf>
    <xf numFmtId="38" fontId="6" fillId="0" borderId="1" xfId="2" applyFont="1" applyFill="1" applyBorder="1" applyAlignment="1">
      <alignment horizontal="center" vertical="center" shrinkToFit="1"/>
    </xf>
    <xf numFmtId="57" fontId="6" fillId="0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vertical="center"/>
    </xf>
    <xf numFmtId="57" fontId="6" fillId="0" borderId="3" xfId="2" applyNumberFormat="1" applyFont="1" applyFill="1" applyBorder="1" applyAlignment="1">
      <alignment horizontal="center" vertical="center"/>
    </xf>
    <xf numFmtId="57" fontId="6" fillId="0" borderId="29" xfId="2" applyNumberFormat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57" fontId="6" fillId="0" borderId="0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57" fontId="6" fillId="0" borderId="0" xfId="2" applyNumberFormat="1" applyFont="1" applyFill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Alignment="1">
      <alignment vertical="center"/>
    </xf>
    <xf numFmtId="0" fontId="0" fillId="5" borderId="0" xfId="0" applyFill="1">
      <alignment vertical="center"/>
    </xf>
    <xf numFmtId="57" fontId="11" fillId="0" borderId="0" xfId="2" applyNumberFormat="1" applyFont="1" applyFill="1" applyAlignment="1">
      <alignment horizontal="center" vertical="center"/>
    </xf>
    <xf numFmtId="176" fontId="6" fillId="0" borderId="1" xfId="2" applyNumberFormat="1" applyFont="1" applyFill="1" applyBorder="1" applyAlignment="1">
      <alignment vertical="center" shrinkToFit="1"/>
    </xf>
    <xf numFmtId="176" fontId="6" fillId="0" borderId="1" xfId="2" applyNumberFormat="1" applyFont="1" applyFill="1" applyBorder="1" applyAlignment="1">
      <alignment horizontal="right" vertical="center" shrinkToFit="1"/>
    </xf>
    <xf numFmtId="180" fontId="7" fillId="0" borderId="18" xfId="0" applyNumberFormat="1" applyFont="1" applyBorder="1" applyAlignment="1">
      <alignment horizontal="right" vertical="center"/>
    </xf>
    <xf numFmtId="57" fontId="6" fillId="3" borderId="1" xfId="2" applyNumberFormat="1" applyFont="1" applyFill="1" applyBorder="1" applyAlignment="1" applyProtection="1">
      <alignment horizontal="center" vertical="center" shrinkToFit="1"/>
      <protection locked="0"/>
    </xf>
    <xf numFmtId="38" fontId="13" fillId="3" borderId="1" xfId="2" applyFont="1" applyFill="1" applyBorder="1" applyAlignment="1" applyProtection="1">
      <alignment horizontal="center" vertical="center" shrinkToFit="1"/>
      <protection locked="0"/>
    </xf>
    <xf numFmtId="179" fontId="13" fillId="3" borderId="1" xfId="2" applyNumberFormat="1" applyFont="1" applyFill="1" applyBorder="1" applyAlignment="1" applyProtection="1">
      <alignment horizontal="center" vertical="center" shrinkToFit="1"/>
      <protection locked="0"/>
    </xf>
    <xf numFmtId="176" fontId="6" fillId="0" borderId="1" xfId="2" applyNumberFormat="1" applyFont="1" applyFill="1" applyBorder="1" applyAlignment="1" applyProtection="1">
      <alignment vertical="center" shrinkToFit="1"/>
      <protection locked="0"/>
    </xf>
    <xf numFmtId="38" fontId="6" fillId="3" borderId="1" xfId="2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justify" vertical="center" wrapText="1"/>
      <protection locked="0"/>
    </xf>
    <xf numFmtId="0" fontId="6" fillId="2" borderId="27" xfId="0" applyFont="1" applyFill="1" applyBorder="1" applyAlignment="1" applyProtection="1">
      <alignment horizontal="justify" vertical="center" wrapText="1"/>
      <protection locked="0"/>
    </xf>
    <xf numFmtId="0" fontId="6" fillId="2" borderId="11" xfId="0" applyFont="1" applyFill="1" applyBorder="1" applyAlignment="1" applyProtection="1">
      <alignment horizontal="justify" vertical="center" wrapText="1"/>
      <protection locked="0"/>
    </xf>
    <xf numFmtId="0" fontId="6" fillId="2" borderId="12" xfId="0" applyFont="1" applyFill="1" applyBorder="1" applyAlignment="1" applyProtection="1">
      <alignment horizontal="justify" vertical="center" wrapText="1"/>
      <protection locked="0"/>
    </xf>
    <xf numFmtId="0" fontId="6" fillId="2" borderId="16" xfId="0" applyFont="1" applyFill="1" applyBorder="1" applyAlignment="1" applyProtection="1">
      <alignment horizontal="justify" vertical="center" wrapText="1"/>
      <protection locked="0"/>
    </xf>
    <xf numFmtId="38" fontId="6" fillId="3" borderId="15" xfId="1" applyFont="1" applyFill="1" applyBorder="1" applyAlignment="1" applyProtection="1">
      <alignment vertical="center" wrapText="1"/>
      <protection locked="0"/>
    </xf>
    <xf numFmtId="38" fontId="6" fillId="3" borderId="1" xfId="1" applyFont="1" applyFill="1" applyBorder="1" applyAlignment="1" applyProtection="1">
      <alignment vertical="center" wrapText="1"/>
      <protection locked="0"/>
    </xf>
    <xf numFmtId="38" fontId="6" fillId="3" borderId="2" xfId="1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vertical="center" shrinkToFit="1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 shrinkToFit="1"/>
      <protection locked="0"/>
    </xf>
    <xf numFmtId="179" fontId="17" fillId="3" borderId="1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Fill="1" applyAlignment="1" applyProtection="1"/>
    <xf numFmtId="57" fontId="6" fillId="0" borderId="0" xfId="2" applyNumberFormat="1" applyFont="1" applyFill="1" applyAlignment="1" applyProtection="1">
      <alignment horizontal="center" vertical="center"/>
    </xf>
    <xf numFmtId="177" fontId="6" fillId="0" borderId="0" xfId="2" applyNumberFormat="1" applyFont="1" applyFill="1" applyAlignment="1" applyProtection="1">
      <alignment horizontal="right" vertical="center"/>
    </xf>
    <xf numFmtId="38" fontId="6" fillId="0" borderId="0" xfId="2" applyFont="1" applyFill="1" applyAlignment="1" applyProtection="1">
      <alignment horizontal="center" vertical="center"/>
    </xf>
    <xf numFmtId="38" fontId="12" fillId="0" borderId="0" xfId="2" applyFont="1" applyFill="1" applyAlignment="1" applyProtection="1">
      <alignment horizontal="center" vertical="center" wrapText="1"/>
    </xf>
    <xf numFmtId="38" fontId="6" fillId="0" borderId="0" xfId="2" applyFont="1" applyFill="1" applyAlignment="1" applyProtection="1">
      <alignment vertical="center"/>
    </xf>
    <xf numFmtId="57" fontId="6" fillId="0" borderId="0" xfId="2" applyNumberFormat="1" applyFont="1" applyFill="1" applyAlignment="1" applyProtection="1">
      <alignment horizontal="left" vertical="center"/>
    </xf>
    <xf numFmtId="57" fontId="9" fillId="0" borderId="0" xfId="2" applyNumberFormat="1" applyFont="1" applyFill="1" applyAlignment="1" applyProtection="1">
      <alignment vertical="center"/>
    </xf>
    <xf numFmtId="38" fontId="9" fillId="0" borderId="0" xfId="2" applyFont="1" applyFill="1" applyAlignment="1" applyProtection="1">
      <alignment horizontal="center" vertical="center"/>
    </xf>
    <xf numFmtId="57" fontId="10" fillId="0" borderId="0" xfId="2" applyNumberFormat="1" applyFont="1" applyFill="1" applyAlignment="1" applyProtection="1">
      <alignment vertical="center"/>
    </xf>
    <xf numFmtId="57" fontId="10" fillId="0" borderId="0" xfId="2" applyNumberFormat="1" applyFont="1" applyFill="1" applyAlignment="1" applyProtection="1">
      <alignment horizontal="center" vertical="center"/>
    </xf>
    <xf numFmtId="57" fontId="11" fillId="0" borderId="0" xfId="2" applyNumberFormat="1" applyFont="1" applyFill="1" applyAlignment="1" applyProtection="1">
      <alignment horizontal="center" vertical="center"/>
    </xf>
    <xf numFmtId="57" fontId="11" fillId="0" borderId="0" xfId="2" applyNumberFormat="1" applyFont="1" applyFill="1" applyAlignment="1" applyProtection="1">
      <alignment horizontal="left" vertical="center"/>
    </xf>
    <xf numFmtId="178" fontId="12" fillId="0" borderId="0" xfId="2" applyNumberFormat="1" applyFont="1" applyFill="1" applyAlignment="1" applyProtection="1">
      <alignment horizontal="right" vertical="center" wrapText="1"/>
    </xf>
    <xf numFmtId="177" fontId="6" fillId="0" borderId="1" xfId="2" applyNumberFormat="1" applyFont="1" applyFill="1" applyBorder="1" applyAlignment="1" applyProtection="1">
      <alignment horizontal="right" vertical="center"/>
    </xf>
    <xf numFmtId="57" fontId="6" fillId="0" borderId="1" xfId="2" applyNumberFormat="1" applyFont="1" applyFill="1" applyBorder="1" applyAlignment="1" applyProtection="1">
      <alignment horizontal="center" vertical="center"/>
    </xf>
    <xf numFmtId="38" fontId="6" fillId="0" borderId="1" xfId="2" applyFont="1" applyFill="1" applyBorder="1" applyAlignment="1" applyProtection="1">
      <alignment horizontal="center" vertical="center"/>
    </xf>
    <xf numFmtId="38" fontId="6" fillId="0" borderId="1" xfId="2" applyFont="1" applyFill="1" applyBorder="1" applyAlignment="1" applyProtection="1">
      <alignment horizontal="center" vertical="center" wrapText="1"/>
    </xf>
    <xf numFmtId="178" fontId="6" fillId="0" borderId="1" xfId="2" applyNumberFormat="1" applyFont="1" applyFill="1" applyBorder="1" applyAlignment="1" applyProtection="1">
      <alignment horizontal="center" vertical="center" wrapText="1"/>
    </xf>
    <xf numFmtId="178" fontId="6" fillId="0" borderId="1" xfId="2" applyNumberFormat="1" applyFont="1" applyFill="1" applyBorder="1" applyAlignment="1" applyProtection="1">
      <alignment horizontal="center" vertical="center" shrinkToFit="1"/>
    </xf>
    <xf numFmtId="38" fontId="6" fillId="0" borderId="1" xfId="2" applyFont="1" applyFill="1" applyBorder="1" applyAlignment="1" applyProtection="1">
      <alignment horizontal="center" vertical="center" shrinkToFit="1"/>
    </xf>
    <xf numFmtId="57" fontId="18" fillId="3" borderId="1" xfId="2" applyNumberFormat="1" applyFont="1" applyFill="1" applyBorder="1" applyAlignment="1" applyProtection="1">
      <alignment horizontal="center" vertical="center" shrinkToFit="1"/>
    </xf>
    <xf numFmtId="38" fontId="17" fillId="3" borderId="1" xfId="2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vertical="center" shrinkToFit="1"/>
    </xf>
    <xf numFmtId="176" fontId="18" fillId="0" borderId="1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right" vertical="center" shrinkToFit="1"/>
    </xf>
    <xf numFmtId="38" fontId="6" fillId="3" borderId="1" xfId="2" applyFont="1" applyFill="1" applyBorder="1" applyAlignment="1" applyProtection="1">
      <alignment horizontal="center" vertical="center" shrinkToFit="1"/>
    </xf>
    <xf numFmtId="57" fontId="6" fillId="0" borderId="3" xfId="2" applyNumberFormat="1" applyFont="1" applyFill="1" applyBorder="1" applyAlignment="1" applyProtection="1">
      <alignment horizontal="center" vertical="center"/>
    </xf>
    <xf numFmtId="57" fontId="6" fillId="0" borderId="29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vertical="center"/>
    </xf>
    <xf numFmtId="57" fontId="6" fillId="0" borderId="0" xfId="2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38" fontId="6" fillId="0" borderId="0" xfId="2" applyFont="1" applyFill="1" applyBorder="1" applyAlignment="1" applyProtection="1">
      <alignment vertical="center"/>
    </xf>
    <xf numFmtId="176" fontId="16" fillId="0" borderId="1" xfId="2" applyNumberFormat="1" applyFont="1" applyFill="1" applyBorder="1" applyAlignment="1" applyProtection="1">
      <alignment horizontal="center" vertical="center" shrinkToFit="1"/>
    </xf>
    <xf numFmtId="176" fontId="16" fillId="0" borderId="1" xfId="2" applyNumberFormat="1" applyFont="1" applyFill="1" applyBorder="1" applyAlignment="1" applyProtection="1">
      <alignment vertical="center" shrinkToFit="1"/>
    </xf>
    <xf numFmtId="38" fontId="16" fillId="3" borderId="1" xfId="2" applyFont="1" applyFill="1" applyBorder="1" applyAlignment="1" applyProtection="1">
      <alignment horizontal="center" vertical="center" shrinkToFit="1"/>
    </xf>
    <xf numFmtId="57" fontId="6" fillId="3" borderId="1" xfId="2" applyNumberFormat="1" applyFont="1" applyFill="1" applyBorder="1" applyAlignment="1" applyProtection="1">
      <alignment horizontal="center" vertical="center" shrinkToFit="1"/>
    </xf>
    <xf numFmtId="38" fontId="13" fillId="3" borderId="1" xfId="2" applyFont="1" applyFill="1" applyBorder="1" applyAlignment="1" applyProtection="1">
      <alignment horizontal="center" vertical="center" shrinkToFit="1"/>
    </xf>
    <xf numFmtId="179" fontId="13" fillId="3" borderId="1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Fill="1" applyBorder="1" applyAlignment="1" applyProtection="1">
      <alignment horizontal="center" vertical="center"/>
    </xf>
    <xf numFmtId="38" fontId="12" fillId="0" borderId="0" xfId="2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justify" vertical="center" wrapText="1"/>
    </xf>
    <xf numFmtId="180" fontId="7" fillId="0" borderId="30" xfId="0" applyNumberFormat="1" applyFont="1" applyBorder="1">
      <alignment vertical="center"/>
    </xf>
    <xf numFmtId="0" fontId="7" fillId="4" borderId="30" xfId="0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justify" vertical="center"/>
    </xf>
    <xf numFmtId="0" fontId="7" fillId="2" borderId="32" xfId="0" applyFont="1" applyFill="1" applyBorder="1" applyAlignment="1">
      <alignment horizontal="justify" vertical="center" wrapText="1"/>
    </xf>
    <xf numFmtId="180" fontId="7" fillId="0" borderId="32" xfId="0" applyNumberFormat="1" applyFont="1" applyBorder="1" applyAlignment="1">
      <alignment horizontal="right" vertical="center"/>
    </xf>
    <xf numFmtId="0" fontId="7" fillId="4" borderId="32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justify" vertical="center" wrapText="1"/>
    </xf>
    <xf numFmtId="180" fontId="7" fillId="0" borderId="34" xfId="0" applyNumberFormat="1" applyFont="1" applyBorder="1" applyAlignment="1">
      <alignment horizontal="right" vertical="center"/>
    </xf>
    <xf numFmtId="0" fontId="7" fillId="4" borderId="34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left" vertical="center"/>
    </xf>
    <xf numFmtId="38" fontId="7" fillId="4" borderId="5" xfId="1" applyFont="1" applyFill="1" applyBorder="1" applyAlignment="1" applyProtection="1">
      <alignment horizontal="right" vertical="center"/>
    </xf>
    <xf numFmtId="0" fontId="7" fillId="2" borderId="17" xfId="0" applyFont="1" applyFill="1" applyBorder="1" applyAlignment="1">
      <alignment horizontal="left" vertical="center"/>
    </xf>
    <xf numFmtId="180" fontId="7" fillId="0" borderId="30" xfId="0" applyNumberFormat="1" applyFont="1" applyBorder="1" applyAlignment="1">
      <alignment horizontal="right" vertical="center"/>
    </xf>
    <xf numFmtId="0" fontId="7" fillId="2" borderId="33" xfId="0" applyFont="1" applyFill="1" applyBorder="1" applyAlignment="1">
      <alignment horizontal="justify" vertical="center"/>
    </xf>
    <xf numFmtId="38" fontId="7" fillId="4" borderId="9" xfId="1" applyFont="1" applyFill="1" applyBorder="1" applyAlignment="1" applyProtection="1">
      <alignment horizontal="right" vertical="center"/>
    </xf>
    <xf numFmtId="0" fontId="7" fillId="2" borderId="35" xfId="0" applyFont="1" applyFill="1" applyBorder="1" applyAlignment="1">
      <alignment horizontal="justify" vertical="center"/>
    </xf>
    <xf numFmtId="38" fontId="6" fillId="2" borderId="0" xfId="1" applyFont="1" applyFill="1" applyBorder="1" applyAlignment="1" applyProtection="1">
      <alignment horizontal="right" vertical="center" wrapText="1"/>
    </xf>
    <xf numFmtId="38" fontId="6" fillId="4" borderId="0" xfId="1" applyFont="1" applyFill="1" applyBorder="1" applyAlignment="1" applyProtection="1">
      <alignment horizontal="right" vertical="center" wrapText="1"/>
    </xf>
    <xf numFmtId="38" fontId="6" fillId="2" borderId="26" xfId="1" applyFont="1" applyFill="1" applyBorder="1" applyAlignment="1" applyProtection="1">
      <alignment horizontal="right" vertical="center" wrapText="1"/>
    </xf>
    <xf numFmtId="38" fontId="6" fillId="4" borderId="26" xfId="1" applyFont="1" applyFill="1" applyBorder="1" applyAlignment="1" applyProtection="1">
      <alignment horizontal="right" vertical="center" wrapText="1"/>
    </xf>
    <xf numFmtId="0" fontId="6" fillId="2" borderId="27" xfId="0" applyFont="1" applyFill="1" applyBorder="1" applyAlignment="1">
      <alignment horizontal="justify" vertical="center" wrapText="1"/>
    </xf>
    <xf numFmtId="38" fontId="6" fillId="3" borderId="2" xfId="1" applyFont="1" applyFill="1" applyBorder="1" applyAlignment="1" applyProtection="1">
      <alignment vertical="center" wrapText="1"/>
    </xf>
    <xf numFmtId="38" fontId="6" fillId="4" borderId="2" xfId="1" applyFont="1" applyFill="1" applyBorder="1" applyAlignment="1" applyProtection="1">
      <alignment vertical="center" wrapText="1"/>
    </xf>
    <xf numFmtId="0" fontId="6" fillId="2" borderId="11" xfId="0" applyFont="1" applyFill="1" applyBorder="1" applyAlignment="1">
      <alignment horizontal="justify" vertical="center" wrapText="1"/>
    </xf>
    <xf numFmtId="38" fontId="6" fillId="3" borderId="1" xfId="1" applyFont="1" applyFill="1" applyBorder="1" applyAlignment="1" applyProtection="1">
      <alignment vertical="center" wrapText="1"/>
    </xf>
    <xf numFmtId="38" fontId="6" fillId="4" borderId="1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>
      <alignment horizontal="justify" vertical="center" wrapText="1"/>
    </xf>
    <xf numFmtId="38" fontId="6" fillId="2" borderId="1" xfId="1" applyFont="1" applyFill="1" applyBorder="1" applyAlignment="1" applyProtection="1">
      <alignment vertical="center" wrapText="1"/>
    </xf>
    <xf numFmtId="38" fontId="6" fillId="3" borderId="15" xfId="1" applyFont="1" applyFill="1" applyBorder="1" applyAlignment="1" applyProtection="1">
      <alignment vertical="center" wrapText="1"/>
    </xf>
    <xf numFmtId="38" fontId="6" fillId="4" borderId="15" xfId="1" applyFont="1" applyFill="1" applyBorder="1" applyAlignment="1" applyProtection="1">
      <alignment vertical="center" wrapText="1"/>
    </xf>
    <xf numFmtId="0" fontId="6" fillId="2" borderId="16" xfId="0" applyFont="1" applyFill="1" applyBorder="1" applyAlignment="1">
      <alignment horizontal="justify" vertical="center" wrapText="1"/>
    </xf>
    <xf numFmtId="38" fontId="6" fillId="0" borderId="25" xfId="1" applyFont="1" applyFill="1" applyBorder="1" applyAlignment="1" applyProtection="1">
      <alignment vertical="center" wrapText="1"/>
    </xf>
    <xf numFmtId="38" fontId="6" fillId="4" borderId="25" xfId="1" applyFont="1" applyFill="1" applyBorder="1" applyAlignment="1" applyProtection="1">
      <alignment vertical="center" wrapText="1"/>
    </xf>
    <xf numFmtId="176" fontId="8" fillId="2" borderId="22" xfId="1" applyNumberFormat="1" applyFont="1" applyFill="1" applyBorder="1" applyAlignment="1" applyProtection="1">
      <alignment vertical="center" wrapText="1"/>
    </xf>
    <xf numFmtId="38" fontId="8" fillId="4" borderId="22" xfId="1" applyFont="1" applyFill="1" applyBorder="1" applyAlignment="1" applyProtection="1">
      <alignment vertical="center" wrapText="1"/>
    </xf>
    <xf numFmtId="0" fontId="8" fillId="2" borderId="23" xfId="0" applyFont="1" applyFill="1" applyBorder="1" applyAlignment="1">
      <alignment horizontal="justify" vertical="center" wrapText="1"/>
    </xf>
    <xf numFmtId="38" fontId="8" fillId="2" borderId="22" xfId="1" applyFont="1" applyFill="1" applyBorder="1" applyAlignment="1" applyProtection="1">
      <alignment horizontal="right" vertical="center" wrapText="1"/>
    </xf>
    <xf numFmtId="38" fontId="8" fillId="4" borderId="22" xfId="1" applyFont="1" applyFill="1" applyBorder="1" applyAlignment="1" applyProtection="1">
      <alignment horizontal="right" vertical="center" wrapText="1"/>
    </xf>
    <xf numFmtId="38" fontId="8" fillId="2" borderId="26" xfId="1" applyFont="1" applyFill="1" applyBorder="1" applyAlignment="1" applyProtection="1">
      <alignment horizontal="right" vertical="center" wrapText="1"/>
    </xf>
    <xf numFmtId="38" fontId="8" fillId="4" borderId="26" xfId="1" applyFont="1" applyFill="1" applyBorder="1" applyAlignment="1" applyProtection="1">
      <alignment horizontal="right" vertical="center" wrapText="1"/>
    </xf>
    <xf numFmtId="0" fontId="8" fillId="2" borderId="27" xfId="0" applyFont="1" applyFill="1" applyBorder="1" applyAlignment="1">
      <alignment horizontal="justify" vertical="center" wrapText="1"/>
    </xf>
    <xf numFmtId="38" fontId="8" fillId="2" borderId="22" xfId="1" applyFont="1" applyFill="1" applyBorder="1" applyAlignment="1">
      <alignment horizontal="right" vertical="center" wrapText="1"/>
    </xf>
    <xf numFmtId="38" fontId="8" fillId="4" borderId="22" xfId="1" applyFont="1" applyFill="1" applyBorder="1" applyAlignment="1">
      <alignment horizontal="right" vertical="center" wrapText="1"/>
    </xf>
    <xf numFmtId="38" fontId="8" fillId="2" borderId="26" xfId="1" applyFont="1" applyFill="1" applyBorder="1" applyAlignment="1">
      <alignment horizontal="right" vertical="center" wrapText="1"/>
    </xf>
    <xf numFmtId="38" fontId="8" fillId="4" borderId="26" xfId="1" applyFont="1" applyFill="1" applyBorder="1" applyAlignment="1">
      <alignment horizontal="right" vertical="center" wrapText="1"/>
    </xf>
    <xf numFmtId="0" fontId="8" fillId="2" borderId="27" xfId="0" applyFont="1" applyFill="1" applyBorder="1" applyAlignment="1" applyProtection="1">
      <alignment horizontal="justify" vertical="center" wrapText="1"/>
      <protection locked="0"/>
    </xf>
    <xf numFmtId="0" fontId="7" fillId="2" borderId="31" xfId="0" applyFont="1" applyFill="1" applyBorder="1" applyAlignment="1" applyProtection="1">
      <alignment horizontal="justify" vertical="center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justify" vertical="center"/>
      <protection locked="0"/>
    </xf>
    <xf numFmtId="0" fontId="7" fillId="2" borderId="35" xfId="0" applyFont="1" applyFill="1" applyBorder="1" applyAlignment="1" applyProtection="1">
      <alignment horizontal="justify" vertical="center"/>
      <protection locked="0"/>
    </xf>
    <xf numFmtId="0" fontId="7" fillId="2" borderId="0" xfId="0" applyFont="1" applyFill="1">
      <alignment vertical="center"/>
    </xf>
    <xf numFmtId="0" fontId="8" fillId="2" borderId="36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8" fillId="2" borderId="21" xfId="0" applyFont="1" applyFill="1" applyBorder="1" applyAlignment="1">
      <alignment horizontal="justify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57" fontId="9" fillId="0" borderId="0" xfId="2" applyNumberFormat="1" applyFont="1" applyFill="1" applyAlignment="1">
      <alignment horizontal="center" vertical="center"/>
    </xf>
    <xf numFmtId="38" fontId="9" fillId="0" borderId="0" xfId="2" applyFont="1" applyFill="1" applyAlignment="1">
      <alignment horizontal="center" vertical="center"/>
    </xf>
    <xf numFmtId="57" fontId="6" fillId="0" borderId="28" xfId="2" applyNumberFormat="1" applyFont="1" applyFill="1" applyBorder="1" applyAlignment="1">
      <alignment horizontal="center" vertical="center"/>
    </xf>
    <xf numFmtId="57" fontId="6" fillId="0" borderId="6" xfId="2" applyNumberFormat="1" applyFont="1" applyFill="1" applyBorder="1" applyAlignment="1">
      <alignment horizontal="center" vertical="center"/>
    </xf>
    <xf numFmtId="57" fontId="6" fillId="0" borderId="29" xfId="2" applyNumberFormat="1" applyFont="1" applyFill="1" applyBorder="1" applyAlignment="1">
      <alignment horizontal="center" vertical="center"/>
    </xf>
    <xf numFmtId="57" fontId="10" fillId="3" borderId="4" xfId="2" applyNumberFormat="1" applyFont="1" applyFill="1" applyBorder="1" applyAlignment="1" applyProtection="1">
      <alignment horizontal="left" vertical="center" shrinkToFit="1"/>
      <protection locked="0"/>
    </xf>
    <xf numFmtId="57" fontId="9" fillId="0" borderId="0" xfId="2" applyNumberFormat="1" applyFont="1" applyFill="1" applyAlignment="1" applyProtection="1">
      <alignment horizontal="center" vertical="center"/>
    </xf>
    <xf numFmtId="38" fontId="9" fillId="0" borderId="0" xfId="2" applyFont="1" applyFill="1" applyAlignment="1" applyProtection="1">
      <alignment horizontal="center" vertical="center"/>
    </xf>
    <xf numFmtId="57" fontId="6" fillId="0" borderId="28" xfId="2" applyNumberFormat="1" applyFont="1" applyFill="1" applyBorder="1" applyAlignment="1" applyProtection="1">
      <alignment horizontal="center" vertical="center"/>
    </xf>
    <xf numFmtId="57" fontId="6" fillId="0" borderId="6" xfId="2" applyNumberFormat="1" applyFont="1" applyFill="1" applyBorder="1" applyAlignment="1" applyProtection="1">
      <alignment horizontal="center" vertical="center"/>
    </xf>
    <xf numFmtId="57" fontId="6" fillId="0" borderId="29" xfId="2" applyNumberFormat="1" applyFont="1" applyFill="1" applyBorder="1" applyAlignment="1" applyProtection="1">
      <alignment horizontal="center" vertical="center"/>
    </xf>
    <xf numFmtId="57" fontId="15" fillId="3" borderId="4" xfId="2" applyNumberFormat="1" applyFont="1" applyFill="1" applyBorder="1" applyAlignment="1" applyProtection="1">
      <alignment horizontal="left" vertical="center" indent="1" shrinkToFit="1"/>
    </xf>
  </cellXfs>
  <cellStyles count="3">
    <cellStyle name="桁区切り" xfId="1" builtinId="6"/>
    <cellStyle name="桁区切り 2" xfId="2" xr:uid="{ED52D8D9-0422-4262-8AEF-6C6D3D025F1B}"/>
    <cellStyle name="標準" xfId="0" builtinId="0"/>
  </cellStyles>
  <dxfs count="0"/>
  <tableStyles count="0" defaultTableStyle="TableStyleMedium2" defaultPivotStyle="PivotStyleLight16"/>
  <colors>
    <mruColors>
      <color rgb="FFFF33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B669802-1701-40A8-AF4D-FBD2DF7EA249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8144B-4EF3-494C-806E-1C2C27E98456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4901D4-B4A8-4A10-A2DE-572FA01A0A30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79BC8B4-4CB3-4954-8A9E-121E89DB32A8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C264178-364E-4D36-A651-A6EB5A3D39A8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DAB151F-C003-4DB8-B273-1C019AF3D0AB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8F2B31D-3DCE-4710-B737-BA529A15122C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0DC9F9E-7C84-4ABF-A104-C09287D00C84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B88DCF1-41BA-4EBC-BC3C-183355B77110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2BDA4CA-C271-46AC-B6AE-6513876C2AD9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2BA407A-42F9-4DCB-9ED2-9E4758DD5186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A46092D-F945-4C11-A3D7-F63946E60AFD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19CB31A-2AD6-47E3-B238-4B967E839E7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872D232-2CE5-49FE-8FC7-5AAAB9B5D4B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B773489-42F6-48AB-8DF1-2AA04F58000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087B330-48B6-410C-B40A-B56080AEFA26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B522588E-7DC1-4B16-AD92-76931786FBAD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372146E-A3D3-4A6F-93F9-7409C1DEA290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5AC9A77-D047-4952-B7D8-945C8ADF2FD7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228E0C7-6CCC-4F01-B99C-DC1EA7C7C47E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999C249-B5FE-4A15-BEE4-B56566C45D48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8FE74A6-40E1-416B-86BB-134E31ED0D99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FE00BDE-63F3-409A-BF7A-320E1467021C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151A0FA-BBF1-4D33-90FD-6513E16836C5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B3BFF55-4C12-4768-8607-E47ADCE79A79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44719A3-D76F-4F99-92A8-8242ADAEA870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70878BB-C883-4172-A861-2C9EBC0B62DA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9DE1628-25BE-4F3C-B8D4-1A92EF48C466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FEAB419-DAC4-4403-832B-17E3AE3958A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0BFE3D9-0A82-4DD4-8B36-22F9C9C275B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254E4069-A63E-4DC1-BBF6-46AE6D1EFA6D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88BAE52-D242-40EC-BBD7-47E400B87A07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F138760-304C-4EF0-B9A5-07A150B989C2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D25ADF3-F9C2-4A61-8785-3B70DE3A7C6F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34C4EDB6-336F-4F4B-B627-6E5EBAB4287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CCB4D212-A376-4B38-A6C3-653BB5ED37AE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C33C452-20A0-45F6-8384-41D39C897F39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38BCBBD-53E9-4668-800F-09635B83A85C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C7FDF65-3BDC-4F17-AB7D-181F640D2C9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45A88CE-18E5-4E3B-8DE6-AE6C262E732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6E658D77-D324-41CC-84BF-72C31CF61FD0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87AB955E-A4E9-46DB-8816-CF108BBD86F8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3518053-C272-4BD4-8125-09B76046D5F7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008817D-B3A3-4170-876C-90FB75034556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72A462D9-5654-449E-A783-CF6B4EC11044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BE03E29-2950-4F82-B976-3387D7F9A443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068F7BE-6D22-4FE0-AB10-913185A2818F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45E32CA-7EAF-4B96-B9FD-0E1A4E07E7DA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171488AF-38D1-49B5-A837-83EC9F7C0B3B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BB046F0A-237E-4D8F-B31B-8F2469B90073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D39E9A0-2F03-4575-8614-313FF3948C9B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25502425-BA46-4572-BB85-BBC577D1076A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E8CCA9C-05BE-4592-9023-888640A40005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608D18F7-AF7D-43AB-BE5E-ACA16FA168B2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B6EFFE09-C690-4C67-B558-6783473DC826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9ADD43D0-4AAA-410F-B13C-702B080C43A4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B7F30A0-C192-4E3F-9ACD-0147A49D7DA4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8D2235F6-C357-4F23-931D-8B4E2613CC99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310E660-CE60-4326-9EF1-D6E540E526BA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FD7B01DE-FA72-49D7-ADCC-62B269E98607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BAFEF515-BBBB-4B07-A907-0FB2E96815F7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9D193F69-BF6F-466E-86CF-B9D50EDFD84F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456F71A3-0B87-4875-BEAB-FC4C051B5352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24A268CD-9476-4A06-8B7A-3A00FEB291FE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F6AFAA83-572C-4E6A-BE2E-F7960D45079B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4D2363DF-6BF6-4D21-8561-47A61D7DE97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0E9C5B6-15E6-4E11-B205-B4EC1CBD883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D9388F2A-93B1-4AEE-A131-546873FC2E9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41BA4BC-D2F5-474B-9BAF-C03E3435771A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2FFE0206-E080-44A7-8AAF-B716B920C55E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82238EBA-4BD2-4E21-AE5A-E780706F17F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D7BAB32F-01A1-4FBD-AA61-3D26D2CD865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8103BA01-B5AC-4DA0-91A1-717002995818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31E7DF57-4674-46E5-8BAF-E01E81783C40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D87D69B7-1CC3-4732-8FD1-A6AB085DD981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F5BB8C1-00B2-4DF4-878E-E9EA9A96B3E1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C934B650-2BD9-4412-A84C-0126D70F832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E49A6A3-6B62-46C5-8640-8F7049091584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AC2AF295-A31A-47F8-A914-6D2483FD2B54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25320F54-1ECD-444F-BE19-7C74EB04505B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1CC02BE-0283-4C76-B16F-13402D3F82A6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66909848-0989-4158-8C66-AAD58145D283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96A8E0EE-4F62-4831-90FF-DA54B0C06A0C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B39414E-ABDA-40C1-B377-0529AE12875A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FB65DD15-9336-4AAF-B99F-1974F57F8627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91379DAD-0D7F-4653-8AEE-6170A1D73CF9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1035030C-229D-4E0D-A679-75773563506E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2169ED17-FE13-4CDA-982E-2989949DA9B8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3F4E8C2D-C48C-4B0E-98DA-134C7A1E349B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62DCB310-10A7-4D87-A9AE-32726FCC744E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552318D-BF16-47AC-85C8-16678EDDBFE1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4B7708A5-0572-4B43-8CB8-819A787F91D9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2ABEB531-3420-426C-A940-5A622216F454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9B02EC86-0CC5-4D6F-83CB-F41719331834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32DD357D-A09B-4501-BBEE-A41A51A6D5BF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43815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E34D8218-A1D7-451D-A8BF-755743C39635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943BF615-AB4A-47DF-B20E-BD5A11041EB4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5D011D2-8905-4CEA-8EDC-045ACDE57BE0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F299F7D2-229F-4863-9AC9-B0373823CFAE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3BA1F584-BBF6-405C-9080-A31E4EA74F8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898F9A2D-04ED-4A62-AC49-902155C5D313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9D1E9B8A-4BA4-474E-B75F-030E4FE729FD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5DF1AC15-9A3A-4B14-9C0F-B7B6D1C96AB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EBFDAE48-AD77-46E1-AE94-4FF93307800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13E6EBE2-BC5B-471B-BED4-0EA8A6CD53B7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9396106E-FE31-4F14-9DFC-B722148F4101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174515D6-76AE-4147-A8F6-D7BF53D63988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E7D63F6-E111-4A3D-9E57-D35EA75B7BFA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88E86CAE-23B1-47EC-B241-3D333575160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FEEEFAAF-55C6-4C8A-9A42-077F079D6A98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A9FBE96C-0492-489E-8551-96739EA5F2C1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73691DD5-5136-41D9-9CB8-604F1D24CBAC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3738C47-C73C-410A-92A8-9151B27BE01F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F5C976F8-CCCF-4B67-8E7B-6AFEF544C88B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99DA136-4749-4088-A9A8-97C6367C474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9F4B6E81-0617-4AC3-9170-5F1D17B95DD9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8D8A551-0A1A-421E-8FF9-A99ABFF127C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22B6CE5-7C60-4F66-87EB-5B64AB374083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6C3E21C-E8CD-4162-81EF-F150700BCF64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BD0CE81-88CC-4BCC-8513-CB84E44B8999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8217C2CF-6968-4F69-B60E-09EA66DD9E9B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C129B1FB-9399-4FD2-B648-9480F304C0E3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45D4FCE-6A7E-4C07-B99B-C5222BDD82E1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D7534D7B-3B1F-4D4A-9F09-6ACE92BA89B4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8FDFA56-91B9-468E-B4D0-C7F03375669F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F9AB606-F052-4BF8-8F13-F4DBD862496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6496F77-1ED4-46CD-8F40-5E90238552DA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2498E-F1D7-460A-9350-197C10616F1C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3A3FF3DA-2A99-4F61-8FE5-61DF8936E0B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A67D268F-C298-47B8-8620-9ED77F38807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B129FB70-D158-4151-95B5-31A427341FC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EF126ECC-66F4-42FE-8462-44AA478B579F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FF37290-72A4-4C17-84DD-7458AC65E0F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CF67A83C-84AA-403C-BAEA-71034BB1D48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B97A5D2A-94A3-46BC-9BD1-3D0E1620B65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8A807D74-5B64-4497-9FA3-EEC394AF8A5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680F1EA1-C29F-4186-9F65-B9626F53EE1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878EA48-2765-497B-AC02-B57785E745A1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6946121E-843F-463E-BBEA-FF0F4A39C85C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1829D62-AC41-480D-B57B-32BB70D6A10F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EB343AA0-B63C-4807-8EF4-EA6F9750E87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F29D71BA-7C87-4E05-96F2-CE66A7217BC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34CA6E67-0BC1-450E-B925-4C83DCC453B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6CB3B3F3-165A-4924-BF2E-593EDA68F1D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A7D9E07A-6CEC-40D4-BB71-38D43EEAAF64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D98BBB5F-7578-49EE-82B1-4539DCD7152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E92B323-625D-4CDA-93EB-9DE946882F7C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D033B368-42A2-40FC-9A2C-510CA369DE59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2BBE8F4-F644-408F-B654-7571B3BAD78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1B0949F-FB42-4ADB-8FC1-B14A1B959ADF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114FFB6-4ABC-4386-BD76-E1C3E421032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DC1234AD-514F-4D11-8221-423FA8844DD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D1AB2A2-E889-4BBF-8780-7BC8C6E1025C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CE7E84E-39EA-409D-BDB0-3EDC0BE21256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2ADFC779-FF51-45F5-81A0-001C38A3D105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1B8033C3-9A99-4E81-A9CE-F1648DE18E09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EF324C05-CD58-4922-9841-2C89F8BEB82D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ABC589E5-B3FF-4680-8D38-D5793D6CE8B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CDE1203A-A414-4277-8E4E-08C1AB8B463F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98E99262-4B49-41A2-8E0A-0BD4D86C9428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94EF85F-2639-467D-AAC3-D14CEB5EEEA2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77A3DCB3-3457-4A8E-99F8-C76C40A53F02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9F2991D-6270-4F3D-8043-9115161D67F4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1381BCD-9FCF-4328-A03B-DAD02146D38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F9AD16B7-112E-4810-A2E8-82A9F3EB98E5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C3AEF6D1-B570-4CFF-AAA7-FD3DB5B9B377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25E624DF-D6CE-4BD5-A734-CCBB97383B1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717B4B22-9D2F-4841-A583-6B20A54382B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ED09776-2493-4C93-A044-F7137BDEA0AD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85143489-66A0-4A93-A514-D4E74AF2C8D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F9A90B2E-81D7-43E8-92EC-B5D4BFC0A61F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909F426-343A-4743-A5DF-0F53236A047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AEF93DC7-5BFF-4F0C-91AB-12818DB4CA0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457A9A73-D01D-4B6B-BA9E-8199561A4D5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6271EA1-AA0A-4A4C-8170-0E735C7D4B5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EF76D169-5A70-4BF1-B260-BB6A5B48A47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E540B447-7072-4C99-978A-751A57D3694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4F8A37A8-7F50-4C10-B42F-5E8BF651BFA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254128C9-575C-4DA8-923D-5853F882086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42EC199-E3DD-4718-B33F-88D983A17D2F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9DB719B-301E-4575-9474-36717D6F3668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EB280813-F14C-449F-A6CA-F24EAC97BC9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17A8F3E9-4E75-45BE-83E6-B4A3F69A6FB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43B697E4-A911-46ED-B480-C9D028DD73E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F3F72E60-2487-4AD5-A495-D64207A83CF9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64694180-F01D-4329-9789-136EA418F416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758A248-E626-435C-B9CA-3F3914B7475E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C20506F4-3573-488C-B21F-BF60C10379F8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4B9FB6C4-C38D-46B5-AB6C-94C2BE198F5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4595DC85-D0D8-4321-A2E8-727BBF9F054A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7ABCF0A8-B57E-41D4-AF36-753C9B48483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2C3ABE28-D1DB-4EAE-ADFC-176D42B3B567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1A36F296-1B16-40D4-BFF6-EF2D6A3E89B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B170E26A-9C6D-47E7-8FB1-6EB5909DA69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7BAA2B4-56B9-4722-8EE4-11ED7A75722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49530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CB783591-6A66-493A-8596-FE3635215DF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31102EC9-EBCF-4748-B185-38959D9B8F46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8BCAD196-5596-420A-B10E-6B316EDA49DB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AECA116A-CAB5-4378-9483-4A2A03743C7D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A6ACED9D-F5FA-4CCE-A746-CD2E178C869A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043DB3A-3B5D-4976-8EF6-1DAFA2104373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58F6D92-3B47-4B78-B09F-6D21E2C361C5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97107BD6-81A7-4061-A883-97F84A2BA556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29F2B801-E0C4-47FC-8C20-B7EED978F2D1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E3AE23A-B3B7-4BAC-A0A7-AD366C7D72A3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D75E2F-B40C-43E7-8143-E43D11DFAC87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AD45BB10-39C5-4F7A-A236-1DDD85B21A57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9FFE4E69-3FAF-4B2F-AC0F-149230C96764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E77F5B4-D742-48B9-8799-E868F0D9835B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3C70E08E-E8BE-41E9-8F26-FA664F1539FA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91C37A6A-EF2D-435B-8EB2-8AC32EFB89B4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924841E6-8171-4226-B8D1-5DEB1D5FF3F1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A8104D9B-0A18-488A-9069-A54B9E66CF8A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7899B3D-2FD9-46DE-9075-396102681924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44F08933-8716-4969-AD8D-5028CE029A41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56B53B92-FEC4-4FC4-AD16-4FAF03760D7E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6274DE5D-1452-4AEA-9570-77F2C930C73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67992787-6B2E-48C0-9A9C-CBD82E3C52AA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AED84F57-6DDF-4348-AF26-3DC540557F6D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449925B8-544A-45F0-9D18-74FD96C8F1AB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8C873836-5F96-41A1-B8E6-5D748D362D40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98224C4D-FB63-40EA-A4FF-35CDB973C429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2E984FD-C08B-4B19-BF92-F119E0AD672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79E4A750-8CDB-4A70-9BC2-3089F18DA239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FCB6D2F-9F07-4AB4-B565-B2777E4BFF16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26C56FC8-B6B1-486D-88CC-6AF4BDEB0D8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54CEC14-6DA7-4882-A1DD-368BD5F20E04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631C4E3-EA83-4E28-A62B-AB9CA8435DDB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D0AF875-C23D-44AB-B21F-968CBED626D9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2F914DFC-67AB-4C93-8977-4473F427693E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4879CF6-2835-416A-ACCE-B7965A60C7A4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9EB4C844-7C22-46F7-A907-7A06C285D675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ADBB6C8-79C7-4CD1-A8A3-7EEEA0A7899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51866249-34BB-4039-9284-ABD521C3525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DC01EB0-D5B1-4944-9328-12908838D5A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4BD97DB3-2BEF-4C4B-BEA6-D0D8FAF04A89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095530C-4AAE-40F0-82D4-522790CA77D3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3263B61D-3DDF-42A7-BC03-48FC2E7B74AC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5B9D8A40-6254-4B8F-B222-F10ED0A044A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A2F00DEC-D855-419D-AA33-64AC3DE9C68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C6B69EF7-DE0F-4A7E-9CD0-6ED259930F8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95A98505-15A0-4593-A717-5BDD86DB5E9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CEDED0E-4912-4312-B079-8911CE7F4076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63C2521B-5289-477C-9D4B-61AC0455A2A2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C12EBB41-2BCE-4A50-9D0B-666F624326C5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4D346BCE-A285-443E-8EDF-01DC54E96A04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32D4776-47B3-4CBC-B97A-45CFE96D1A9B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AB8708EE-D911-41DF-9D91-9EB21FC1F18F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2563EA2-B7FC-4111-8C7A-9F8BAFC92CB8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F2D3A843-3934-42BB-8E7B-A2401A08C853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42A4A887-8FBA-4AA1-AE9C-33612CA80E63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F677F6D1-DCF9-4AA1-AC24-CAFF76CE3B9A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2914F2D-C179-4E6B-85B9-42C1BED578D9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573FACB-8E9D-4205-81E0-EF008B838AB1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73B16E7-573E-4982-B181-6CFF52D414FC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ECA7BE92-1476-42E6-812D-6AB404611332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CB1DE0C-9584-419F-B46B-2896D5AF5C32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C3640355-3F92-4623-A425-A521F1D284A7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3E1F5068-31D3-4555-A904-93247948A104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8539909D-5940-4972-9427-121764B5C4BC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80A108C1-611E-47FE-BD7E-7984241E503E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55133B2-1A61-4BB9-AF53-C2A61D2DAF5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EB7DABC6-66FF-4FC4-BB96-DE76B204A81A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7857043-4E0E-45D5-A7F2-1F30A4D62051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C761AFC-A65B-436B-8289-BFC1D0DFC0B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E66A7BB3-7B6B-4C4E-81CD-012D419AAF7C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825F582-06F6-42A8-8652-5FB74A2A427C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78E8C5-D8C9-4693-8CCE-56B4AA11A909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C77AEA45-C587-46B0-8BB4-95A0F10E3A62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CF11ACD1-7E17-49D7-9B61-2864C722D490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734C2CCC-EA0F-449B-A435-4DA02070B6B1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2280B5E0-0960-4300-A663-75E0EA3EFFA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30C9A174-AC2E-41BC-9F4F-DBFECD8043F7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1ED810A8-7FC2-4F54-A8EE-411A8D7AA666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4E252B22-44EE-4236-8B3B-D6B918CF88B6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CAE0899B-A1C9-4E64-BC38-5D3EA23AE47D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FB6142-3E79-41BE-81CC-658A369B95D4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97BAF5-FF3B-46DE-97CB-C3A55FDBEB0F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3931FC1-B872-4F63-B29E-7A06C0051EC3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D717370-6225-4303-92EF-8D8E2345868A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65288A8-CA29-4978-BEE8-01BF68D0E476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37BED85-645F-4AB3-A6EB-C054267D1395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EE2866B-B92B-41F0-B745-A2D4CCCADDB2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0A211A8-EDCB-4047-843F-83E16F9E80FC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F0F8172-141E-4BA5-8E31-03B0EA9A44D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8B75A08-AF21-4B0E-9B6F-B2A6D80984D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7759772-8117-4CA1-852A-403672EE66D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505D690-091A-4B46-B44C-D060B61292F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B45E15C-D43A-4AA6-B380-0302AC5A186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02C1854-39F4-4FBA-A868-3DC8CD7080A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77343A1-7DDF-45D7-8796-D0683F67490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655971C-9FAB-4356-AF29-BC1FEBC5CD3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97E99D9-F41D-44B4-B3B9-8DC0671CDF27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E06F467-9DCA-4DB3-84D1-39A3115260BE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470585C-8224-4083-B29D-497A8A4FB64A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D6E22D2-D180-409E-913A-1DF2614745CF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0B3ED43-8760-45A3-91EB-6B09A51C9A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BE863AB-916A-4C1E-988E-7037ABEEE53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6F600BC-2369-465E-B827-6241B48CAF71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EE25178-A38B-4E1A-A2CC-F9044C3D9669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BD9464D6-4BB5-44EF-B963-C10A11403E9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DF1AC4F-7A26-4E7A-B462-88C304F741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D080F6A-E76F-4837-9921-338BE70EEA7B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56D672E-3EFC-427C-A967-FCE211434B16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D945723-7096-4025-9A4E-F126B266B60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83E6428-7832-4E14-B1BF-A67A8751FF1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52E4548-20AA-45B4-9EA7-56EFC28BACB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9CA48ED-0A70-4A57-B987-2CCD3DA726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074BFB4-9016-4366-9050-AE4516C35B4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69A337-1B3F-4FD7-A2BF-EAB79727CBF3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0158040-E938-4B07-8521-081EB2BB6366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C043F24-A7CC-4DFC-898A-0D82644EB283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1A67151-DB10-4C50-87EE-C88F33146E71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C1F5354-6A82-4949-BE82-AC3C5B10DC2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4E36086-F3C1-4A03-B983-730E7EFF439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B117428-8020-4270-9797-585565A4E5C9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D1F82AA-8F14-4EA4-A75F-4CC900D4891B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7B5DB39-9F3C-4263-B755-F578169DB21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F7C2517-062A-4301-A12D-FC4DA164D948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FFD6655-990C-49F8-AE46-7F7428678D7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2E73057C-3B91-428F-820D-E33866ECD05B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94178A1-CF33-4179-A2E7-F55D076B6E9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F6FB7FF-7D35-4C0F-945C-6BC5C8724B5E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46A0F89-78F5-477B-9645-02F06B5EAA8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BCE780E8-484A-4B7B-9017-8FE8A9C8EFA6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10AB95F-345F-4688-85BF-5C685AC59C58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74B3052-50D4-467A-8C21-E5C428F0C6A9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88006FDF-855C-4D37-B030-E4FBF6B9BBB9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4FB6F71-F2E3-4CA0-A900-B8460BF6B410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14FA7857-2DAA-4D2D-B1C9-FF6CD7FDE0AC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7513AC64-D399-4E81-B198-BB0A2E8C8493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DB8C4E91-16DB-4DFD-BEF3-81F71ADC3CB4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469BCAA8-C5EA-457F-8B4B-69DF998B1875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65AAE59E-8BC9-4829-A308-06CE2DB7C794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B4F5195D-94B2-4D30-B589-B58D2D65D0BB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6F97D8D-A3A6-4663-B7D5-3078AD31E743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C1CDA8D-076A-424A-8109-EB67C65D4552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E206B530-9819-4700-90E5-C47B162AD967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8BED837A-30E9-4D28-913E-025D0068DC00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A13A53E9-6E98-4BC2-AD18-D6E485FBA98A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E7BAE805-DDBA-4581-83B3-9D3B84C2078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C9A69F15-458F-4C45-A5C0-7D536D31B52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6525E526-EF2F-4E71-8F69-6748B38D996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81A6D75-B356-4503-AE9F-9828016A167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59396F6B-AF11-490B-ACD9-391807BFEC1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2BF0C77-8F51-4AAF-A00E-1DB7AD40E52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C05644B0-C846-49DF-9D27-67D5171C4E5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360EEFEE-06D1-4DE0-B935-13AF966AA1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FDE05E46-62F5-4613-8956-6E4D747B246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C1A19DBA-61E7-447D-9B8C-9E9F8560169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3E271D31-4C64-403D-B530-8A10F2D92EA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8ED4D7E0-9436-44CE-9664-8084B204B3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534C6F-769C-4602-88C0-828648C2E2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BE865AD5-F269-47DA-B5DD-858AA2BAC78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D382AEE0-2B18-4E65-A91B-87600AC4464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1D3E655C-9E94-4536-9B4B-8C230F46753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8E5EF733-D7FF-45B9-9E31-EC99357D01A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3B34B920-3449-412F-91F8-B7700A916C0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F80D20DB-E186-4F63-B7DA-BF268590AF4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7531A03-89B4-4CE5-8454-E99D24B3E11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1FCCEB47-0413-4427-8727-C52B7DA7E5C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C9845937-A1B0-4777-868A-3D8ABF5D3A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58CB7A55-BADE-4C71-AD96-754F4404789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AE6603C3-4D6D-4F12-8F37-13CBB8F27B9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47743020-103A-43D3-9DF8-64B4A55E7B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B5803316-AE9E-4264-87D7-A8703322398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A09649EE-2C7C-416F-B165-BE4C5736910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387EF49-5A5F-4799-A8A2-2EC2B581549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AFBF22B8-F307-4F9B-9664-DAA8CB11B7B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8B63942-9AAD-48A8-8779-6EADDB5B69D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9362EAA8-48F0-4D2F-BF77-9E0AA72569D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3096DB7F-8B29-4086-A7B6-B97BC6B271E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C7EFF4A5-06D7-49A3-A150-BE145B61C86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C91C96DE-E780-468C-B3C1-E811A29C1A9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8A788CE6-4AC2-430D-89FF-9E26C48B8D3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45F3F784-4AB9-4627-B11A-A5AFD401213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B7AC13EB-D3DC-4B39-B78B-42A537406F9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FBCCDCF2-1E56-4196-89D5-B209EF59A58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96B1652B-40CE-4FCC-9F6B-5EDBF9823B5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DFE651AA-36D8-40F7-A636-98CC020C586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5261A523-4385-442F-AD89-BB10AB16970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8927FB23-9CB8-4A1B-8B7B-66E788BE0E6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48A282F-97D6-4E9C-99B4-63FCA465C1D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CDFB31E-BBEA-4954-81CE-12AD95015C8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097CC66-FEAC-4F43-8726-2CB4EDDF163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F57AD640-2F40-4951-A720-B601B24704B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1229B4D-FBB2-40EC-9FB4-674E7347BB7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8ADE7FAC-F3E0-4560-9FD8-69FC69CB3FF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C9F88DE-4562-4BF0-B8B0-B91B830EAC6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645188BE-30AE-4EAB-8785-D2A332E322D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10ECFC5-71C6-4E91-B803-3DD7C21AC75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F49A6DFF-3E32-4B4C-8B6C-BF901C605FA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50E4658-6B9E-49F9-B6AD-CCBD77F0DD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830821E-A6C8-4FF0-B2BF-82CD0FC59C8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6308BB73-9F2D-4151-A7E9-D76FCB3B94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6A68F04-10A5-4A4C-8CDE-BF55F9282D4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D3CE2CDD-B176-4650-A823-5952C077114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8913F0A0-4DDA-4470-B707-5191150B2AE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8B50F03E-B50A-4975-9D0F-CEA429DEDF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A1D011C-ADA8-4960-9A12-9AA7D502ED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746B8558-6A0B-4656-89EC-49E130DEDC7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D3056EDF-FC96-44F4-8425-762AB6EDDF7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F306E5C-8770-4309-8799-7421EB1E0E3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44D32D29-1823-457A-A163-5ABCF8AB106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5A7C5D72-D079-4657-8CA0-B3804C9E34E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C7F50EB7-5157-4ABB-B3E3-C367876E3E7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77E8AD5D-C009-498F-9437-F2910D9A8DD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B3A5CB4-F5FF-410B-A1C1-22D5D0DBF5B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B5071DC-F447-491E-9E7C-A6E1712BF61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A6327720-3AB8-4817-8509-2409DC05624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999B80B-F9F5-4829-9024-CCA1ECD4411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3FF3A65D-96FB-436E-8AE7-FD51262BFE4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938DE0D-D0B6-434B-BC0A-1C4E68A1CDF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C1381CD-3F73-40CF-B266-8D71DB5A6B7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4423898-1896-4222-BFB4-A481E593CB5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658308D-806C-4DC9-ABE8-3E1C7CD5400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1AE18AA3-43DF-430A-8859-E1CCC5C0B4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FF47B4E8-95EC-4317-99CB-570567D9BB5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05ADA0C-9AB8-4064-B837-2D83BC94617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4B88AAA3-D5EA-478D-A953-96948B214EE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93560C2-8030-4569-A9C9-30FFC7C1EE5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B092AAC1-D388-416C-AB3F-EF9D57A5E7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7DD807CD-E9DF-4E0E-88AF-E714ECB35B0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3BB5AC4D-58F9-4640-8EDB-3C5DF0B01BC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5D1CB5A5-B384-4F31-827E-33346D55C63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32908DB-E587-4CB4-8614-4716C255AD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560B45DA-7CE1-4C4E-9AE7-062A2FEAA7B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65B850C-5AFA-4338-818E-7E268086EC9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9C8CC175-B307-444F-ACED-CF14000999F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B99183BB-B3B6-4EBB-981E-386FA152966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D6CF504D-260E-448B-AE2A-212BF9727D0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BB9A422-D060-462B-99B0-83DB742B704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819BA98-5280-4473-905C-2906C4B658C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66D6ACEA-AAC0-4F00-8991-45BB92D363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F959FD9-4C14-4A94-94DB-10285ED4AC2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B3B5FF5C-1DAC-4510-B4CA-38DA5ADDC8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29CFB8F-2CA2-4412-895F-A740478A0AB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8AFA0B45-A83D-46A6-96ED-C757214ECD1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9B33039-031A-4641-932A-CDE39CE788B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6796F10-FBDC-4AFE-87CA-9536A4E3F38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1A6ED92-8A85-4711-9737-6C794B66A59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06A18BB-C5FF-46C4-8589-3C20F7AF0AE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90DCA5A-455E-493B-8820-D2E82F52616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39E3FAB9-47CF-481C-AA9F-69D51B4ED2C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9B6238A8-DC31-47AF-AEC0-EEE11231100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459E0D04-F39B-4BD3-B9D0-7C7E91D35B5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79B957A6-B587-4DC7-ACEE-9BB5341972E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9B499857-BEBF-4416-A04E-D5F4DEF8EB4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AFCBF1DF-1E03-4102-991E-C5B620E0ACE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AB0DAD4-BEA3-41D3-8AEB-0C58F85DC5C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32FD3790-5865-460A-95C2-86019225B1E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4FE5C08-7BD8-4EAC-A139-90C0D12BC1A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7DFD246-79A6-4048-B771-36BF806CB24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6B8C3DD8-DB4C-45C2-9496-973306645F4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29A31FF7-51ED-4460-A3D0-441FFB24E9F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BD02BE5-1AF4-4CE8-83CC-F2138EF47ED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25D3BED9-8980-424B-8686-DE716230A6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FD486B1D-42F0-47C5-8447-12D76A5793B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20451797-8D16-402F-BEB6-686C722989C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1E0FCCD-7AA2-4803-97E1-BD1FFECB8D4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E9CC208F-BFD4-450F-9028-1E3FB272F4C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B3048AD3-9A04-4E68-9D71-7EA0BA07A62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D433F062-DD0F-4DE4-AE28-C04DE5B013F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B56DDA2F-E055-4E16-9A1B-65A0A87D6CE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12E7A1D0-8C37-48B7-9AC5-74F33D710DF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20B57433-C9BC-4966-ABD4-D52FB7F70C0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3937A3E7-6561-4AF9-9B7D-C5172FB03E2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2666A95A-8DD7-41B2-9E9B-B9F38AAC4B0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1C02128A-54C1-44FF-9A2E-5E6D327A907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98F2B8EF-BACB-4FAB-88E6-2C9CA19743C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A127D62-3808-4C7B-BA8F-6506E97911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24CDADB3-77E5-43C9-A676-E93DE58BFE7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9BA96983-5DF8-4EE2-9B3F-0336F5B656DF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67F37D45-0990-4F99-85A0-19EDE55B7D3F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D2E3A31-CD0E-457C-94C0-DA39733C9840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999AD46C-C2A9-4BED-9E2C-ED3A05225FE6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011F385-CD14-4B4B-B725-3C15F2D03340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6AD543CE-59F1-4ABF-AF2C-4F4CF977BF75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22AA13AD-444F-4928-9FD0-139DE3A40B8B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99DF1E35-005F-4611-866C-DD433984218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817CD544-304F-4D32-8FD2-C9996841E318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13F527FE-5A6D-433C-AF93-16574803751A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9299704D-F388-4F41-B207-5986731853C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8F0AEEB-FF86-4739-82F4-A6119EE669F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5E4BD0E5-A5A8-43FB-B7D5-20D4D1A1BF9E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9994D9F5-1F76-4ED2-B6DA-0E0C24C055D8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B7452D41-DE9E-4C13-9C57-9833BF9270D7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3D3C30B4-8FF2-4BA2-AE17-E186154ACF2B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65548581-67CB-4DB9-B6C2-153FB0855DA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FA5B6D0E-2E13-4A76-9F7F-5F16AB9E99ED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C6A9E85-9275-4DE8-9A69-5E31756580D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35A8F5B8-4A8B-4C2E-ACFA-4E2B5240861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A267D07B-A187-4E9D-B61F-02A48274FC80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EE8DBE67-2487-4DE5-9DC7-C0001BE6E5F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684FBBE-DDB8-4A1D-8549-D15762A2C01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84460CB8-17A3-4845-8E5B-B367DEF648A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848E4EF-3611-48D0-A2F7-F09BC389197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B3DAC9C3-1F17-4A6D-8D65-31313DE2046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DC1F4817-3887-40A4-B8E8-4528E92324C6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3B2CA11D-88BC-4B7F-A09E-9C82792C8D85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CD283FD7-CEB2-45FF-84DD-08845B31976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5C3C4E96-7AF1-4883-9FD2-26B74A2FA9B0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CCF2E952-42C1-49EA-84D0-876E559A75FA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277A2B01-B1C0-4768-A3EE-C8C9BC4FDB12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5D7DA4A-CF38-4699-A4F3-A0DDDCD93397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4C1DD333-DCA8-401D-8839-B1DB55D189A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1C991AE-2195-47ED-9BF4-6DE89B1BE618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D8332BCB-2443-423B-9CB7-FC3B1576D0D0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3DC6CE4-847F-4BE9-88CC-0E8F220BFB9A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6F46217-F090-4899-A5E7-7280CB9072EA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E8EF446-D79C-4219-BE69-2EAE0762A66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60EC7BA-5376-4196-9EC6-CFAAE6561B21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D71E37B-EF9C-4F86-BA0F-97897581E36C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1EB57E57-F35C-439C-A999-7CB8D359985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4B36884D-0242-4DF9-8D36-F379001BDF8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36B963EC-3BCD-4B9D-B391-B85C36E84878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7122B2A6-78A3-4E95-ACAC-A2118334860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4FAFD860-3234-430A-895E-43E674742FF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C39BBD1E-5777-40C7-90D9-716DC03324B9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EEB01B3A-24AF-4F46-ACA7-F1935CAD832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DB7F3C1B-302F-4E91-9D76-B5F16A7883AA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A046F652-7D95-48BF-AF0F-C17327EF89AF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2D974697-8B9A-444E-AFD8-CA32937BE9B7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51151E96-0D38-4D6E-B27E-A845BA7B79EF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C5802D82-AB17-45A7-BD89-0546A709A2B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42373774-8810-490D-A062-0E676E4BD6C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1425EAB9-F463-4AEC-93D5-057D05B6946D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1CBFC75-30B9-4BA8-A419-82109DB6C8CE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35BF92B-9EF5-4C42-AA58-496DCCF6E2D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713D8D7A-6036-4EA4-9B85-94DEF4285A3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D3294AB5-D030-498A-973D-42436C36D27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C29E3824-3FA6-49CE-BB9E-E8A4140E449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E464533-90CC-4A52-A913-FA051FB8F26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E1088CD-2F74-4149-B335-34D99C1B0FFE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D8DD552E-D462-40AA-A61C-7CD4C6629E67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9AA3065-FD94-47FA-BB42-C22EDA70EB9C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3495A0E8-D147-4E90-BFAA-CC1EA04F8CC3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F2C8727C-0DD6-4CB3-B6D5-8134A6A00B7B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558F5239-656A-4C05-B100-923C213A2CE2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C6F2E536-8A96-44F4-883D-A9AEE844215D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EFDC525B-1AFE-46AD-9662-6E6AB01D062C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9DB811DD-8402-417D-A3C0-7D8D971710F2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30A803BC-0F54-414E-AE9F-30ED7387DEA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585B73A7-009D-44B8-8581-8E16C23A475B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5CCBAD10-170A-4312-BA64-756F44D2063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929BD4EE-5366-4AA6-94D0-98BB9072A55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1CAD0C07-4F90-4B79-A1E5-A042605AADE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B5985818-1A60-4D4A-A3F2-69700E0FFFEC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7C8443D1-BF15-4C13-B771-1AF73CC1362D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55F0A290-BC99-4AFD-8A6D-AB1608F74E73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D485C7CD-AEDD-4C8D-9FC1-7B1EC7E5E04F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6735561-AABE-4979-B399-7F024447F020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</xdr:col>
      <xdr:colOff>51163</xdr:colOff>
      <xdr:row>19</xdr:row>
      <xdr:rowOff>259082</xdr:rowOff>
    </xdr:from>
    <xdr:to>
      <xdr:col>14</xdr:col>
      <xdr:colOff>17417</xdr:colOff>
      <xdr:row>21</xdr:row>
      <xdr:rowOff>21773</xdr:rowOff>
    </xdr:to>
    <xdr:sp macro="" textlink="">
      <xdr:nvSpPr>
        <xdr:cNvPr id="291" name="正方形/長方形 290">
          <a:extLst>
            <a:ext uri="{FF2B5EF4-FFF2-40B4-BE49-F238E27FC236}">
              <a16:creationId xmlns:a16="http://schemas.microsoft.com/office/drawing/2014/main" id="{4A851AAB-ADD3-EDF2-D4B7-EA12C87CB492}"/>
            </a:ext>
          </a:extLst>
        </xdr:cNvPr>
        <xdr:cNvSpPr/>
      </xdr:nvSpPr>
      <xdr:spPr>
        <a:xfrm>
          <a:off x="410392" y="6126482"/>
          <a:ext cx="9404168" cy="35052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111034</xdr:colOff>
      <xdr:row>23</xdr:row>
      <xdr:rowOff>29391</xdr:rowOff>
    </xdr:from>
    <xdr:to>
      <xdr:col>14</xdr:col>
      <xdr:colOff>255814</xdr:colOff>
      <xdr:row>26</xdr:row>
      <xdr:rowOff>32657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C6E56101-A1CE-0C96-706D-B825A67D9D61}"/>
            </a:ext>
          </a:extLst>
        </xdr:cNvPr>
        <xdr:cNvSpPr txBox="1"/>
      </xdr:nvSpPr>
      <xdr:spPr>
        <a:xfrm>
          <a:off x="4802777" y="7072448"/>
          <a:ext cx="5250180" cy="885009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国内消費税が「</a:t>
          </a:r>
          <a:r>
            <a:rPr kumimoji="1" lang="ja-JP" altLang="en-US" sz="1400" b="1">
              <a:solidFill>
                <a:srgbClr val="FF0000"/>
              </a:solidFill>
            </a:rPr>
            <a:t>不課税</a:t>
          </a:r>
          <a:r>
            <a:rPr kumimoji="1" lang="ja-JP" altLang="en-US" sz="1400" b="1"/>
            <a:t>」だが、「</a:t>
          </a:r>
          <a:r>
            <a:rPr kumimoji="1" lang="ja-JP" altLang="en-US" sz="1400" b="1">
              <a:solidFill>
                <a:srgbClr val="FF0000"/>
              </a:solidFill>
            </a:rPr>
            <a:t>海外付加税</a:t>
          </a:r>
          <a:r>
            <a:rPr kumimoji="1" lang="ja-JP" altLang="en-US" sz="1400" b="1"/>
            <a:t>」等がある際などは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その他対象外経費</a:t>
          </a:r>
          <a:r>
            <a:rPr kumimoji="1" lang="ja-JP" altLang="en-US" sz="1400" b="1"/>
            <a:t>（</a:t>
          </a:r>
          <a:r>
            <a:rPr kumimoji="1" lang="en-US" altLang="ja-JP" sz="1400" b="1"/>
            <a:t>L </a:t>
          </a:r>
          <a:r>
            <a:rPr kumimoji="1" lang="ja-JP" altLang="en-US" sz="1400" b="1"/>
            <a:t>列）」に金額を手入力し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備考</a:t>
          </a:r>
          <a:r>
            <a:rPr kumimoji="1" lang="ja-JP" altLang="en-US" sz="1400" b="1"/>
            <a:t>」に名称を手入力してください</a:t>
          </a:r>
        </a:p>
      </xdr:txBody>
    </xdr:sp>
    <xdr:clientData/>
  </xdr:twoCellAnchor>
  <xdr:oneCellAnchor>
    <xdr:from>
      <xdr:col>17</xdr:col>
      <xdr:colOff>754380</xdr:colOff>
      <xdr:row>16</xdr:row>
      <xdr:rowOff>7620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6E1E23A0-AB40-130E-AC1C-BDB5E85A7477}"/>
            </a:ext>
          </a:extLst>
        </xdr:cNvPr>
        <xdr:cNvSpPr txBox="1"/>
      </xdr:nvSpPr>
      <xdr:spPr>
        <a:xfrm>
          <a:off x="11772900" y="3970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15</xdr:col>
      <xdr:colOff>373379</xdr:colOff>
      <xdr:row>0</xdr:row>
      <xdr:rowOff>171177</xdr:rowOff>
    </xdr:from>
    <xdr:to>
      <xdr:col>29</xdr:col>
      <xdr:colOff>570329</xdr:colOff>
      <xdr:row>19</xdr:row>
      <xdr:rowOff>54429</xdr:rowOff>
    </xdr:to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7CCD5333-A45E-B5BE-91E5-08931B775EDF}"/>
            </a:ext>
          </a:extLst>
        </xdr:cNvPr>
        <xdr:cNvSpPr txBox="1"/>
      </xdr:nvSpPr>
      <xdr:spPr>
        <a:xfrm>
          <a:off x="10627722" y="171177"/>
          <a:ext cx="9384493" cy="5750652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★要入力セルの説明★</a:t>
          </a:r>
          <a:endParaRPr kumimoji="1" lang="en-US" altLang="ja-JP" sz="18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事業者名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手入力にて御社名を入力ください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経費区分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プルダウンリストから選択してください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（広報費、展示会等出展費、開発費、専門家派遣費、機械装置等費、外注費、旅費）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内　容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手入力にて支出内容を入力してください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　価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税込み金額を手入力してください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数　量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手入力にて数量を入力してください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　位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手入力にて見積書内「単位」と同じ単位にて入力してください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国内消費税課税区分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プルダウンリストから「課税」「不課税」を選択してください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その他対象外経費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［</a:t>
          </a:r>
          <a:r>
            <a:rPr kumimoji="0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国内消費税課税区分］が［不課税］のとき［海外付加価値税］等の対象外経費額を手入力してください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備　考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補足事項などを手入力でご記載ください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373379</xdr:colOff>
      <xdr:row>20</xdr:row>
      <xdr:rowOff>250372</xdr:rowOff>
    </xdr:from>
    <xdr:to>
      <xdr:col>29</xdr:col>
      <xdr:colOff>570329</xdr:colOff>
      <xdr:row>36</xdr:row>
      <xdr:rowOff>8163</xdr:rowOff>
    </xdr:to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6D8292F8-F4B7-0218-0578-6FFE79B6D148}"/>
            </a:ext>
          </a:extLst>
        </xdr:cNvPr>
        <xdr:cNvSpPr txBox="1"/>
      </xdr:nvSpPr>
      <xdr:spPr>
        <a:xfrm>
          <a:off x="10627722" y="6411686"/>
          <a:ext cx="9384493" cy="2794906"/>
        </a:xfrm>
        <a:prstGeom prst="rect">
          <a:avLst/>
        </a:prstGeom>
        <a:solidFill>
          <a:srgbClr val="CCFFCC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☆入力不可セルの説明☆</a:t>
          </a:r>
          <a:endParaRPr kumimoji="1" lang="en-US" altLang="ja-JP" sz="18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</a:t>
          </a:r>
          <a:r>
            <a:rPr kumimoji="1" lang="ja-JP" altLang="en-US" sz="14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単価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数量の計算式が入っています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国内消費税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課税区分が「課税」の場合［単価］内の消費税額を求める計算式が入っています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対象経費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［小計］から［国内消費税］［その他対象外経費］の対象外経費を差し引いた金額を求める計算式が入っています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794656</xdr:colOff>
      <xdr:row>19</xdr:row>
      <xdr:rowOff>274321</xdr:rowOff>
    </xdr:from>
    <xdr:to>
      <xdr:col>12</xdr:col>
      <xdr:colOff>57694</xdr:colOff>
      <xdr:row>21</xdr:row>
      <xdr:rowOff>21772</xdr:rowOff>
    </xdr:to>
    <xdr:sp macro="" textlink="">
      <xdr:nvSpPr>
        <xdr:cNvPr id="323" name="楕円 322">
          <a:extLst>
            <a:ext uri="{FF2B5EF4-FFF2-40B4-BE49-F238E27FC236}">
              <a16:creationId xmlns:a16="http://schemas.microsoft.com/office/drawing/2014/main" id="{F061AC61-5B30-C057-BCAE-E3C61B0F6636}"/>
            </a:ext>
          </a:extLst>
        </xdr:cNvPr>
        <xdr:cNvSpPr/>
      </xdr:nvSpPr>
      <xdr:spPr>
        <a:xfrm>
          <a:off x="7097485" y="6141721"/>
          <a:ext cx="874123" cy="3352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754380</xdr:colOff>
      <xdr:row>19</xdr:row>
      <xdr:rowOff>263434</xdr:rowOff>
    </xdr:from>
    <xdr:to>
      <xdr:col>14</xdr:col>
      <xdr:colOff>160020</xdr:colOff>
      <xdr:row>21</xdr:row>
      <xdr:rowOff>12956</xdr:rowOff>
    </xdr:to>
    <xdr:sp macro="" textlink="">
      <xdr:nvSpPr>
        <xdr:cNvPr id="324" name="楕円 323">
          <a:extLst>
            <a:ext uri="{FF2B5EF4-FFF2-40B4-BE49-F238E27FC236}">
              <a16:creationId xmlns:a16="http://schemas.microsoft.com/office/drawing/2014/main" id="{166A8266-C40B-4E86-9E10-560A4B425BA0}"/>
            </a:ext>
          </a:extLst>
        </xdr:cNvPr>
        <xdr:cNvSpPr/>
      </xdr:nvSpPr>
      <xdr:spPr>
        <a:xfrm>
          <a:off x="8668294" y="6130834"/>
          <a:ext cx="1288869" cy="33735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752202</xdr:colOff>
      <xdr:row>19</xdr:row>
      <xdr:rowOff>274321</xdr:rowOff>
    </xdr:from>
    <xdr:to>
      <xdr:col>10</xdr:col>
      <xdr:colOff>20682</xdr:colOff>
      <xdr:row>21</xdr:row>
      <xdr:rowOff>21772</xdr:rowOff>
    </xdr:to>
    <xdr:sp macro="" textlink="">
      <xdr:nvSpPr>
        <xdr:cNvPr id="325" name="楕円 324">
          <a:extLst>
            <a:ext uri="{FF2B5EF4-FFF2-40B4-BE49-F238E27FC236}">
              <a16:creationId xmlns:a16="http://schemas.microsoft.com/office/drawing/2014/main" id="{A31EF71D-BE67-4567-DA94-BFCCB8544473}"/>
            </a:ext>
          </a:extLst>
        </xdr:cNvPr>
        <xdr:cNvSpPr/>
      </xdr:nvSpPr>
      <xdr:spPr>
        <a:xfrm>
          <a:off x="5443945" y="6141721"/>
          <a:ext cx="879566" cy="3352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456111</xdr:colOff>
      <xdr:row>21</xdr:row>
      <xdr:rowOff>82730</xdr:rowOff>
    </xdr:from>
    <xdr:to>
      <xdr:col>9</xdr:col>
      <xdr:colOff>456111</xdr:colOff>
      <xdr:row>23</xdr:row>
      <xdr:rowOff>52251</xdr:rowOff>
    </xdr:to>
    <xdr:cxnSp macro="">
      <xdr:nvCxnSpPr>
        <xdr:cNvPr id="279" name="直線矢印コネクタ 278">
          <a:extLst>
            <a:ext uri="{FF2B5EF4-FFF2-40B4-BE49-F238E27FC236}">
              <a16:creationId xmlns:a16="http://schemas.microsoft.com/office/drawing/2014/main" id="{4BA285CD-5CB0-FA59-8F96-F07B2DB014C8}"/>
            </a:ext>
          </a:extLst>
        </xdr:cNvPr>
        <xdr:cNvCxnSpPr/>
      </xdr:nvCxnSpPr>
      <xdr:spPr>
        <a:xfrm flipH="1" flipV="1">
          <a:off x="5953397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446314</xdr:colOff>
      <xdr:row>21</xdr:row>
      <xdr:rowOff>82730</xdr:rowOff>
    </xdr:from>
    <xdr:to>
      <xdr:col>11</xdr:col>
      <xdr:colOff>446314</xdr:colOff>
      <xdr:row>23</xdr:row>
      <xdr:rowOff>52251</xdr:rowOff>
    </xdr:to>
    <xdr:cxnSp macro="">
      <xdr:nvCxnSpPr>
        <xdr:cNvPr id="280" name="直線矢印コネクタ 279">
          <a:extLst>
            <a:ext uri="{FF2B5EF4-FFF2-40B4-BE49-F238E27FC236}">
              <a16:creationId xmlns:a16="http://schemas.microsoft.com/office/drawing/2014/main" id="{587335A1-2E61-9F2E-C902-6742A11F9D77}"/>
            </a:ext>
          </a:extLst>
        </xdr:cNvPr>
        <xdr:cNvCxnSpPr/>
      </xdr:nvCxnSpPr>
      <xdr:spPr>
        <a:xfrm flipH="1" flipV="1">
          <a:off x="7554685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499654</xdr:colOff>
      <xdr:row>21</xdr:row>
      <xdr:rowOff>82730</xdr:rowOff>
    </xdr:from>
    <xdr:to>
      <xdr:col>13</xdr:col>
      <xdr:colOff>499654</xdr:colOff>
      <xdr:row>23</xdr:row>
      <xdr:rowOff>52251</xdr:rowOff>
    </xdr:to>
    <xdr:cxnSp macro="">
      <xdr:nvCxnSpPr>
        <xdr:cNvPr id="281" name="直線矢印コネクタ 280">
          <a:extLst>
            <a:ext uri="{FF2B5EF4-FFF2-40B4-BE49-F238E27FC236}">
              <a16:creationId xmlns:a16="http://schemas.microsoft.com/office/drawing/2014/main" id="{05716951-4B52-B54C-D733-B207BC2ED151}"/>
            </a:ext>
          </a:extLst>
        </xdr:cNvPr>
        <xdr:cNvCxnSpPr/>
      </xdr:nvCxnSpPr>
      <xdr:spPr>
        <a:xfrm flipH="1" flipV="1">
          <a:off x="9219111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45"/>
  <sheetViews>
    <sheetView tabSelected="1" view="pageBreakPreview" zoomScale="96" zoomScaleNormal="100" zoomScaleSheetLayoutView="96" workbookViewId="0">
      <selection sqref="A1:F1"/>
    </sheetView>
  </sheetViews>
  <sheetFormatPr defaultColWidth="8.90625" defaultRowHeight="13" x14ac:dyDescent="0.2"/>
  <cols>
    <col min="1" max="1" width="3" style="2" customWidth="1"/>
    <col min="2" max="2" width="5" style="2" customWidth="1"/>
    <col min="3" max="3" width="29.36328125" style="2" customWidth="1"/>
    <col min="4" max="5" width="15.90625" style="2" customWidth="1"/>
    <col min="6" max="6" width="31.08984375" style="2" customWidth="1"/>
    <col min="7" max="7" width="2.453125" style="2" customWidth="1"/>
    <col min="8" max="16384" width="8.90625" style="2"/>
  </cols>
  <sheetData>
    <row r="1" spans="1:7" ht="22.25" customHeight="1" x14ac:dyDescent="0.2">
      <c r="A1" s="190" t="s">
        <v>74</v>
      </c>
      <c r="B1" s="190"/>
      <c r="C1" s="190"/>
      <c r="D1" s="190"/>
      <c r="E1" s="190"/>
      <c r="F1" s="190"/>
      <c r="G1" s="1"/>
    </row>
    <row r="2" spans="1:7" x14ac:dyDescent="0.2">
      <c r="A2" s="1"/>
      <c r="B2" s="1" t="s">
        <v>14</v>
      </c>
      <c r="C2" s="1"/>
      <c r="D2" s="1"/>
      <c r="E2" s="1"/>
      <c r="F2" s="1"/>
      <c r="G2" s="1"/>
    </row>
    <row r="3" spans="1:7" ht="16.25" customHeight="1" x14ac:dyDescent="0.2">
      <c r="A3" s="1"/>
      <c r="B3" s="1"/>
      <c r="C3" s="1"/>
      <c r="D3" s="1"/>
      <c r="E3" s="3" t="s">
        <v>11</v>
      </c>
      <c r="F3" s="80"/>
      <c r="G3" s="1"/>
    </row>
    <row r="4" spans="1:7" ht="21.75" customHeight="1" thickBot="1" x14ac:dyDescent="0.25">
      <c r="A4" s="1"/>
      <c r="B4" s="191" t="s">
        <v>15</v>
      </c>
      <c r="C4" s="191"/>
      <c r="D4" s="191"/>
      <c r="E4" s="191"/>
      <c r="F4" s="191"/>
      <c r="G4" s="1"/>
    </row>
    <row r="5" spans="1:7" ht="16.5" customHeight="1" x14ac:dyDescent="0.2">
      <c r="A5" s="1"/>
      <c r="B5" s="196" t="s">
        <v>10</v>
      </c>
      <c r="C5" s="197"/>
      <c r="D5" s="4" t="s">
        <v>9</v>
      </c>
      <c r="E5" s="5" t="s">
        <v>8</v>
      </c>
      <c r="F5" s="200" t="s">
        <v>7</v>
      </c>
      <c r="G5" s="1"/>
    </row>
    <row r="6" spans="1:7" ht="16.5" customHeight="1" thickBot="1" x14ac:dyDescent="0.25">
      <c r="A6" s="1"/>
      <c r="B6" s="198"/>
      <c r="C6" s="199"/>
      <c r="D6" s="6" t="s">
        <v>6</v>
      </c>
      <c r="E6" s="7" t="s">
        <v>6</v>
      </c>
      <c r="F6" s="201"/>
      <c r="G6" s="1"/>
    </row>
    <row r="7" spans="1:7" ht="24" customHeight="1" x14ac:dyDescent="0.2">
      <c r="A7" s="1"/>
      <c r="B7" s="192" t="s">
        <v>16</v>
      </c>
      <c r="C7" s="193"/>
      <c r="D7" s="64">
        <f>SUM(D8:D14)</f>
        <v>0</v>
      </c>
      <c r="E7" s="8">
        <f>SUM(E8:E14)</f>
        <v>0</v>
      </c>
      <c r="F7" s="78"/>
      <c r="G7" s="1"/>
    </row>
    <row r="8" spans="1:7" ht="24" customHeight="1" x14ac:dyDescent="0.2">
      <c r="A8" s="1"/>
      <c r="B8" s="188"/>
      <c r="C8" s="128" t="s">
        <v>17</v>
      </c>
      <c r="D8" s="142">
        <f>SUMIFS(別紙２!$M$8:$M$14,別紙２!$D$8:$D$14,"広報費")</f>
        <v>0</v>
      </c>
      <c r="E8" s="130">
        <v>0</v>
      </c>
      <c r="F8" s="176"/>
      <c r="G8" s="1"/>
    </row>
    <row r="9" spans="1:7" ht="24" customHeight="1" x14ac:dyDescent="0.2">
      <c r="A9" s="1"/>
      <c r="B9" s="188"/>
      <c r="C9" s="132" t="s">
        <v>18</v>
      </c>
      <c r="D9" s="133">
        <f>SUMIFS(別紙２!$M$8:$M$14,別紙２!$D$8:$D$14,"展示会等出展費")</f>
        <v>0</v>
      </c>
      <c r="E9" s="134">
        <v>0</v>
      </c>
      <c r="F9" s="177"/>
      <c r="G9" s="1"/>
    </row>
    <row r="10" spans="1:7" ht="24" customHeight="1" x14ac:dyDescent="0.2">
      <c r="A10" s="1"/>
      <c r="B10" s="188"/>
      <c r="C10" s="132" t="s">
        <v>19</v>
      </c>
      <c r="D10" s="133">
        <f>SUMIFS(別紙２!$M$8:$M$14,別紙２!$D$8:$D$14,"開発費")</f>
        <v>0</v>
      </c>
      <c r="E10" s="134">
        <v>0</v>
      </c>
      <c r="F10" s="177"/>
      <c r="G10" s="1"/>
    </row>
    <row r="11" spans="1:7" ht="24" customHeight="1" x14ac:dyDescent="0.2">
      <c r="A11" s="1"/>
      <c r="B11" s="188"/>
      <c r="C11" s="132" t="s">
        <v>20</v>
      </c>
      <c r="D11" s="133">
        <f>SUMIFS(別紙２!$M$8:$M$14,別紙２!$D$8:$D$14,"専門家派遣費")</f>
        <v>0</v>
      </c>
      <c r="E11" s="134">
        <v>0</v>
      </c>
      <c r="F11" s="177"/>
      <c r="G11" s="1"/>
    </row>
    <row r="12" spans="1:7" ht="24" customHeight="1" x14ac:dyDescent="0.2">
      <c r="A12" s="1"/>
      <c r="B12" s="188"/>
      <c r="C12" s="132" t="s">
        <v>21</v>
      </c>
      <c r="D12" s="133">
        <f>SUMIFS(別紙２!$M$8:$M$14,別紙２!$D$8:$D$14,"機械装置等費")</f>
        <v>0</v>
      </c>
      <c r="E12" s="134">
        <v>0</v>
      </c>
      <c r="F12" s="177"/>
      <c r="G12" s="1"/>
    </row>
    <row r="13" spans="1:7" ht="24" customHeight="1" x14ac:dyDescent="0.2">
      <c r="A13" s="1"/>
      <c r="B13" s="188"/>
      <c r="C13" s="132" t="s">
        <v>70</v>
      </c>
      <c r="D13" s="133">
        <f>SUMIFS(別紙２!$M$8:$M$14,別紙２!$D$8:$D$14,"外注費")</f>
        <v>0</v>
      </c>
      <c r="E13" s="134">
        <v>0</v>
      </c>
      <c r="F13" s="177"/>
      <c r="G13" s="1"/>
    </row>
    <row r="14" spans="1:7" ht="24" customHeight="1" thickBot="1" x14ac:dyDescent="0.25">
      <c r="A14" s="1"/>
      <c r="B14" s="189"/>
      <c r="C14" s="136" t="s">
        <v>71</v>
      </c>
      <c r="D14" s="137">
        <f>SUMIFS(別紙２!$M$8:$M$14,別紙２!$D$8:$D$14,"旅費")</f>
        <v>0</v>
      </c>
      <c r="E14" s="138">
        <v>0</v>
      </c>
      <c r="F14" s="178"/>
      <c r="G14" s="1"/>
    </row>
    <row r="15" spans="1:7" ht="24" customHeight="1" x14ac:dyDescent="0.2">
      <c r="A15" s="1"/>
      <c r="B15" s="188" t="s">
        <v>22</v>
      </c>
      <c r="C15" s="194"/>
      <c r="D15" s="64">
        <f>SUM(D16:D22)</f>
        <v>0</v>
      </c>
      <c r="E15" s="9">
        <f>SUM(E16:E22)</f>
        <v>0</v>
      </c>
      <c r="F15" s="79"/>
      <c r="G15" s="1"/>
    </row>
    <row r="16" spans="1:7" ht="24" customHeight="1" x14ac:dyDescent="0.2">
      <c r="A16" s="1"/>
      <c r="B16" s="195"/>
      <c r="C16" s="128" t="s">
        <v>17</v>
      </c>
      <c r="D16" s="142">
        <f>SUMIFS(別紙２!$M$19:$M$25,別紙２!$D$19:$D$25,"広報費")</f>
        <v>0</v>
      </c>
      <c r="E16" s="130">
        <v>0</v>
      </c>
      <c r="F16" s="176"/>
      <c r="G16" s="1"/>
    </row>
    <row r="17" spans="1:7" ht="24" customHeight="1" x14ac:dyDescent="0.2">
      <c r="A17" s="1"/>
      <c r="B17" s="195"/>
      <c r="C17" s="132" t="s">
        <v>18</v>
      </c>
      <c r="D17" s="133">
        <f>SUMIFS(別紙２!$M$19:$M$25,別紙２!$D$19:$D$25,"展示会等出展費")</f>
        <v>0</v>
      </c>
      <c r="E17" s="134">
        <v>0</v>
      </c>
      <c r="F17" s="179"/>
      <c r="G17" s="1"/>
    </row>
    <row r="18" spans="1:7" ht="24" customHeight="1" x14ac:dyDescent="0.2">
      <c r="A18" s="1"/>
      <c r="B18" s="195"/>
      <c r="C18" s="132" t="s">
        <v>19</v>
      </c>
      <c r="D18" s="133">
        <f>SUMIFS(別紙２!$M$19:$M$25,別紙２!$D$19:$D$25,"開発費")</f>
        <v>0</v>
      </c>
      <c r="E18" s="134">
        <v>0</v>
      </c>
      <c r="F18" s="177"/>
      <c r="G18" s="1"/>
    </row>
    <row r="19" spans="1:7" ht="24" customHeight="1" x14ac:dyDescent="0.2">
      <c r="A19" s="1"/>
      <c r="B19" s="195"/>
      <c r="C19" s="132" t="s">
        <v>20</v>
      </c>
      <c r="D19" s="133">
        <f>SUMIFS(別紙２!$M$19:$M$25,別紙２!$D$19:$D$25,"専門家派遣費")</f>
        <v>0</v>
      </c>
      <c r="E19" s="134">
        <v>0</v>
      </c>
      <c r="F19" s="177"/>
      <c r="G19" s="1"/>
    </row>
    <row r="20" spans="1:7" ht="24" customHeight="1" x14ac:dyDescent="0.2">
      <c r="A20" s="1"/>
      <c r="B20" s="195"/>
      <c r="C20" s="132" t="s">
        <v>21</v>
      </c>
      <c r="D20" s="133">
        <f>SUMIFS(別紙２!$M$19:$M$25,別紙２!$D$19:$D$25,"機械装置等費")</f>
        <v>0</v>
      </c>
      <c r="E20" s="134">
        <v>0</v>
      </c>
      <c r="F20" s="177"/>
      <c r="G20" s="1"/>
    </row>
    <row r="21" spans="1:7" ht="24" customHeight="1" x14ac:dyDescent="0.2">
      <c r="A21" s="1"/>
      <c r="B21" s="195"/>
      <c r="C21" s="132" t="s">
        <v>69</v>
      </c>
      <c r="D21" s="133">
        <f>SUMIFS(別紙２!$M$19:$M$25,別紙２!$D$19:$D$25,"外注費")</f>
        <v>0</v>
      </c>
      <c r="E21" s="134">
        <v>0</v>
      </c>
      <c r="F21" s="177"/>
      <c r="G21" s="1"/>
    </row>
    <row r="22" spans="1:7" ht="24" customHeight="1" thickBot="1" x14ac:dyDescent="0.25">
      <c r="A22" s="1"/>
      <c r="B22" s="195"/>
      <c r="C22" s="136" t="s">
        <v>71</v>
      </c>
      <c r="D22" s="137">
        <f>SUMIFS(別紙２!$M$19:$M$25,別紙２!$D$19:$D$25,"旅費")</f>
        <v>0</v>
      </c>
      <c r="E22" s="138">
        <v>0</v>
      </c>
      <c r="F22" s="178"/>
      <c r="G22" s="1"/>
    </row>
    <row r="23" spans="1:7" ht="24" customHeight="1" x14ac:dyDescent="0.2">
      <c r="A23" s="1"/>
      <c r="B23" s="192" t="s">
        <v>23</v>
      </c>
      <c r="C23" s="193"/>
      <c r="D23" s="64">
        <f>SUM(D24:D30)</f>
        <v>0</v>
      </c>
      <c r="E23" s="10">
        <f>SUM(E24:E30)</f>
        <v>0</v>
      </c>
      <c r="F23" s="78"/>
      <c r="G23" s="1"/>
    </row>
    <row r="24" spans="1:7" ht="24" customHeight="1" x14ac:dyDescent="0.2">
      <c r="A24" s="1"/>
      <c r="B24" s="188"/>
      <c r="C24" s="128" t="s">
        <v>17</v>
      </c>
      <c r="D24" s="142">
        <f>SUMIFS(別紙２!$M$30:$M$36,別紙２!$D$30:$D$36,"広報費")</f>
        <v>0</v>
      </c>
      <c r="E24" s="130">
        <v>0</v>
      </c>
      <c r="F24" s="176"/>
      <c r="G24" s="1"/>
    </row>
    <row r="25" spans="1:7" ht="24" customHeight="1" x14ac:dyDescent="0.2">
      <c r="A25" s="1"/>
      <c r="B25" s="188"/>
      <c r="C25" s="132" t="s">
        <v>18</v>
      </c>
      <c r="D25" s="133">
        <f>SUMIFS(別紙２!$M$30:$M$36,別紙２!$D$30:$D$36,"展示会等出展費")</f>
        <v>0</v>
      </c>
      <c r="E25" s="134">
        <v>0</v>
      </c>
      <c r="F25" s="179"/>
      <c r="G25" s="1"/>
    </row>
    <row r="26" spans="1:7" ht="24" customHeight="1" x14ac:dyDescent="0.2">
      <c r="A26" s="1"/>
      <c r="B26" s="188"/>
      <c r="C26" s="132" t="s">
        <v>19</v>
      </c>
      <c r="D26" s="133">
        <f>SUMIFS(別紙２!$M$30:$M$36,別紙２!$D$30:$D$36,"開発費")</f>
        <v>0</v>
      </c>
      <c r="E26" s="134">
        <v>0</v>
      </c>
      <c r="F26" s="179"/>
      <c r="G26" s="1"/>
    </row>
    <row r="27" spans="1:7" ht="24" customHeight="1" x14ac:dyDescent="0.2">
      <c r="A27" s="1"/>
      <c r="B27" s="188"/>
      <c r="C27" s="132" t="s">
        <v>20</v>
      </c>
      <c r="D27" s="133">
        <f>SUMIFS(別紙２!$M$30:$M$36,別紙２!$D$30:$D$36,"専門家派遣費")</f>
        <v>0</v>
      </c>
      <c r="E27" s="134">
        <v>0</v>
      </c>
      <c r="F27" s="179"/>
      <c r="G27" s="1"/>
    </row>
    <row r="28" spans="1:7" ht="24" customHeight="1" x14ac:dyDescent="0.2">
      <c r="A28" s="1"/>
      <c r="B28" s="188"/>
      <c r="C28" s="132" t="s">
        <v>21</v>
      </c>
      <c r="D28" s="133">
        <f>SUMIFS(別紙２!$M$30:$M$36,別紙２!$D$30:$D$36,"機械装置等費")</f>
        <v>0</v>
      </c>
      <c r="E28" s="134">
        <v>0</v>
      </c>
      <c r="F28" s="179"/>
      <c r="G28" s="1"/>
    </row>
    <row r="29" spans="1:7" ht="24" customHeight="1" x14ac:dyDescent="0.2">
      <c r="A29" s="1"/>
      <c r="B29" s="188"/>
      <c r="C29" s="132" t="s">
        <v>69</v>
      </c>
      <c r="D29" s="133">
        <f>SUMIFS(別紙２!$M$30:$M$36,別紙２!$D$30:$D$36,"外注費")</f>
        <v>0</v>
      </c>
      <c r="E29" s="134">
        <v>0</v>
      </c>
      <c r="F29" s="179"/>
      <c r="G29" s="1"/>
    </row>
    <row r="30" spans="1:7" ht="24" customHeight="1" thickBot="1" x14ac:dyDescent="0.25">
      <c r="A30" s="1"/>
      <c r="B30" s="189"/>
      <c r="C30" s="136" t="s">
        <v>72</v>
      </c>
      <c r="D30" s="137">
        <f>SUMIFS(別紙２!$M$30:$M$36,別紙２!$D$30:$D$36,"旅費")</f>
        <v>0</v>
      </c>
      <c r="E30" s="138">
        <v>0</v>
      </c>
      <c r="F30" s="180"/>
      <c r="G30" s="1"/>
    </row>
    <row r="31" spans="1:7" ht="24" customHeight="1" thickBot="1" x14ac:dyDescent="0.25">
      <c r="A31" s="1"/>
      <c r="B31" s="182" t="s">
        <v>5</v>
      </c>
      <c r="C31" s="183"/>
      <c r="D31" s="173">
        <f>D7+D15+D23</f>
        <v>0</v>
      </c>
      <c r="E31" s="174">
        <f>E7+E15+E23</f>
        <v>0</v>
      </c>
      <c r="F31" s="175"/>
      <c r="G31" s="1"/>
    </row>
    <row r="32" spans="1:7" ht="24" hidden="1" customHeight="1" thickBot="1" x14ac:dyDescent="0.25">
      <c r="A32" s="1"/>
      <c r="B32" s="186" t="s">
        <v>24</v>
      </c>
      <c r="C32" s="187"/>
      <c r="D32" s="171">
        <v>750000</v>
      </c>
      <c r="E32" s="172">
        <f>E8+E16+E24</f>
        <v>0</v>
      </c>
      <c r="F32" s="70"/>
      <c r="G32" s="1"/>
    </row>
    <row r="33" spans="1:7" ht="10.25" customHeight="1" thickBot="1" x14ac:dyDescent="0.25">
      <c r="A33" s="1"/>
      <c r="B33" s="11"/>
      <c r="C33" s="11"/>
      <c r="D33" s="12"/>
      <c r="E33" s="13"/>
      <c r="F33" s="11"/>
      <c r="G33" s="1"/>
    </row>
    <row r="34" spans="1:7" ht="24" customHeight="1" thickBot="1" x14ac:dyDescent="0.25">
      <c r="A34" s="1"/>
      <c r="B34" s="184" t="s">
        <v>26</v>
      </c>
      <c r="C34" s="185"/>
      <c r="D34" s="15">
        <f>SUM(D35:D38)</f>
        <v>0</v>
      </c>
      <c r="E34" s="16">
        <f>SUM(E35:E38)</f>
        <v>0</v>
      </c>
      <c r="F34" s="71"/>
      <c r="G34" s="1"/>
    </row>
    <row r="35" spans="1:7" ht="24" customHeight="1" x14ac:dyDescent="0.2">
      <c r="A35" s="1"/>
      <c r="B35" s="17"/>
      <c r="C35" s="18" t="s">
        <v>4</v>
      </c>
      <c r="D35" s="77"/>
      <c r="E35" s="19"/>
      <c r="F35" s="72"/>
      <c r="G35" s="1"/>
    </row>
    <row r="36" spans="1:7" ht="24" customHeight="1" x14ac:dyDescent="0.2">
      <c r="A36" s="1"/>
      <c r="B36" s="17"/>
      <c r="C36" s="20" t="s">
        <v>3</v>
      </c>
      <c r="D36" s="76">
        <v>0</v>
      </c>
      <c r="E36" s="21"/>
      <c r="F36" s="73"/>
      <c r="G36" s="1"/>
    </row>
    <row r="37" spans="1:7" ht="24" customHeight="1" x14ac:dyDescent="0.2">
      <c r="A37" s="1"/>
      <c r="B37" s="17"/>
      <c r="C37" s="22" t="s">
        <v>13</v>
      </c>
      <c r="D37" s="23">
        <f>IF(D31&gt;=750000,500000,ROUNDDOWN(D31/3*2,-3))</f>
        <v>0</v>
      </c>
      <c r="E37" s="21"/>
      <c r="F37" s="73"/>
      <c r="G37" s="1"/>
    </row>
    <row r="38" spans="1:7" ht="24" customHeight="1" thickBot="1" x14ac:dyDescent="0.25">
      <c r="A38" s="1"/>
      <c r="B38" s="24"/>
      <c r="C38" s="25" t="s">
        <v>2</v>
      </c>
      <c r="D38" s="75">
        <v>0</v>
      </c>
      <c r="E38" s="26"/>
      <c r="F38" s="74"/>
      <c r="G38" s="1"/>
    </row>
    <row r="39" spans="1:7" ht="17" customHeight="1" thickBot="1" x14ac:dyDescent="0.25">
      <c r="A39" s="1"/>
      <c r="B39" s="27"/>
      <c r="C39" s="14"/>
      <c r="D39" s="28"/>
      <c r="E39" s="29"/>
      <c r="F39" s="14"/>
      <c r="G39" s="1"/>
    </row>
    <row r="40" spans="1:7" ht="24" customHeight="1" thickBot="1" x14ac:dyDescent="0.25">
      <c r="A40" s="1"/>
      <c r="B40" s="186" t="s">
        <v>25</v>
      </c>
      <c r="C40" s="187"/>
      <c r="D40" s="30">
        <f>D34-D31</f>
        <v>0</v>
      </c>
      <c r="E40" s="31">
        <f>E31</f>
        <v>0</v>
      </c>
      <c r="F40" s="70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81" t="s">
        <v>1</v>
      </c>
      <c r="C42" s="181"/>
      <c r="D42" s="1"/>
      <c r="E42" s="1"/>
      <c r="F42" s="1"/>
      <c r="G42" s="1"/>
    </row>
    <row r="43" spans="1:7" x14ac:dyDescent="0.2">
      <c r="A43" s="1"/>
      <c r="B43" s="181" t="s">
        <v>0</v>
      </c>
      <c r="C43" s="181"/>
      <c r="D43" s="181"/>
      <c r="E43" s="181"/>
      <c r="F43" s="1"/>
      <c r="G43" s="1"/>
    </row>
    <row r="44" spans="1:7" x14ac:dyDescent="0.2">
      <c r="A44" s="1"/>
      <c r="B44" s="181" t="s">
        <v>65</v>
      </c>
      <c r="C44" s="181"/>
      <c r="D44" s="181"/>
      <c r="E44" s="18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</sheetData>
  <sheetProtection algorithmName="SHA-512" hashValue="DrPIlsvORhesuXJvVMYNUcpAUtpZWpNLrR93mOcKHW2piuQVXP58mQf1F2/mXBDj0YXn31ZUnj5/VwFfWaF0yw==" saltValue="WTjCjwMUx/wYsfhfPeb+fQ==" spinCount="100000" sheet="1" objects="1" scenarios="1"/>
  <mergeCells count="17">
    <mergeCell ref="B24:B30"/>
    <mergeCell ref="A1:F1"/>
    <mergeCell ref="B32:C32"/>
    <mergeCell ref="B4:F4"/>
    <mergeCell ref="B23:C23"/>
    <mergeCell ref="B15:C15"/>
    <mergeCell ref="B16:B22"/>
    <mergeCell ref="B5:C6"/>
    <mergeCell ref="F5:F6"/>
    <mergeCell ref="B7:C7"/>
    <mergeCell ref="B8:B14"/>
    <mergeCell ref="B44:E44"/>
    <mergeCell ref="B43:E43"/>
    <mergeCell ref="B31:C31"/>
    <mergeCell ref="B34:C34"/>
    <mergeCell ref="B40:C40"/>
    <mergeCell ref="B42:C42"/>
  </mergeCells>
  <phoneticPr fontId="1"/>
  <dataValidations count="1">
    <dataValidation imeMode="hiragana" allowBlank="1" showInputMessage="1" showErrorMessage="1" sqref="F3 F40 F34:F38 F7:F32" xr:uid="{E7BF71B4-E5F6-48AA-9C38-93A1D805465A}"/>
  </dataValidations>
  <printOptions horizontalCentered="1"/>
  <pageMargins left="0.47244094488188981" right="0.23622047244094491" top="0.55118110236220474" bottom="0.3937007874015748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FE51-4C26-4E04-BC4C-5A28D7AD464F}">
  <sheetPr>
    <tabColor rgb="FF00B0F0"/>
    <pageSetUpPr fitToPage="1"/>
  </sheetPr>
  <dimension ref="A1:Q164"/>
  <sheetViews>
    <sheetView view="pageBreakPreview" zoomScaleNormal="100" zoomScaleSheetLayoutView="100" workbookViewId="0">
      <selection activeCell="D2" sqref="D2:N2"/>
    </sheetView>
  </sheetViews>
  <sheetFormatPr defaultColWidth="9" defaultRowHeight="13" x14ac:dyDescent="0.2"/>
  <cols>
    <col min="1" max="1" width="1.36328125" style="32" customWidth="1"/>
    <col min="2" max="2" width="10.6328125" style="57" hidden="1" customWidth="1"/>
    <col min="3" max="3" width="4" style="34" bestFit="1" customWidth="1"/>
    <col min="4" max="4" width="12.6328125" style="57" customWidth="1"/>
    <col min="5" max="5" width="19.453125" style="40" customWidth="1"/>
    <col min="6" max="6" width="11.453125" style="41" customWidth="1"/>
    <col min="7" max="8" width="9.6328125" style="41" customWidth="1"/>
    <col min="9" max="13" width="11.6328125" style="41" customWidth="1"/>
    <col min="14" max="14" width="15.6328125" style="41" customWidth="1"/>
    <col min="15" max="15" width="4.6328125" style="41" bestFit="1" customWidth="1"/>
    <col min="16" max="16" width="16.08984375" style="59" hidden="1" customWidth="1"/>
    <col min="17" max="17" width="13.6328125" style="32" hidden="1" customWidth="1"/>
    <col min="18" max="18" width="0" style="32" hidden="1" customWidth="1"/>
    <col min="19" max="19" width="11.6328125" style="32" bestFit="1" customWidth="1"/>
    <col min="20" max="16384" width="9" style="32"/>
  </cols>
  <sheetData>
    <row r="1" spans="1:17" ht="30" customHeight="1" x14ac:dyDescent="0.2">
      <c r="D1" s="57" t="s">
        <v>12</v>
      </c>
    </row>
    <row r="2" spans="1:17" ht="23.15" customHeight="1" x14ac:dyDescent="0.2">
      <c r="B2" s="33"/>
      <c r="D2" s="202" t="s">
        <v>75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35"/>
      <c r="P2" s="35"/>
    </row>
    <row r="3" spans="1:17" ht="23.15" customHeight="1" x14ac:dyDescent="0.2">
      <c r="A3" s="203" t="s">
        <v>31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37"/>
      <c r="P3" s="37"/>
    </row>
    <row r="4" spans="1:17" ht="23.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</row>
    <row r="5" spans="1:17" ht="23.15" customHeight="1" x14ac:dyDescent="0.2">
      <c r="B5" s="33"/>
      <c r="D5" s="38"/>
      <c r="E5" s="38"/>
      <c r="F5" s="38"/>
      <c r="G5" s="38"/>
      <c r="H5" s="38"/>
      <c r="J5" s="61" t="s">
        <v>32</v>
      </c>
      <c r="K5" s="207"/>
      <c r="L5" s="207"/>
      <c r="M5" s="207"/>
      <c r="N5" s="207"/>
      <c r="O5" s="37"/>
      <c r="P5" s="37"/>
    </row>
    <row r="6" spans="1:17" ht="23.15" customHeight="1" x14ac:dyDescent="0.2">
      <c r="B6" s="33"/>
      <c r="C6" s="39" t="s">
        <v>41</v>
      </c>
      <c r="D6" s="3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31.25" customHeight="1" x14ac:dyDescent="0.2">
      <c r="B7" s="33"/>
      <c r="C7" s="43"/>
      <c r="D7" s="47" t="s">
        <v>40</v>
      </c>
      <c r="E7" s="51" t="s">
        <v>27</v>
      </c>
      <c r="F7" s="56" t="s">
        <v>42</v>
      </c>
      <c r="G7" s="44" t="s">
        <v>43</v>
      </c>
      <c r="H7" s="44" t="s">
        <v>52</v>
      </c>
      <c r="I7" s="44" t="s">
        <v>28</v>
      </c>
      <c r="J7" s="44" t="s">
        <v>47</v>
      </c>
      <c r="K7" s="45" t="s">
        <v>44</v>
      </c>
      <c r="L7" s="44" t="s">
        <v>45</v>
      </c>
      <c r="M7" s="44" t="s">
        <v>46</v>
      </c>
      <c r="N7" s="46" t="s">
        <v>29</v>
      </c>
      <c r="O7" s="32"/>
      <c r="P7" s="2" t="s">
        <v>50</v>
      </c>
      <c r="Q7" s="32" t="s">
        <v>33</v>
      </c>
    </row>
    <row r="8" spans="1:17" ht="23.15" customHeight="1" x14ac:dyDescent="0.2">
      <c r="B8" s="33"/>
      <c r="C8" s="43">
        <v>1</v>
      </c>
      <c r="D8" s="65"/>
      <c r="E8" s="66"/>
      <c r="F8" s="66"/>
      <c r="G8" s="67"/>
      <c r="H8" s="67"/>
      <c r="I8" s="62">
        <f>F8*G8</f>
        <v>0</v>
      </c>
      <c r="J8" s="82" t="s">
        <v>48</v>
      </c>
      <c r="K8" s="63">
        <f>IF(J8="課税",ROUNDDOWN(I8/110*10,0),0)</f>
        <v>0</v>
      </c>
      <c r="L8" s="68">
        <v>0</v>
      </c>
      <c r="M8" s="62">
        <f>I8-K8-L8</f>
        <v>0</v>
      </c>
      <c r="N8" s="69"/>
      <c r="O8" s="32"/>
      <c r="P8" s="2"/>
    </row>
    <row r="9" spans="1:17" ht="23.15" customHeight="1" x14ac:dyDescent="0.2">
      <c r="B9" s="33"/>
      <c r="C9" s="43">
        <v>2</v>
      </c>
      <c r="D9" s="65"/>
      <c r="E9" s="66"/>
      <c r="F9" s="66"/>
      <c r="G9" s="67"/>
      <c r="H9" s="67"/>
      <c r="I9" s="62">
        <f>F9*G9</f>
        <v>0</v>
      </c>
      <c r="J9" s="82" t="s">
        <v>48</v>
      </c>
      <c r="K9" s="63">
        <f>IF(J9="課税",ROUNDDOWN(I9/110*10,0),0)</f>
        <v>0</v>
      </c>
      <c r="L9" s="68">
        <v>0</v>
      </c>
      <c r="M9" s="62">
        <f>I9-K9-L9</f>
        <v>0</v>
      </c>
      <c r="N9" s="69"/>
      <c r="O9" s="32"/>
      <c r="P9" s="2" t="s">
        <v>48</v>
      </c>
      <c r="Q9" s="32" t="s">
        <v>34</v>
      </c>
    </row>
    <row r="10" spans="1:17" ht="23.15" customHeight="1" x14ac:dyDescent="0.2">
      <c r="B10" s="33"/>
      <c r="C10" s="43">
        <v>3</v>
      </c>
      <c r="D10" s="65"/>
      <c r="E10" s="66"/>
      <c r="F10" s="66"/>
      <c r="G10" s="67"/>
      <c r="H10" s="67"/>
      <c r="I10" s="62">
        <f t="shared" ref="I10:I12" si="0">F10*G10</f>
        <v>0</v>
      </c>
      <c r="J10" s="82" t="s">
        <v>48</v>
      </c>
      <c r="K10" s="63">
        <f t="shared" ref="K10:K12" si="1">IF(J10="課税",ROUNDDOWN(I10/110*10,0),0)</f>
        <v>0</v>
      </c>
      <c r="L10" s="68">
        <v>0</v>
      </c>
      <c r="M10" s="62">
        <f t="shared" ref="M10:M12" si="2">I10-K10-L10</f>
        <v>0</v>
      </c>
      <c r="N10" s="69"/>
      <c r="O10" s="32"/>
      <c r="P10" s="2" t="s">
        <v>49</v>
      </c>
      <c r="Q10" s="32" t="s">
        <v>35</v>
      </c>
    </row>
    <row r="11" spans="1:17" ht="23.15" customHeight="1" x14ac:dyDescent="0.2">
      <c r="B11" s="33"/>
      <c r="C11" s="43">
        <v>4</v>
      </c>
      <c r="D11" s="65"/>
      <c r="E11" s="66"/>
      <c r="F11" s="66"/>
      <c r="G11" s="67"/>
      <c r="H11" s="67"/>
      <c r="I11" s="62">
        <f t="shared" si="0"/>
        <v>0</v>
      </c>
      <c r="J11" s="82" t="s">
        <v>48</v>
      </c>
      <c r="K11" s="63">
        <f t="shared" si="1"/>
        <v>0</v>
      </c>
      <c r="L11" s="68">
        <v>0</v>
      </c>
      <c r="M11" s="62">
        <f t="shared" si="2"/>
        <v>0</v>
      </c>
      <c r="N11" s="69"/>
      <c r="O11" s="32"/>
      <c r="P11" s="60"/>
      <c r="Q11" s="32" t="s">
        <v>36</v>
      </c>
    </row>
    <row r="12" spans="1:17" ht="23.15" customHeight="1" x14ac:dyDescent="0.2">
      <c r="B12" s="33"/>
      <c r="C12" s="43">
        <v>5</v>
      </c>
      <c r="D12" s="65"/>
      <c r="E12" s="66"/>
      <c r="F12" s="66"/>
      <c r="G12" s="67"/>
      <c r="H12" s="67"/>
      <c r="I12" s="62">
        <f t="shared" si="0"/>
        <v>0</v>
      </c>
      <c r="J12" s="82" t="s">
        <v>48</v>
      </c>
      <c r="K12" s="63">
        <f t="shared" si="1"/>
        <v>0</v>
      </c>
      <c r="L12" s="68">
        <v>0</v>
      </c>
      <c r="M12" s="62">
        <f t="shared" si="2"/>
        <v>0</v>
      </c>
      <c r="N12" s="69"/>
      <c r="O12" s="32"/>
      <c r="P12" s="32"/>
      <c r="Q12" s="32" t="s">
        <v>37</v>
      </c>
    </row>
    <row r="13" spans="1:17" ht="23.15" customHeight="1" x14ac:dyDescent="0.2">
      <c r="B13" s="33"/>
      <c r="C13" s="43">
        <v>6</v>
      </c>
      <c r="D13" s="65"/>
      <c r="E13" s="66"/>
      <c r="F13" s="66"/>
      <c r="G13" s="67"/>
      <c r="H13" s="67"/>
      <c r="I13" s="62">
        <f>F13*G13</f>
        <v>0</v>
      </c>
      <c r="J13" s="82" t="s">
        <v>48</v>
      </c>
      <c r="K13" s="63">
        <f>IF(J13="課税",ROUNDDOWN(I13/110*10,0),0)</f>
        <v>0</v>
      </c>
      <c r="L13" s="68">
        <v>0</v>
      </c>
      <c r="M13" s="62">
        <f>I13-K13-L13</f>
        <v>0</v>
      </c>
      <c r="N13" s="69"/>
      <c r="O13" s="32"/>
      <c r="P13" s="32"/>
      <c r="Q13" s="32" t="s">
        <v>38</v>
      </c>
    </row>
    <row r="14" spans="1:17" ht="23.15" customHeight="1" x14ac:dyDescent="0.2">
      <c r="B14" s="33"/>
      <c r="C14" s="43">
        <v>7</v>
      </c>
      <c r="D14" s="65"/>
      <c r="E14" s="66"/>
      <c r="F14" s="66"/>
      <c r="G14" s="67"/>
      <c r="H14" s="67"/>
      <c r="I14" s="62">
        <f>F14*G14</f>
        <v>0</v>
      </c>
      <c r="J14" s="82" t="s">
        <v>48</v>
      </c>
      <c r="K14" s="63">
        <f>IF(J14="課税",ROUNDDOWN(I14/110*10,0),0)</f>
        <v>0</v>
      </c>
      <c r="L14" s="68">
        <v>0</v>
      </c>
      <c r="M14" s="62">
        <f>I14-K14-L14</f>
        <v>0</v>
      </c>
      <c r="N14" s="69"/>
      <c r="O14" s="32"/>
      <c r="P14" s="42"/>
      <c r="Q14" s="32" t="s">
        <v>39</v>
      </c>
    </row>
    <row r="15" spans="1:17" ht="23.15" customHeight="1" x14ac:dyDescent="0.2">
      <c r="B15" s="49"/>
      <c r="C15" s="43"/>
      <c r="D15" s="204" t="s">
        <v>30</v>
      </c>
      <c r="E15" s="205"/>
      <c r="F15" s="205"/>
      <c r="G15" s="206"/>
      <c r="H15" s="50"/>
      <c r="I15" s="48">
        <f>SUM(I8:I14)</f>
        <v>0</v>
      </c>
      <c r="J15" s="48"/>
      <c r="K15" s="48">
        <f>SUM(K8:K14)</f>
        <v>0</v>
      </c>
      <c r="L15" s="48">
        <f>SUM(L8:L8)</f>
        <v>0</v>
      </c>
      <c r="M15" s="48">
        <f>SUM(M8:M14)</f>
        <v>0</v>
      </c>
      <c r="N15" s="81"/>
      <c r="O15" s="32"/>
      <c r="P15" s="32"/>
      <c r="Q15" s="32" t="s">
        <v>68</v>
      </c>
    </row>
    <row r="16" spans="1:17" ht="23.15" customHeight="1" x14ac:dyDescent="0.2">
      <c r="B16" s="52"/>
      <c r="C16" s="53"/>
      <c r="D16" s="52"/>
      <c r="E16" s="52"/>
      <c r="F16" s="52"/>
      <c r="G16" s="52"/>
      <c r="H16" s="52"/>
      <c r="I16" s="54"/>
      <c r="J16" s="54"/>
      <c r="K16" s="54"/>
      <c r="L16" s="54"/>
      <c r="M16" s="54"/>
      <c r="N16" s="40"/>
      <c r="O16" s="32"/>
      <c r="P16" s="32"/>
      <c r="Q16" s="60"/>
    </row>
    <row r="17" spans="2:16" ht="23.15" customHeight="1" x14ac:dyDescent="0.2">
      <c r="B17" s="33"/>
      <c r="C17" s="39" t="s">
        <v>57</v>
      </c>
      <c r="D17" s="32"/>
      <c r="G17" s="42"/>
      <c r="H17" s="42"/>
      <c r="I17" s="42"/>
      <c r="J17" s="42"/>
      <c r="K17" s="42"/>
      <c r="L17" s="42"/>
      <c r="M17" s="42"/>
      <c r="N17" s="42"/>
      <c r="O17" s="42"/>
      <c r="P17" s="32"/>
    </row>
    <row r="18" spans="2:16" ht="31.25" customHeight="1" x14ac:dyDescent="0.2">
      <c r="B18" s="33"/>
      <c r="C18" s="43"/>
      <c r="D18" s="47" t="s">
        <v>40</v>
      </c>
      <c r="E18" s="51" t="s">
        <v>27</v>
      </c>
      <c r="F18" s="56" t="s">
        <v>42</v>
      </c>
      <c r="G18" s="44" t="s">
        <v>43</v>
      </c>
      <c r="H18" s="44" t="s">
        <v>52</v>
      </c>
      <c r="I18" s="44" t="s">
        <v>28</v>
      </c>
      <c r="J18" s="44" t="s">
        <v>47</v>
      </c>
      <c r="K18" s="45" t="s">
        <v>44</v>
      </c>
      <c r="L18" s="44" t="s">
        <v>45</v>
      </c>
      <c r="M18" s="44" t="s">
        <v>46</v>
      </c>
      <c r="N18" s="46" t="s">
        <v>29</v>
      </c>
      <c r="O18" s="32"/>
      <c r="P18" s="32"/>
    </row>
    <row r="19" spans="2:16" ht="23.15" customHeight="1" x14ac:dyDescent="0.2">
      <c r="B19" s="33"/>
      <c r="C19" s="43">
        <v>1</v>
      </c>
      <c r="D19" s="65"/>
      <c r="E19" s="66"/>
      <c r="F19" s="66"/>
      <c r="G19" s="67"/>
      <c r="H19" s="67"/>
      <c r="I19" s="107">
        <f>F19*G19</f>
        <v>0</v>
      </c>
      <c r="J19" s="123" t="s">
        <v>48</v>
      </c>
      <c r="K19" s="109">
        <f>IF(J19="課税",ROUNDDOWN(I19/110*10,0),0)</f>
        <v>0</v>
      </c>
      <c r="L19" s="68">
        <v>0</v>
      </c>
      <c r="M19" s="107">
        <f>I19-K19-L19</f>
        <v>0</v>
      </c>
      <c r="N19" s="69"/>
      <c r="O19" s="32"/>
      <c r="P19" s="32"/>
    </row>
    <row r="20" spans="2:16" ht="23.15" customHeight="1" x14ac:dyDescent="0.2">
      <c r="B20" s="33"/>
      <c r="C20" s="43">
        <v>2</v>
      </c>
      <c r="D20" s="65"/>
      <c r="E20" s="66"/>
      <c r="F20" s="66"/>
      <c r="G20" s="67"/>
      <c r="H20" s="67"/>
      <c r="I20" s="107">
        <f>F20*G20</f>
        <v>0</v>
      </c>
      <c r="J20" s="123" t="s">
        <v>48</v>
      </c>
      <c r="K20" s="109">
        <f>IF(J20="課税",ROUNDDOWN(I20/110*10,0),0)</f>
        <v>0</v>
      </c>
      <c r="L20" s="68">
        <v>0</v>
      </c>
      <c r="M20" s="107">
        <f>I20-K20-L20</f>
        <v>0</v>
      </c>
      <c r="N20" s="69"/>
      <c r="O20" s="32"/>
      <c r="P20" s="32"/>
    </row>
    <row r="21" spans="2:16" ht="23.15" customHeight="1" x14ac:dyDescent="0.2">
      <c r="B21" s="33"/>
      <c r="C21" s="43">
        <v>3</v>
      </c>
      <c r="D21" s="65"/>
      <c r="E21" s="66"/>
      <c r="F21" s="66"/>
      <c r="G21" s="67"/>
      <c r="H21" s="67"/>
      <c r="I21" s="107">
        <f t="shared" ref="I21:I23" si="3">F21*G21</f>
        <v>0</v>
      </c>
      <c r="J21" s="123" t="s">
        <v>48</v>
      </c>
      <c r="K21" s="109">
        <f t="shared" ref="K21:K23" si="4">IF(J21="課税",ROUNDDOWN(I21/110*10,0),0)</f>
        <v>0</v>
      </c>
      <c r="L21" s="68">
        <v>0</v>
      </c>
      <c r="M21" s="107">
        <f t="shared" ref="M21:M23" si="5">I21-K21-L21</f>
        <v>0</v>
      </c>
      <c r="N21" s="69"/>
      <c r="O21" s="32"/>
      <c r="P21" s="32"/>
    </row>
    <row r="22" spans="2:16" ht="23.15" customHeight="1" x14ac:dyDescent="0.2">
      <c r="B22" s="33"/>
      <c r="C22" s="43">
        <v>4</v>
      </c>
      <c r="D22" s="65"/>
      <c r="E22" s="66"/>
      <c r="F22" s="66"/>
      <c r="G22" s="67"/>
      <c r="H22" s="67"/>
      <c r="I22" s="107">
        <f t="shared" si="3"/>
        <v>0</v>
      </c>
      <c r="J22" s="123" t="s">
        <v>48</v>
      </c>
      <c r="K22" s="109">
        <f t="shared" si="4"/>
        <v>0</v>
      </c>
      <c r="L22" s="68">
        <v>0</v>
      </c>
      <c r="M22" s="107">
        <f t="shared" si="5"/>
        <v>0</v>
      </c>
      <c r="N22" s="69"/>
      <c r="O22" s="32"/>
      <c r="P22" s="32"/>
    </row>
    <row r="23" spans="2:16" ht="23.15" customHeight="1" x14ac:dyDescent="0.2">
      <c r="B23" s="33"/>
      <c r="C23" s="43">
        <v>5</v>
      </c>
      <c r="D23" s="65"/>
      <c r="E23" s="66"/>
      <c r="F23" s="66"/>
      <c r="G23" s="67"/>
      <c r="H23" s="67"/>
      <c r="I23" s="107">
        <f t="shared" si="3"/>
        <v>0</v>
      </c>
      <c r="J23" s="123" t="s">
        <v>48</v>
      </c>
      <c r="K23" s="109">
        <f t="shared" si="4"/>
        <v>0</v>
      </c>
      <c r="L23" s="68">
        <v>0</v>
      </c>
      <c r="M23" s="107">
        <f t="shared" si="5"/>
        <v>0</v>
      </c>
      <c r="N23" s="69"/>
      <c r="O23" s="32"/>
      <c r="P23" s="32"/>
    </row>
    <row r="24" spans="2:16" ht="23.15" customHeight="1" x14ac:dyDescent="0.2">
      <c r="B24" s="33"/>
      <c r="C24" s="43">
        <v>6</v>
      </c>
      <c r="D24" s="65"/>
      <c r="E24" s="66"/>
      <c r="F24" s="66"/>
      <c r="G24" s="67"/>
      <c r="H24" s="67"/>
      <c r="I24" s="107">
        <f>F24*G24</f>
        <v>0</v>
      </c>
      <c r="J24" s="123" t="s">
        <v>48</v>
      </c>
      <c r="K24" s="109">
        <f>IF(J24="課税",ROUNDDOWN(I24/110*10,0),0)</f>
        <v>0</v>
      </c>
      <c r="L24" s="68">
        <v>0</v>
      </c>
      <c r="M24" s="107">
        <f>I24-K24-L24</f>
        <v>0</v>
      </c>
      <c r="N24" s="69"/>
      <c r="O24" s="32"/>
      <c r="P24" s="32"/>
    </row>
    <row r="25" spans="2:16" ht="23.15" customHeight="1" x14ac:dyDescent="0.2">
      <c r="B25" s="33"/>
      <c r="C25" s="43">
        <v>7</v>
      </c>
      <c r="D25" s="65"/>
      <c r="E25" s="66"/>
      <c r="F25" s="66"/>
      <c r="G25" s="67"/>
      <c r="H25" s="67"/>
      <c r="I25" s="107">
        <f>F25*G25</f>
        <v>0</v>
      </c>
      <c r="J25" s="123" t="s">
        <v>48</v>
      </c>
      <c r="K25" s="109">
        <f>IF(J25="課税",ROUNDDOWN(I25/110*10,0),0)</f>
        <v>0</v>
      </c>
      <c r="L25" s="68">
        <v>0</v>
      </c>
      <c r="M25" s="107">
        <f>I25-K25-L25</f>
        <v>0</v>
      </c>
      <c r="N25" s="69"/>
      <c r="O25" s="32"/>
      <c r="P25" s="32"/>
    </row>
    <row r="26" spans="2:16" ht="23.15" customHeight="1" x14ac:dyDescent="0.2">
      <c r="B26" s="49"/>
      <c r="C26" s="43"/>
      <c r="D26" s="204" t="s">
        <v>30</v>
      </c>
      <c r="E26" s="205"/>
      <c r="F26" s="205"/>
      <c r="G26" s="206"/>
      <c r="H26" s="50"/>
      <c r="I26" s="113">
        <f>SUM(I19:I25)</f>
        <v>0</v>
      </c>
      <c r="J26" s="113"/>
      <c r="K26" s="113">
        <f t="shared" ref="K26:M26" si="6">SUM(K19:K25)</f>
        <v>0</v>
      </c>
      <c r="L26" s="113">
        <f t="shared" si="6"/>
        <v>0</v>
      </c>
      <c r="M26" s="113">
        <f t="shared" si="6"/>
        <v>0</v>
      </c>
      <c r="N26" s="81"/>
      <c r="O26" s="32"/>
      <c r="P26" s="32"/>
    </row>
    <row r="27" spans="2:16" ht="23.15" customHeight="1" x14ac:dyDescent="0.2">
      <c r="B27" s="52"/>
      <c r="C27" s="53"/>
      <c r="D27" s="52"/>
      <c r="E27" s="52"/>
      <c r="F27" s="52"/>
      <c r="G27" s="52"/>
      <c r="H27" s="52"/>
      <c r="I27" s="54"/>
      <c r="J27" s="54"/>
      <c r="K27" s="54"/>
      <c r="L27" s="54"/>
      <c r="M27" s="54"/>
      <c r="N27" s="40"/>
      <c r="O27" s="32"/>
      <c r="P27" s="32"/>
    </row>
    <row r="28" spans="2:16" ht="23.15" customHeight="1" x14ac:dyDescent="0.2">
      <c r="B28" s="33"/>
      <c r="C28" s="39" t="s">
        <v>58</v>
      </c>
      <c r="D28" s="32"/>
      <c r="G28" s="42"/>
      <c r="H28" s="42"/>
      <c r="I28" s="42"/>
      <c r="J28" s="42"/>
      <c r="K28" s="42"/>
      <c r="L28" s="42"/>
      <c r="M28" s="42"/>
      <c r="N28" s="42"/>
      <c r="O28" s="42"/>
      <c r="P28" s="32"/>
    </row>
    <row r="29" spans="2:16" ht="31.25" customHeight="1" x14ac:dyDescent="0.2">
      <c r="B29" s="33"/>
      <c r="C29" s="43"/>
      <c r="D29" s="47" t="s">
        <v>40</v>
      </c>
      <c r="E29" s="51" t="s">
        <v>27</v>
      </c>
      <c r="F29" s="56" t="s">
        <v>42</v>
      </c>
      <c r="G29" s="44" t="s">
        <v>43</v>
      </c>
      <c r="H29" s="44" t="s">
        <v>52</v>
      </c>
      <c r="I29" s="44" t="s">
        <v>28</v>
      </c>
      <c r="J29" s="44" t="s">
        <v>47</v>
      </c>
      <c r="K29" s="45" t="s">
        <v>44</v>
      </c>
      <c r="L29" s="44" t="s">
        <v>45</v>
      </c>
      <c r="M29" s="44" t="s">
        <v>46</v>
      </c>
      <c r="N29" s="46" t="s">
        <v>29</v>
      </c>
      <c r="O29" s="32"/>
      <c r="P29" s="32"/>
    </row>
    <row r="30" spans="2:16" ht="23.15" customHeight="1" x14ac:dyDescent="0.2">
      <c r="B30" s="33"/>
      <c r="C30" s="43">
        <v>1</v>
      </c>
      <c r="D30" s="65"/>
      <c r="E30" s="66"/>
      <c r="F30" s="66"/>
      <c r="G30" s="67"/>
      <c r="H30" s="67"/>
      <c r="I30" s="62">
        <f>F30*G30</f>
        <v>0</v>
      </c>
      <c r="J30" s="82" t="s">
        <v>48</v>
      </c>
      <c r="K30" s="63">
        <f>IF(J30="課税",ROUNDDOWN(I30/110*10,0),0)</f>
        <v>0</v>
      </c>
      <c r="L30" s="68">
        <v>0</v>
      </c>
      <c r="M30" s="62">
        <f>I30-K30-L30</f>
        <v>0</v>
      </c>
      <c r="N30" s="69"/>
      <c r="O30" s="32"/>
      <c r="P30" s="32"/>
    </row>
    <row r="31" spans="2:16" ht="23.15" customHeight="1" x14ac:dyDescent="0.2">
      <c r="B31" s="33"/>
      <c r="C31" s="43">
        <v>2</v>
      </c>
      <c r="D31" s="65"/>
      <c r="E31" s="66"/>
      <c r="F31" s="66"/>
      <c r="G31" s="67"/>
      <c r="H31" s="67"/>
      <c r="I31" s="62">
        <f>F31*G31</f>
        <v>0</v>
      </c>
      <c r="J31" s="82" t="s">
        <v>48</v>
      </c>
      <c r="K31" s="63">
        <f>IF(J31="課税",ROUNDDOWN(I31/110*10,0),0)</f>
        <v>0</v>
      </c>
      <c r="L31" s="68">
        <v>0</v>
      </c>
      <c r="M31" s="62">
        <f>I31-K31-L31</f>
        <v>0</v>
      </c>
      <c r="N31" s="69"/>
      <c r="O31" s="32"/>
      <c r="P31" s="32"/>
    </row>
    <row r="32" spans="2:16" ht="23.15" customHeight="1" x14ac:dyDescent="0.2">
      <c r="B32" s="33"/>
      <c r="C32" s="43">
        <v>3</v>
      </c>
      <c r="D32" s="65"/>
      <c r="E32" s="66"/>
      <c r="F32" s="66"/>
      <c r="G32" s="67"/>
      <c r="H32" s="67"/>
      <c r="I32" s="62">
        <f t="shared" ref="I32:I34" si="7">F32*G32</f>
        <v>0</v>
      </c>
      <c r="J32" s="82" t="s">
        <v>48</v>
      </c>
      <c r="K32" s="63">
        <f t="shared" ref="K32:K34" si="8">IF(J32="課税",ROUNDDOWN(I32/110*10,0),0)</f>
        <v>0</v>
      </c>
      <c r="L32" s="68">
        <v>0</v>
      </c>
      <c r="M32" s="62">
        <f t="shared" ref="M32:M34" si="9">I32-K32-L32</f>
        <v>0</v>
      </c>
      <c r="N32" s="69"/>
      <c r="O32" s="32"/>
      <c r="P32" s="32"/>
    </row>
    <row r="33" spans="2:16" ht="23.15" customHeight="1" x14ac:dyDescent="0.2">
      <c r="B33" s="33"/>
      <c r="C33" s="43">
        <v>4</v>
      </c>
      <c r="D33" s="65"/>
      <c r="E33" s="66"/>
      <c r="F33" s="66"/>
      <c r="G33" s="67"/>
      <c r="H33" s="67"/>
      <c r="I33" s="62">
        <f t="shared" si="7"/>
        <v>0</v>
      </c>
      <c r="J33" s="82" t="s">
        <v>48</v>
      </c>
      <c r="K33" s="63">
        <f t="shared" si="8"/>
        <v>0</v>
      </c>
      <c r="L33" s="68">
        <v>0</v>
      </c>
      <c r="M33" s="62">
        <f t="shared" si="9"/>
        <v>0</v>
      </c>
      <c r="N33" s="69"/>
      <c r="O33" s="32"/>
      <c r="P33" s="54"/>
    </row>
    <row r="34" spans="2:16" ht="23.15" customHeight="1" x14ac:dyDescent="0.2">
      <c r="B34" s="33"/>
      <c r="C34" s="43">
        <v>5</v>
      </c>
      <c r="D34" s="65"/>
      <c r="E34" s="66"/>
      <c r="F34" s="66"/>
      <c r="G34" s="67"/>
      <c r="H34" s="67"/>
      <c r="I34" s="62">
        <f t="shared" si="7"/>
        <v>0</v>
      </c>
      <c r="J34" s="82" t="s">
        <v>48</v>
      </c>
      <c r="K34" s="63">
        <f t="shared" si="8"/>
        <v>0</v>
      </c>
      <c r="L34" s="68">
        <v>0</v>
      </c>
      <c r="M34" s="62">
        <f t="shared" si="9"/>
        <v>0</v>
      </c>
      <c r="N34" s="69"/>
      <c r="O34" s="32"/>
      <c r="P34" s="54"/>
    </row>
    <row r="35" spans="2:16" ht="23.15" customHeight="1" x14ac:dyDescent="0.2">
      <c r="B35" s="33"/>
      <c r="C35" s="43">
        <v>6</v>
      </c>
      <c r="D35" s="65"/>
      <c r="E35" s="66"/>
      <c r="F35" s="66"/>
      <c r="G35" s="67"/>
      <c r="H35" s="67"/>
      <c r="I35" s="62">
        <f>F35*G35</f>
        <v>0</v>
      </c>
      <c r="J35" s="82" t="s">
        <v>48</v>
      </c>
      <c r="K35" s="63">
        <f>IF(J35="課税",ROUNDDOWN(I35/110*10,0),0)</f>
        <v>0</v>
      </c>
      <c r="L35" s="68">
        <v>0</v>
      </c>
      <c r="M35" s="62">
        <f>I35-K35-L35</f>
        <v>0</v>
      </c>
      <c r="N35" s="69"/>
      <c r="O35" s="32"/>
      <c r="P35" s="54"/>
    </row>
    <row r="36" spans="2:16" ht="23.15" customHeight="1" x14ac:dyDescent="0.2">
      <c r="B36" s="33"/>
      <c r="C36" s="43">
        <v>7</v>
      </c>
      <c r="D36" s="65"/>
      <c r="E36" s="66"/>
      <c r="F36" s="66"/>
      <c r="G36" s="67"/>
      <c r="H36" s="67"/>
      <c r="I36" s="62">
        <f>F36*G36</f>
        <v>0</v>
      </c>
      <c r="J36" s="82" t="s">
        <v>48</v>
      </c>
      <c r="K36" s="63">
        <f>IF(J36="課税",ROUNDDOWN(I36/110*10,0),0)</f>
        <v>0</v>
      </c>
      <c r="L36" s="68">
        <v>0</v>
      </c>
      <c r="M36" s="62">
        <f>I36-K36-L36</f>
        <v>0</v>
      </c>
      <c r="N36" s="69"/>
      <c r="O36" s="32"/>
      <c r="P36" s="54"/>
    </row>
    <row r="37" spans="2:16" ht="23.15" customHeight="1" x14ac:dyDescent="0.2">
      <c r="B37" s="49"/>
      <c r="C37" s="43"/>
      <c r="D37" s="204" t="s">
        <v>30</v>
      </c>
      <c r="E37" s="205"/>
      <c r="F37" s="205"/>
      <c r="G37" s="206"/>
      <c r="H37" s="50"/>
      <c r="I37" s="48">
        <f>SUM(I30:I36)</f>
        <v>0</v>
      </c>
      <c r="J37" s="48"/>
      <c r="K37" s="48">
        <f t="shared" ref="K37:M37" si="10">SUM(K30:K36)</f>
        <v>0</v>
      </c>
      <c r="L37" s="48">
        <f t="shared" si="10"/>
        <v>0</v>
      </c>
      <c r="M37" s="48">
        <f t="shared" si="10"/>
        <v>0</v>
      </c>
      <c r="N37" s="81"/>
      <c r="O37" s="32"/>
      <c r="P37" s="54"/>
    </row>
    <row r="38" spans="2:16" x14ac:dyDescent="0.2">
      <c r="D38" s="52"/>
      <c r="E38" s="58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4"/>
    </row>
    <row r="39" spans="2:16" ht="19.25" customHeight="1" x14ac:dyDescent="0.2">
      <c r="D39" s="181" t="s">
        <v>1</v>
      </c>
      <c r="E39" s="181"/>
      <c r="F39" s="1"/>
      <c r="G39" s="1"/>
      <c r="H39" s="55"/>
      <c r="I39" s="55"/>
      <c r="J39" s="55"/>
      <c r="K39" s="55"/>
      <c r="L39" s="55"/>
      <c r="M39" s="55"/>
      <c r="N39" s="55"/>
      <c r="O39" s="55"/>
      <c r="P39" s="54"/>
    </row>
    <row r="40" spans="2:16" ht="19.25" customHeight="1" x14ac:dyDescent="0.2">
      <c r="D40" s="181" t="s">
        <v>0</v>
      </c>
      <c r="E40" s="181"/>
      <c r="F40" s="181"/>
      <c r="G40" s="181"/>
      <c r="H40" s="55"/>
      <c r="I40" s="55"/>
      <c r="J40" s="55"/>
      <c r="K40" s="55"/>
      <c r="L40" s="55"/>
      <c r="M40" s="55"/>
      <c r="N40" s="55"/>
      <c r="O40" s="55"/>
      <c r="P40" s="54"/>
    </row>
    <row r="41" spans="2:16" ht="19.25" customHeight="1" x14ac:dyDescent="0.2">
      <c r="D41" s="181" t="s">
        <v>65</v>
      </c>
      <c r="E41" s="181"/>
      <c r="F41" s="181"/>
      <c r="G41" s="181"/>
      <c r="H41" s="55"/>
      <c r="I41" s="55"/>
      <c r="J41" s="55"/>
      <c r="K41" s="55"/>
      <c r="L41" s="55"/>
      <c r="M41" s="55"/>
      <c r="N41" s="55"/>
      <c r="O41" s="55"/>
      <c r="P41" s="54"/>
    </row>
    <row r="42" spans="2:16" x14ac:dyDescent="0.2">
      <c r="D42" s="52"/>
      <c r="E42" s="58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4"/>
    </row>
    <row r="43" spans="2:16" x14ac:dyDescent="0.2">
      <c r="D43" s="52"/>
      <c r="E43" s="58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4"/>
    </row>
    <row r="44" spans="2:16" x14ac:dyDescent="0.2">
      <c r="D44" s="52"/>
      <c r="E44" s="58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4"/>
    </row>
    <row r="45" spans="2:16" x14ac:dyDescent="0.2">
      <c r="D45" s="52"/>
      <c r="E45" s="58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4"/>
    </row>
    <row r="46" spans="2:16" x14ac:dyDescent="0.2">
      <c r="D46" s="52"/>
      <c r="E46" s="58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4"/>
    </row>
    <row r="47" spans="2:16" x14ac:dyDescent="0.2">
      <c r="D47" s="52"/>
      <c r="E47" s="58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4"/>
    </row>
    <row r="48" spans="2:16" x14ac:dyDescent="0.2">
      <c r="D48" s="52"/>
      <c r="E48" s="58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4"/>
    </row>
    <row r="49" spans="2:16" x14ac:dyDescent="0.2">
      <c r="D49" s="52"/>
      <c r="E49" s="58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4"/>
    </row>
    <row r="50" spans="2:16" x14ac:dyDescent="0.2">
      <c r="D50" s="52"/>
      <c r="E50" s="58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4"/>
    </row>
    <row r="51" spans="2:16" x14ac:dyDescent="0.2">
      <c r="D51" s="52"/>
      <c r="E51" s="58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4"/>
    </row>
    <row r="52" spans="2:16" x14ac:dyDescent="0.2">
      <c r="D52" s="52"/>
      <c r="E52" s="58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4"/>
    </row>
    <row r="53" spans="2:16" x14ac:dyDescent="0.2">
      <c r="B53" s="32"/>
      <c r="C53" s="32"/>
      <c r="D53" s="52"/>
      <c r="E53" s="58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4"/>
    </row>
    <row r="54" spans="2:16" x14ac:dyDescent="0.2">
      <c r="B54" s="32"/>
      <c r="C54" s="32"/>
      <c r="D54" s="52"/>
      <c r="E54" s="58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4"/>
    </row>
    <row r="55" spans="2:16" x14ac:dyDescent="0.2">
      <c r="B55" s="32"/>
      <c r="C55" s="32"/>
      <c r="D55" s="52"/>
      <c r="E55" s="58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4"/>
    </row>
    <row r="56" spans="2:16" x14ac:dyDescent="0.2">
      <c r="B56" s="32"/>
      <c r="C56" s="32"/>
      <c r="D56" s="52"/>
      <c r="E56" s="58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4"/>
    </row>
    <row r="57" spans="2:16" x14ac:dyDescent="0.2">
      <c r="B57" s="32"/>
      <c r="C57" s="32"/>
      <c r="D57" s="52"/>
      <c r="E57" s="58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4"/>
    </row>
    <row r="58" spans="2:16" x14ac:dyDescent="0.2">
      <c r="B58" s="32"/>
      <c r="C58" s="32"/>
      <c r="D58" s="52"/>
      <c r="E58" s="58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4"/>
    </row>
    <row r="59" spans="2:16" x14ac:dyDescent="0.2">
      <c r="B59" s="32"/>
      <c r="C59" s="32"/>
      <c r="D59" s="52"/>
      <c r="E59" s="58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4"/>
    </row>
    <row r="60" spans="2:16" x14ac:dyDescent="0.2">
      <c r="B60" s="32"/>
      <c r="C60" s="32"/>
      <c r="D60" s="52"/>
      <c r="E60" s="58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4"/>
    </row>
    <row r="61" spans="2:16" x14ac:dyDescent="0.2">
      <c r="B61" s="32"/>
      <c r="C61" s="32"/>
      <c r="D61" s="52"/>
      <c r="E61" s="58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4"/>
    </row>
    <row r="62" spans="2:16" x14ac:dyDescent="0.2">
      <c r="B62" s="32"/>
      <c r="C62" s="32"/>
      <c r="D62" s="52"/>
      <c r="E62" s="58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4"/>
    </row>
    <row r="63" spans="2:16" x14ac:dyDescent="0.2">
      <c r="B63" s="32"/>
      <c r="C63" s="32"/>
      <c r="D63" s="52"/>
      <c r="E63" s="58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4"/>
    </row>
    <row r="64" spans="2:16" x14ac:dyDescent="0.2">
      <c r="B64" s="32"/>
      <c r="C64" s="32"/>
      <c r="D64" s="52"/>
      <c r="E64" s="58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4"/>
    </row>
    <row r="65" spans="2:16" x14ac:dyDescent="0.2">
      <c r="B65" s="32"/>
      <c r="C65" s="32"/>
      <c r="D65" s="52"/>
      <c r="E65" s="58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4"/>
    </row>
    <row r="66" spans="2:16" x14ac:dyDescent="0.2">
      <c r="B66" s="32"/>
      <c r="C66" s="32"/>
      <c r="D66" s="52"/>
      <c r="E66" s="58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4"/>
    </row>
    <row r="67" spans="2:16" x14ac:dyDescent="0.2">
      <c r="B67" s="32"/>
      <c r="C67" s="32"/>
      <c r="D67" s="52"/>
      <c r="E67" s="58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4"/>
    </row>
    <row r="68" spans="2:16" x14ac:dyDescent="0.2">
      <c r="B68" s="32"/>
      <c r="C68" s="32"/>
      <c r="D68" s="52"/>
      <c r="E68" s="58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4"/>
    </row>
    <row r="69" spans="2:16" x14ac:dyDescent="0.2">
      <c r="B69" s="32"/>
      <c r="C69" s="32"/>
      <c r="D69" s="52"/>
      <c r="E69" s="58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4"/>
    </row>
    <row r="70" spans="2:16" x14ac:dyDescent="0.2">
      <c r="B70" s="32"/>
      <c r="C70" s="32"/>
      <c r="D70" s="52"/>
      <c r="E70" s="58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4"/>
    </row>
    <row r="71" spans="2:16" x14ac:dyDescent="0.2">
      <c r="B71" s="32"/>
      <c r="C71" s="32"/>
      <c r="D71" s="52"/>
      <c r="E71" s="58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4"/>
    </row>
    <row r="72" spans="2:16" x14ac:dyDescent="0.2">
      <c r="B72" s="32"/>
      <c r="C72" s="32"/>
      <c r="D72" s="52"/>
      <c r="E72" s="58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4"/>
    </row>
    <row r="73" spans="2:16" x14ac:dyDescent="0.2">
      <c r="B73" s="32"/>
      <c r="C73" s="32"/>
      <c r="D73" s="52"/>
      <c r="E73" s="58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4"/>
    </row>
    <row r="74" spans="2:16" x14ac:dyDescent="0.2">
      <c r="B74" s="32"/>
      <c r="C74" s="32"/>
      <c r="D74" s="52"/>
      <c r="E74" s="58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4"/>
    </row>
    <row r="75" spans="2:16" x14ac:dyDescent="0.2">
      <c r="B75" s="32"/>
      <c r="C75" s="32"/>
      <c r="D75" s="52"/>
      <c r="E75" s="58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4"/>
    </row>
    <row r="76" spans="2:16" x14ac:dyDescent="0.2">
      <c r="B76" s="32"/>
      <c r="C76" s="32"/>
      <c r="D76" s="52"/>
      <c r="E76" s="58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4"/>
    </row>
    <row r="77" spans="2:16" x14ac:dyDescent="0.2">
      <c r="B77" s="32"/>
      <c r="C77" s="32"/>
      <c r="D77" s="52"/>
      <c r="E77" s="58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4"/>
    </row>
    <row r="78" spans="2:16" x14ac:dyDescent="0.2">
      <c r="B78" s="32"/>
      <c r="C78" s="32"/>
      <c r="D78" s="52"/>
      <c r="E78" s="58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4"/>
    </row>
    <row r="79" spans="2:16" x14ac:dyDescent="0.2">
      <c r="B79" s="32"/>
      <c r="C79" s="32"/>
      <c r="D79" s="52"/>
      <c r="E79" s="58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4"/>
    </row>
    <row r="80" spans="2:16" x14ac:dyDescent="0.2">
      <c r="B80" s="32"/>
      <c r="C80" s="32"/>
      <c r="D80" s="52"/>
      <c r="E80" s="58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4"/>
    </row>
    <row r="81" spans="2:16" x14ac:dyDescent="0.2">
      <c r="B81" s="32"/>
      <c r="C81" s="32"/>
      <c r="D81" s="52"/>
      <c r="E81" s="58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4"/>
    </row>
    <row r="82" spans="2:16" x14ac:dyDescent="0.2">
      <c r="B82" s="32"/>
      <c r="C82" s="32"/>
      <c r="D82" s="52"/>
      <c r="E82" s="58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4"/>
    </row>
    <row r="83" spans="2:16" x14ac:dyDescent="0.2">
      <c r="B83" s="32"/>
      <c r="C83" s="32"/>
      <c r="D83" s="52"/>
      <c r="E83" s="58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4"/>
    </row>
    <row r="84" spans="2:16" x14ac:dyDescent="0.2">
      <c r="B84" s="32"/>
      <c r="C84" s="32"/>
      <c r="D84" s="52"/>
      <c r="E84" s="58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4"/>
    </row>
    <row r="85" spans="2:16" x14ac:dyDescent="0.2">
      <c r="B85" s="32"/>
      <c r="C85" s="32"/>
      <c r="D85" s="52"/>
      <c r="E85" s="58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4"/>
    </row>
    <row r="86" spans="2:16" x14ac:dyDescent="0.2">
      <c r="B86" s="32"/>
      <c r="C86" s="32"/>
      <c r="D86" s="52"/>
      <c r="E86" s="58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4"/>
    </row>
    <row r="87" spans="2:16" x14ac:dyDescent="0.2">
      <c r="B87" s="32"/>
      <c r="C87" s="32"/>
      <c r="D87" s="52"/>
      <c r="E87" s="58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4"/>
    </row>
    <row r="88" spans="2:16" x14ac:dyDescent="0.2">
      <c r="B88" s="32"/>
      <c r="C88" s="32"/>
      <c r="D88" s="52"/>
      <c r="E88" s="58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4"/>
    </row>
    <row r="89" spans="2:16" x14ac:dyDescent="0.2">
      <c r="B89" s="32"/>
      <c r="C89" s="32"/>
      <c r="D89" s="52"/>
      <c r="E89" s="58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4"/>
    </row>
    <row r="90" spans="2:16" x14ac:dyDescent="0.2">
      <c r="B90" s="32"/>
      <c r="C90" s="32"/>
      <c r="D90" s="52"/>
      <c r="E90" s="58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4"/>
    </row>
    <row r="91" spans="2:16" x14ac:dyDescent="0.2">
      <c r="B91" s="32"/>
      <c r="C91" s="32"/>
      <c r="D91" s="52"/>
      <c r="E91" s="58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4"/>
    </row>
    <row r="92" spans="2:16" x14ac:dyDescent="0.2">
      <c r="B92" s="32"/>
      <c r="C92" s="32"/>
      <c r="D92" s="52"/>
      <c r="E92" s="58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4"/>
    </row>
    <row r="93" spans="2:16" x14ac:dyDescent="0.2">
      <c r="B93" s="32"/>
      <c r="C93" s="32"/>
      <c r="D93" s="52"/>
      <c r="E93" s="58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4"/>
    </row>
    <row r="94" spans="2:16" x14ac:dyDescent="0.2">
      <c r="B94" s="32"/>
      <c r="C94" s="32"/>
      <c r="D94" s="52"/>
      <c r="E94" s="58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4"/>
    </row>
    <row r="95" spans="2:16" x14ac:dyDescent="0.2">
      <c r="B95" s="32"/>
      <c r="C95" s="32"/>
      <c r="D95" s="52"/>
      <c r="E95" s="58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4"/>
    </row>
    <row r="96" spans="2:16" x14ac:dyDescent="0.2">
      <c r="B96" s="32"/>
      <c r="C96" s="32"/>
      <c r="D96" s="52"/>
      <c r="E96" s="58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4"/>
    </row>
    <row r="97" spans="2:16" x14ac:dyDescent="0.2">
      <c r="B97" s="32"/>
      <c r="C97" s="32"/>
      <c r="D97" s="52"/>
      <c r="E97" s="58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4"/>
    </row>
    <row r="98" spans="2:16" x14ac:dyDescent="0.2">
      <c r="B98" s="32"/>
      <c r="C98" s="32"/>
      <c r="D98" s="52"/>
      <c r="E98" s="58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4"/>
    </row>
    <row r="99" spans="2:16" x14ac:dyDescent="0.2">
      <c r="B99" s="32"/>
      <c r="C99" s="32"/>
      <c r="D99" s="52"/>
      <c r="E99" s="58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4"/>
    </row>
    <row r="100" spans="2:16" x14ac:dyDescent="0.2">
      <c r="B100" s="32"/>
      <c r="C100" s="32"/>
      <c r="D100" s="52"/>
      <c r="E100" s="58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4"/>
    </row>
    <row r="101" spans="2:16" x14ac:dyDescent="0.2">
      <c r="B101" s="32"/>
      <c r="C101" s="32"/>
      <c r="D101" s="52"/>
      <c r="E101" s="58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4"/>
    </row>
    <row r="102" spans="2:16" x14ac:dyDescent="0.2">
      <c r="B102" s="32"/>
      <c r="C102" s="32"/>
      <c r="D102" s="52"/>
      <c r="E102" s="58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4"/>
    </row>
    <row r="103" spans="2:16" x14ac:dyDescent="0.2">
      <c r="B103" s="32"/>
      <c r="C103" s="32"/>
      <c r="D103" s="52"/>
      <c r="E103" s="58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4"/>
    </row>
    <row r="104" spans="2:16" x14ac:dyDescent="0.2">
      <c r="B104" s="32"/>
      <c r="C104" s="32"/>
      <c r="D104" s="52"/>
      <c r="E104" s="58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4"/>
    </row>
    <row r="105" spans="2:16" x14ac:dyDescent="0.2">
      <c r="B105" s="32"/>
      <c r="C105" s="32"/>
      <c r="D105" s="52"/>
      <c r="E105" s="58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4"/>
    </row>
    <row r="106" spans="2:16" x14ac:dyDescent="0.2">
      <c r="B106" s="32"/>
      <c r="C106" s="32"/>
      <c r="D106" s="52"/>
      <c r="E106" s="58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4"/>
    </row>
    <row r="107" spans="2:16" x14ac:dyDescent="0.2">
      <c r="B107" s="32"/>
      <c r="C107" s="32"/>
      <c r="D107" s="52"/>
      <c r="E107" s="58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4"/>
    </row>
    <row r="108" spans="2:16" x14ac:dyDescent="0.2">
      <c r="B108" s="32"/>
      <c r="C108" s="32"/>
      <c r="D108" s="52"/>
      <c r="E108" s="58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4"/>
    </row>
    <row r="109" spans="2:16" x14ac:dyDescent="0.2">
      <c r="B109" s="32"/>
      <c r="C109" s="32"/>
      <c r="D109" s="52"/>
      <c r="E109" s="58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4"/>
    </row>
    <row r="110" spans="2:16" x14ac:dyDescent="0.2">
      <c r="B110" s="32"/>
      <c r="C110" s="32"/>
      <c r="D110" s="52"/>
      <c r="E110" s="58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4"/>
    </row>
    <row r="111" spans="2:16" x14ac:dyDescent="0.2">
      <c r="B111" s="32"/>
      <c r="C111" s="32"/>
      <c r="D111" s="52"/>
      <c r="E111" s="58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4"/>
    </row>
    <row r="112" spans="2:16" x14ac:dyDescent="0.2">
      <c r="B112" s="32"/>
      <c r="C112" s="32"/>
      <c r="D112" s="52"/>
      <c r="E112" s="58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4"/>
    </row>
    <row r="113" spans="2:16" x14ac:dyDescent="0.2">
      <c r="B113" s="32"/>
      <c r="C113" s="32"/>
      <c r="D113" s="52"/>
      <c r="E113" s="58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4"/>
    </row>
    <row r="114" spans="2:16" x14ac:dyDescent="0.2">
      <c r="B114" s="32"/>
      <c r="C114" s="32"/>
      <c r="D114" s="52"/>
      <c r="E114" s="58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4"/>
    </row>
    <row r="115" spans="2:16" x14ac:dyDescent="0.2">
      <c r="B115" s="32"/>
      <c r="C115" s="32"/>
      <c r="D115" s="52"/>
      <c r="E115" s="58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4"/>
    </row>
    <row r="116" spans="2:16" x14ac:dyDescent="0.2">
      <c r="B116" s="32"/>
      <c r="C116" s="32"/>
      <c r="D116" s="52"/>
      <c r="E116" s="58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4"/>
    </row>
    <row r="117" spans="2:16" x14ac:dyDescent="0.2">
      <c r="B117" s="32"/>
      <c r="C117" s="32"/>
      <c r="D117" s="52"/>
      <c r="E117" s="58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4"/>
    </row>
    <row r="118" spans="2:16" x14ac:dyDescent="0.2">
      <c r="B118" s="32"/>
      <c r="C118" s="32"/>
      <c r="D118" s="52"/>
      <c r="E118" s="58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4"/>
    </row>
    <row r="119" spans="2:16" x14ac:dyDescent="0.2">
      <c r="B119" s="32"/>
      <c r="C119" s="32"/>
      <c r="D119" s="52"/>
      <c r="E119" s="58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4"/>
    </row>
    <row r="120" spans="2:16" x14ac:dyDescent="0.2">
      <c r="B120" s="32"/>
      <c r="C120" s="32"/>
      <c r="D120" s="52"/>
      <c r="E120" s="58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4"/>
    </row>
    <row r="121" spans="2:16" x14ac:dyDescent="0.2">
      <c r="B121" s="32"/>
      <c r="C121" s="32"/>
      <c r="D121" s="52"/>
      <c r="E121" s="58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4"/>
    </row>
    <row r="122" spans="2:16" x14ac:dyDescent="0.2">
      <c r="B122" s="32"/>
      <c r="C122" s="32"/>
      <c r="D122" s="52"/>
      <c r="E122" s="58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4"/>
    </row>
    <row r="123" spans="2:16" x14ac:dyDescent="0.2">
      <c r="B123" s="32"/>
      <c r="C123" s="32"/>
      <c r="D123" s="52"/>
      <c r="E123" s="58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4"/>
    </row>
    <row r="124" spans="2:16" x14ac:dyDescent="0.2">
      <c r="B124" s="32"/>
      <c r="C124" s="32"/>
      <c r="D124" s="52"/>
      <c r="E124" s="58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4"/>
    </row>
    <row r="125" spans="2:16" x14ac:dyDescent="0.2">
      <c r="B125" s="32"/>
      <c r="C125" s="32"/>
      <c r="D125" s="52"/>
      <c r="E125" s="58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4"/>
    </row>
    <row r="126" spans="2:16" x14ac:dyDescent="0.2">
      <c r="B126" s="32"/>
      <c r="C126" s="32"/>
      <c r="D126" s="52"/>
      <c r="E126" s="58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4"/>
    </row>
    <row r="127" spans="2:16" x14ac:dyDescent="0.2">
      <c r="B127" s="32"/>
      <c r="C127" s="32"/>
      <c r="D127" s="52"/>
      <c r="E127" s="58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4"/>
    </row>
    <row r="128" spans="2:16" x14ac:dyDescent="0.2">
      <c r="B128" s="32"/>
      <c r="C128" s="32"/>
      <c r="D128" s="52"/>
      <c r="E128" s="58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4"/>
    </row>
    <row r="129" spans="2:16" x14ac:dyDescent="0.2">
      <c r="B129" s="32"/>
      <c r="C129" s="32"/>
      <c r="D129" s="52"/>
      <c r="E129" s="58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4"/>
    </row>
    <row r="130" spans="2:16" x14ac:dyDescent="0.2">
      <c r="B130" s="32"/>
      <c r="C130" s="32"/>
      <c r="D130" s="52"/>
      <c r="E130" s="58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4"/>
    </row>
    <row r="131" spans="2:16" x14ac:dyDescent="0.2">
      <c r="B131" s="32"/>
      <c r="C131" s="32"/>
      <c r="D131" s="52"/>
      <c r="E131" s="58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4"/>
    </row>
    <row r="132" spans="2:16" x14ac:dyDescent="0.2">
      <c r="B132" s="32"/>
      <c r="C132" s="32"/>
      <c r="D132" s="52"/>
      <c r="E132" s="58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4"/>
    </row>
    <row r="133" spans="2:16" x14ac:dyDescent="0.2">
      <c r="B133" s="32"/>
      <c r="C133" s="32"/>
      <c r="D133" s="52"/>
      <c r="E133" s="58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4"/>
    </row>
    <row r="134" spans="2:16" x14ac:dyDescent="0.2">
      <c r="B134" s="32"/>
      <c r="C134" s="32"/>
      <c r="D134" s="52"/>
      <c r="E134" s="58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4"/>
    </row>
    <row r="135" spans="2:16" x14ac:dyDescent="0.2">
      <c r="B135" s="32"/>
      <c r="C135" s="32"/>
      <c r="D135" s="52"/>
      <c r="E135" s="58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4"/>
    </row>
    <row r="136" spans="2:16" x14ac:dyDescent="0.2">
      <c r="B136" s="32"/>
      <c r="C136" s="32"/>
      <c r="D136" s="52"/>
      <c r="E136" s="58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4"/>
    </row>
    <row r="137" spans="2:16" x14ac:dyDescent="0.2">
      <c r="B137" s="32"/>
      <c r="C137" s="32"/>
      <c r="D137" s="52"/>
      <c r="E137" s="58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4"/>
    </row>
    <row r="138" spans="2:16" x14ac:dyDescent="0.2">
      <c r="B138" s="32"/>
      <c r="C138" s="32"/>
      <c r="D138" s="52"/>
      <c r="E138" s="58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4"/>
    </row>
    <row r="139" spans="2:16" x14ac:dyDescent="0.2">
      <c r="B139" s="32"/>
      <c r="C139" s="32"/>
      <c r="D139" s="52"/>
      <c r="E139" s="58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4"/>
    </row>
    <row r="140" spans="2:16" x14ac:dyDescent="0.2">
      <c r="B140" s="32"/>
      <c r="C140" s="32"/>
      <c r="D140" s="52"/>
      <c r="E140" s="58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4"/>
    </row>
    <row r="141" spans="2:16" x14ac:dyDescent="0.2">
      <c r="B141" s="32"/>
      <c r="C141" s="32"/>
      <c r="D141" s="52"/>
      <c r="E141" s="58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4"/>
    </row>
    <row r="142" spans="2:16" x14ac:dyDescent="0.2">
      <c r="B142" s="32"/>
      <c r="C142" s="32"/>
      <c r="D142" s="52"/>
      <c r="E142" s="58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4"/>
    </row>
    <row r="143" spans="2:16" x14ac:dyDescent="0.2">
      <c r="B143" s="32"/>
      <c r="C143" s="32"/>
      <c r="D143" s="52"/>
      <c r="E143" s="58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4"/>
    </row>
    <row r="144" spans="2:16" x14ac:dyDescent="0.2">
      <c r="B144" s="32"/>
      <c r="C144" s="32"/>
      <c r="D144" s="52"/>
      <c r="E144" s="58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4"/>
    </row>
    <row r="145" spans="2:16" x14ac:dyDescent="0.2">
      <c r="B145" s="32"/>
      <c r="C145" s="32"/>
      <c r="D145" s="52"/>
      <c r="E145" s="58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4"/>
    </row>
    <row r="146" spans="2:16" x14ac:dyDescent="0.2">
      <c r="B146" s="32"/>
      <c r="C146" s="32"/>
      <c r="D146" s="52"/>
      <c r="E146" s="58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4"/>
    </row>
    <row r="147" spans="2:16" x14ac:dyDescent="0.2">
      <c r="B147" s="32"/>
      <c r="C147" s="32"/>
      <c r="D147" s="52"/>
      <c r="E147" s="58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4"/>
    </row>
    <row r="148" spans="2:16" x14ac:dyDescent="0.2">
      <c r="B148" s="32"/>
      <c r="C148" s="32"/>
      <c r="D148" s="52"/>
      <c r="E148" s="58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4"/>
    </row>
    <row r="149" spans="2:16" x14ac:dyDescent="0.2">
      <c r="B149" s="32"/>
      <c r="C149" s="32"/>
      <c r="D149" s="52"/>
      <c r="E149" s="58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4"/>
    </row>
    <row r="150" spans="2:16" x14ac:dyDescent="0.2">
      <c r="B150" s="32"/>
      <c r="C150" s="32"/>
      <c r="D150" s="52"/>
      <c r="E150" s="58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4"/>
    </row>
    <row r="151" spans="2:16" x14ac:dyDescent="0.2">
      <c r="B151" s="32"/>
      <c r="C151" s="32"/>
      <c r="D151" s="52"/>
      <c r="E151" s="58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4"/>
    </row>
    <row r="152" spans="2:16" x14ac:dyDescent="0.2">
      <c r="B152" s="32"/>
      <c r="C152" s="32"/>
      <c r="D152" s="52"/>
      <c r="E152" s="58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4"/>
    </row>
    <row r="153" spans="2:16" x14ac:dyDescent="0.2">
      <c r="B153" s="32"/>
      <c r="C153" s="32"/>
      <c r="D153" s="52"/>
      <c r="E153" s="58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4"/>
    </row>
    <row r="154" spans="2:16" x14ac:dyDescent="0.2">
      <c r="B154" s="32"/>
      <c r="C154" s="32"/>
      <c r="D154" s="52"/>
      <c r="E154" s="58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4"/>
    </row>
    <row r="155" spans="2:16" x14ac:dyDescent="0.2">
      <c r="B155" s="32"/>
      <c r="C155" s="32"/>
      <c r="D155" s="52"/>
      <c r="E155" s="58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4"/>
    </row>
    <row r="156" spans="2:16" x14ac:dyDescent="0.2">
      <c r="B156" s="32"/>
      <c r="C156" s="32"/>
      <c r="D156" s="52"/>
      <c r="E156" s="58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4"/>
    </row>
    <row r="157" spans="2:16" x14ac:dyDescent="0.2">
      <c r="B157" s="32"/>
      <c r="C157" s="32"/>
      <c r="D157" s="52"/>
      <c r="E157" s="58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4"/>
    </row>
    <row r="158" spans="2:16" x14ac:dyDescent="0.2">
      <c r="B158" s="32"/>
      <c r="C158" s="32"/>
      <c r="D158" s="52"/>
      <c r="E158" s="58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4"/>
    </row>
    <row r="159" spans="2:16" x14ac:dyDescent="0.2">
      <c r="B159" s="32"/>
      <c r="C159" s="32"/>
      <c r="D159" s="52"/>
      <c r="E159" s="58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4"/>
    </row>
    <row r="160" spans="2:16" x14ac:dyDescent="0.2">
      <c r="B160" s="32"/>
      <c r="C160" s="32"/>
      <c r="D160" s="52"/>
      <c r="E160" s="58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2:15" x14ac:dyDescent="0.2">
      <c r="B161" s="32"/>
      <c r="C161" s="32"/>
      <c r="D161" s="52"/>
      <c r="E161" s="58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2:15" x14ac:dyDescent="0.2">
      <c r="B162" s="32"/>
      <c r="C162" s="32"/>
      <c r="D162" s="52"/>
      <c r="E162" s="58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2:15" x14ac:dyDescent="0.2">
      <c r="B163" s="32"/>
      <c r="C163" s="32"/>
      <c r="D163" s="52"/>
      <c r="E163" s="58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2:15" x14ac:dyDescent="0.2">
      <c r="B164" s="32"/>
      <c r="C164" s="32"/>
      <c r="D164" s="52"/>
      <c r="E164" s="58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</sheetData>
  <sheetProtection algorithmName="SHA-512" hashValue="WBSp0dKAJWRyIsDFybLUQ58KH+M9lo8RBrba41eUmZyf5pcgNw+28u+ZlI3doT8Ztaya6EcN5U9khA1WQnbwtg==" saltValue="JJqZqsAxRRqnNO/t/LBcmQ==" spinCount="100000" sheet="1" objects="1" scenarios="1"/>
  <mergeCells count="9">
    <mergeCell ref="D2:N2"/>
    <mergeCell ref="A3:N3"/>
    <mergeCell ref="D15:G15"/>
    <mergeCell ref="K5:N5"/>
    <mergeCell ref="D41:G41"/>
    <mergeCell ref="D26:G26"/>
    <mergeCell ref="D37:G37"/>
    <mergeCell ref="D39:E39"/>
    <mergeCell ref="D40:G40"/>
  </mergeCells>
  <phoneticPr fontId="1"/>
  <dataValidations count="4">
    <dataValidation imeMode="halfAlpha" allowBlank="1" showInputMessage="1" showErrorMessage="1" sqref="F8:G14 F19:G25 L19:L25 F30:G36 L30:L36 L8:L14" xr:uid="{2A35BC2C-AF4A-47F4-A2BC-3A5E00EDF6D4}"/>
    <dataValidation imeMode="hiragana" allowBlank="1" showInputMessage="1" showErrorMessage="1" sqref="E8:E14 E19:E25 E30:E36 H30:H36 H19:H25 K5:N5 N8:N14 H8:H14" xr:uid="{9543A175-5085-4DD8-9701-8EF83AAA0DE7}"/>
    <dataValidation type="list" allowBlank="1" showInputMessage="1" showErrorMessage="1" sqref="J19:J25 J8:J14 J30:J36" xr:uid="{B2B3FA13-3103-444A-81D6-9D3DAA06FE35}">
      <formula1>$P$9:$P$11</formula1>
    </dataValidation>
    <dataValidation type="list" allowBlank="1" showInputMessage="1" showErrorMessage="1" sqref="D8:D14 D30:D36 D19:D25" xr:uid="{25DCFB73-6110-401D-8760-9E90DA0D6A3E}">
      <formula1>$Q$9:$Q$16</formula1>
    </dataValidation>
  </dataValidations>
  <pageMargins left="0.59" right="0.39000000000000007" top="0.98" bottom="0.79000000000000015" header="0.39000000000000007" footer="0.31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E231-1FD1-43D2-ABFE-7AB97BCD36BF}">
  <sheetPr>
    <tabColor rgb="FFFF33CC"/>
    <pageSetUpPr fitToPage="1"/>
  </sheetPr>
  <dimension ref="A1:G45"/>
  <sheetViews>
    <sheetView view="pageBreakPreview" zoomScale="96" zoomScaleNormal="100" zoomScaleSheetLayoutView="96" workbookViewId="0">
      <selection sqref="A1:F1"/>
    </sheetView>
  </sheetViews>
  <sheetFormatPr defaultColWidth="8.90625" defaultRowHeight="13" x14ac:dyDescent="0.2"/>
  <cols>
    <col min="1" max="1" width="3" style="2" customWidth="1"/>
    <col min="2" max="2" width="5" style="2" customWidth="1"/>
    <col min="3" max="3" width="29.36328125" style="2" customWidth="1"/>
    <col min="4" max="5" width="15.90625" style="2" customWidth="1"/>
    <col min="6" max="6" width="24" style="2" customWidth="1"/>
    <col min="7" max="7" width="2.453125" style="2" customWidth="1"/>
    <col min="8" max="16384" width="8.90625" style="2"/>
  </cols>
  <sheetData>
    <row r="1" spans="1:7" ht="22.25" customHeight="1" x14ac:dyDescent="0.2">
      <c r="A1" s="190" t="s">
        <v>74</v>
      </c>
      <c r="B1" s="190"/>
      <c r="C1" s="190"/>
      <c r="D1" s="190"/>
      <c r="E1" s="190"/>
      <c r="F1" s="190"/>
      <c r="G1" s="1"/>
    </row>
    <row r="2" spans="1:7" x14ac:dyDescent="0.2">
      <c r="A2" s="1"/>
      <c r="B2" s="1" t="s">
        <v>14</v>
      </c>
      <c r="C2" s="1"/>
      <c r="D2" s="1"/>
      <c r="E2" s="1"/>
      <c r="F2" s="1"/>
      <c r="G2" s="1"/>
    </row>
    <row r="3" spans="1:7" ht="16.25" customHeight="1" x14ac:dyDescent="0.2">
      <c r="A3" s="1"/>
      <c r="B3" s="1"/>
      <c r="C3" s="1"/>
      <c r="D3" s="1"/>
      <c r="E3" s="3" t="s">
        <v>11</v>
      </c>
      <c r="F3" s="126" t="s">
        <v>66</v>
      </c>
      <c r="G3" s="1"/>
    </row>
    <row r="4" spans="1:7" ht="21.75" customHeight="1" thickBot="1" x14ac:dyDescent="0.25">
      <c r="A4" s="1"/>
      <c r="B4" s="191" t="s">
        <v>15</v>
      </c>
      <c r="C4" s="191"/>
      <c r="D4" s="191"/>
      <c r="E4" s="191"/>
      <c r="F4" s="191"/>
      <c r="G4" s="1"/>
    </row>
    <row r="5" spans="1:7" ht="16.5" customHeight="1" x14ac:dyDescent="0.2">
      <c r="A5" s="1"/>
      <c r="B5" s="196" t="s">
        <v>10</v>
      </c>
      <c r="C5" s="197"/>
      <c r="D5" s="4" t="s">
        <v>9</v>
      </c>
      <c r="E5" s="5" t="s">
        <v>8</v>
      </c>
      <c r="F5" s="200" t="s">
        <v>7</v>
      </c>
      <c r="G5" s="1"/>
    </row>
    <row r="6" spans="1:7" ht="16.5" customHeight="1" thickBot="1" x14ac:dyDescent="0.25">
      <c r="A6" s="1"/>
      <c r="B6" s="198"/>
      <c r="C6" s="199"/>
      <c r="D6" s="6" t="s">
        <v>6</v>
      </c>
      <c r="E6" s="7" t="s">
        <v>6</v>
      </c>
      <c r="F6" s="201"/>
      <c r="G6" s="1"/>
    </row>
    <row r="7" spans="1:7" ht="24" customHeight="1" x14ac:dyDescent="0.2">
      <c r="A7" s="1"/>
      <c r="B7" s="192" t="s">
        <v>16</v>
      </c>
      <c r="C7" s="193"/>
      <c r="D7" s="64">
        <f>SUM(D8:D14)</f>
        <v>130000</v>
      </c>
      <c r="E7" s="8">
        <f>SUM(E8:E14)</f>
        <v>0</v>
      </c>
      <c r="F7" s="127"/>
      <c r="G7" s="1"/>
    </row>
    <row r="8" spans="1:7" ht="24" customHeight="1" x14ac:dyDescent="0.2">
      <c r="A8" s="1"/>
      <c r="B8" s="188"/>
      <c r="C8" s="128" t="s">
        <v>17</v>
      </c>
      <c r="D8" s="129">
        <f>SUMIFS('別紙２ (記入例)'!$M$8:$M$14,'別紙２ (記入例)'!$D$8:$D$14,"広報費")</f>
        <v>80000</v>
      </c>
      <c r="E8" s="130">
        <v>0</v>
      </c>
      <c r="F8" s="131"/>
      <c r="G8" s="1"/>
    </row>
    <row r="9" spans="1:7" ht="24" customHeight="1" x14ac:dyDescent="0.2">
      <c r="A9" s="1"/>
      <c r="B9" s="188"/>
      <c r="C9" s="132" t="s">
        <v>18</v>
      </c>
      <c r="D9" s="133">
        <f>SUMIFS('別紙２ (記入例)'!$M$8:$M$14,'別紙２ (記入例)'!$D$8:$D$14,"展示会等出展費")</f>
        <v>50000</v>
      </c>
      <c r="E9" s="134">
        <v>0</v>
      </c>
      <c r="F9" s="135"/>
      <c r="G9" s="1"/>
    </row>
    <row r="10" spans="1:7" ht="24" customHeight="1" x14ac:dyDescent="0.2">
      <c r="A10" s="1"/>
      <c r="B10" s="188"/>
      <c r="C10" s="132" t="s">
        <v>19</v>
      </c>
      <c r="D10" s="133">
        <f>SUMIFS('別紙２ (記入例)'!$M$8:$M$14,'別紙２ (記入例)'!$D$8:$D$14,"開発費")</f>
        <v>0</v>
      </c>
      <c r="E10" s="134">
        <v>0</v>
      </c>
      <c r="F10" s="135"/>
      <c r="G10" s="1"/>
    </row>
    <row r="11" spans="1:7" ht="24" customHeight="1" x14ac:dyDescent="0.2">
      <c r="A11" s="1"/>
      <c r="B11" s="188"/>
      <c r="C11" s="132" t="s">
        <v>20</v>
      </c>
      <c r="D11" s="133">
        <f>SUMIFS('別紙２ (記入例)'!$M$8:$M$14,'別紙２ (記入例)'!$D$8:$D$14,"専門家派遣費")</f>
        <v>0</v>
      </c>
      <c r="E11" s="134">
        <v>0</v>
      </c>
      <c r="F11" s="135"/>
      <c r="G11" s="1"/>
    </row>
    <row r="12" spans="1:7" ht="24" customHeight="1" x14ac:dyDescent="0.2">
      <c r="A12" s="1"/>
      <c r="B12" s="188"/>
      <c r="C12" s="132" t="s">
        <v>21</v>
      </c>
      <c r="D12" s="133">
        <f>SUMIFS('別紙２ (記入例)'!$M$8:$M$14,'別紙２ (記入例)'!$D$8:$D$14,"機械装置等費")</f>
        <v>0</v>
      </c>
      <c r="E12" s="134">
        <v>0</v>
      </c>
      <c r="F12" s="135"/>
      <c r="G12" s="1"/>
    </row>
    <row r="13" spans="1:7" ht="24" customHeight="1" x14ac:dyDescent="0.2">
      <c r="A13" s="1"/>
      <c r="B13" s="188"/>
      <c r="C13" s="132" t="s">
        <v>69</v>
      </c>
      <c r="D13" s="133">
        <f>SUMIFS('別紙２ (記入例)'!$M$8:$M$14,'別紙２ (記入例)'!$D$8:$D$14,"外注費")</f>
        <v>0</v>
      </c>
      <c r="E13" s="134">
        <v>0</v>
      </c>
      <c r="F13" s="135"/>
      <c r="G13" s="1"/>
    </row>
    <row r="14" spans="1:7" ht="24" customHeight="1" thickBot="1" x14ac:dyDescent="0.25">
      <c r="A14" s="1"/>
      <c r="B14" s="189"/>
      <c r="C14" s="136" t="s">
        <v>71</v>
      </c>
      <c r="D14" s="137">
        <f>SUMIFS('別紙２ (記入例)'!$M$8:$M$14,'別紙２ (記入例)'!$D$8:$D$14,"旅費")</f>
        <v>0</v>
      </c>
      <c r="E14" s="138">
        <v>0</v>
      </c>
      <c r="F14" s="139"/>
      <c r="G14" s="1"/>
    </row>
    <row r="15" spans="1:7" ht="24" customHeight="1" x14ac:dyDescent="0.2">
      <c r="A15" s="1"/>
      <c r="B15" s="188" t="s">
        <v>22</v>
      </c>
      <c r="C15" s="194"/>
      <c r="D15" s="64">
        <f>SUM(D16:D22)</f>
        <v>146000</v>
      </c>
      <c r="E15" s="140">
        <f>SUM(E16:E22)</f>
        <v>0</v>
      </c>
      <c r="F15" s="141"/>
      <c r="G15" s="1"/>
    </row>
    <row r="16" spans="1:7" ht="24" customHeight="1" x14ac:dyDescent="0.2">
      <c r="A16" s="1"/>
      <c r="B16" s="195"/>
      <c r="C16" s="128" t="s">
        <v>17</v>
      </c>
      <c r="D16" s="142">
        <f>SUMIFS('別紙２ (記入例)'!$M$19:$M$25,'別紙２ (記入例)'!$D$19:$D$25,"広報費")</f>
        <v>0</v>
      </c>
      <c r="E16" s="130">
        <v>0</v>
      </c>
      <c r="F16" s="131"/>
      <c r="G16" s="1"/>
    </row>
    <row r="17" spans="1:7" ht="24" customHeight="1" x14ac:dyDescent="0.2">
      <c r="A17" s="1"/>
      <c r="B17" s="195"/>
      <c r="C17" s="132" t="s">
        <v>18</v>
      </c>
      <c r="D17" s="133">
        <f>SUMIFS('別紙２ (記入例)'!$M$19:$M$25,'別紙２ (記入例)'!$D$19:$D$25,"展示会等出展費")</f>
        <v>0</v>
      </c>
      <c r="E17" s="134">
        <v>0</v>
      </c>
      <c r="F17" s="143"/>
      <c r="G17" s="1"/>
    </row>
    <row r="18" spans="1:7" ht="24" customHeight="1" x14ac:dyDescent="0.2">
      <c r="A18" s="1"/>
      <c r="B18" s="195"/>
      <c r="C18" s="132" t="s">
        <v>19</v>
      </c>
      <c r="D18" s="133">
        <f>SUMIFS('別紙２ (記入例)'!$M$19:$M$25,'別紙２ (記入例)'!$D$19:$D$25,"開発費")</f>
        <v>0</v>
      </c>
      <c r="E18" s="134">
        <v>0</v>
      </c>
      <c r="F18" s="135"/>
      <c r="G18" s="1"/>
    </row>
    <row r="19" spans="1:7" ht="24" customHeight="1" x14ac:dyDescent="0.2">
      <c r="A19" s="1"/>
      <c r="B19" s="195"/>
      <c r="C19" s="132" t="s">
        <v>20</v>
      </c>
      <c r="D19" s="133">
        <f>SUMIFS('別紙２ (記入例)'!$M$19:$M$25,'別紙２ (記入例)'!$D$19:$D$25,"専門家派遣費")</f>
        <v>38000</v>
      </c>
      <c r="E19" s="134">
        <v>0</v>
      </c>
      <c r="F19" s="135"/>
      <c r="G19" s="1"/>
    </row>
    <row r="20" spans="1:7" ht="24" customHeight="1" x14ac:dyDescent="0.2">
      <c r="A20" s="1"/>
      <c r="B20" s="195"/>
      <c r="C20" s="132" t="s">
        <v>21</v>
      </c>
      <c r="D20" s="133">
        <f>SUMIFS('別紙２ (記入例)'!$M$19:$M$25,'別紙２ (記入例)'!$D$19:$D$25,"機械装置等費")</f>
        <v>0</v>
      </c>
      <c r="E20" s="134">
        <v>0</v>
      </c>
      <c r="F20" s="135"/>
      <c r="G20" s="1"/>
    </row>
    <row r="21" spans="1:7" ht="24" customHeight="1" x14ac:dyDescent="0.2">
      <c r="A21" s="1"/>
      <c r="B21" s="195"/>
      <c r="C21" s="132" t="s">
        <v>69</v>
      </c>
      <c r="D21" s="133">
        <f>SUMIFS('別紙２ (記入例)'!$M$19:$M$25,'別紙２ (記入例)'!$D$19:$D$25,"外注費")</f>
        <v>108000</v>
      </c>
      <c r="E21" s="134">
        <v>0</v>
      </c>
      <c r="F21" s="135"/>
      <c r="G21" s="1"/>
    </row>
    <row r="22" spans="1:7" ht="24" customHeight="1" thickBot="1" x14ac:dyDescent="0.25">
      <c r="A22" s="1"/>
      <c r="B22" s="195"/>
      <c r="C22" s="136" t="s">
        <v>71</v>
      </c>
      <c r="D22" s="137">
        <f>SUMIFS('別紙２ (記入例)'!$M$19:$M$25,'別紙２ (記入例)'!$D$19:$D$25,"旅費")</f>
        <v>0</v>
      </c>
      <c r="E22" s="138">
        <v>0</v>
      </c>
      <c r="F22" s="139"/>
      <c r="G22" s="1"/>
    </row>
    <row r="23" spans="1:7" ht="24" customHeight="1" x14ac:dyDescent="0.2">
      <c r="A23" s="1"/>
      <c r="B23" s="192" t="s">
        <v>23</v>
      </c>
      <c r="C23" s="193"/>
      <c r="D23" s="64">
        <f>SUM(D24:D30)</f>
        <v>0</v>
      </c>
      <c r="E23" s="144">
        <f>SUM(E24:E30)</f>
        <v>0</v>
      </c>
      <c r="F23" s="127"/>
      <c r="G23" s="1"/>
    </row>
    <row r="24" spans="1:7" ht="24" customHeight="1" x14ac:dyDescent="0.2">
      <c r="A24" s="1"/>
      <c r="B24" s="188"/>
      <c r="C24" s="128" t="s">
        <v>17</v>
      </c>
      <c r="D24" s="142">
        <f>SUMIFS('別紙２ (記入例)'!$M$30:$M$36,'別紙２ (記入例)'!$D$30:$D$36,"広報費")</f>
        <v>0</v>
      </c>
      <c r="E24" s="130">
        <v>0</v>
      </c>
      <c r="F24" s="131"/>
      <c r="G24" s="1"/>
    </row>
    <row r="25" spans="1:7" ht="24" customHeight="1" x14ac:dyDescent="0.2">
      <c r="A25" s="1"/>
      <c r="B25" s="188"/>
      <c r="C25" s="132" t="s">
        <v>18</v>
      </c>
      <c r="D25" s="133">
        <f>SUMIFS('別紙２ (記入例)'!$M$30:$M$36,'別紙２ (記入例)'!$D$30:$D$36,"展示会等出展費")</f>
        <v>0</v>
      </c>
      <c r="E25" s="134">
        <v>0</v>
      </c>
      <c r="F25" s="143"/>
      <c r="G25" s="1"/>
    </row>
    <row r="26" spans="1:7" ht="24" customHeight="1" x14ac:dyDescent="0.2">
      <c r="A26" s="1"/>
      <c r="B26" s="188"/>
      <c r="C26" s="132" t="s">
        <v>19</v>
      </c>
      <c r="D26" s="133">
        <f>SUMIFS('別紙２ (記入例)'!$M$30:$M$36,'別紙２ (記入例)'!$D$30:$D$36,"開発費")</f>
        <v>0</v>
      </c>
      <c r="E26" s="134">
        <v>0</v>
      </c>
      <c r="F26" s="143"/>
      <c r="G26" s="1"/>
    </row>
    <row r="27" spans="1:7" ht="24" customHeight="1" x14ac:dyDescent="0.2">
      <c r="A27" s="1"/>
      <c r="B27" s="188"/>
      <c r="C27" s="132" t="s">
        <v>20</v>
      </c>
      <c r="D27" s="133">
        <f>SUMIFS('別紙２ (記入例)'!$M$30:$M$36,'別紙２ (記入例)'!$D$30:$D$36,"専門家派遣費")</f>
        <v>0</v>
      </c>
      <c r="E27" s="134">
        <v>0</v>
      </c>
      <c r="F27" s="143"/>
      <c r="G27" s="1"/>
    </row>
    <row r="28" spans="1:7" ht="24" customHeight="1" x14ac:dyDescent="0.2">
      <c r="A28" s="1"/>
      <c r="B28" s="188"/>
      <c r="C28" s="132" t="s">
        <v>21</v>
      </c>
      <c r="D28" s="133">
        <f>SUMIFS('別紙２ (記入例)'!$M$30:$M$36,'別紙２ (記入例)'!$D$30:$D$36,"機械装置等費")</f>
        <v>0</v>
      </c>
      <c r="E28" s="134">
        <v>0</v>
      </c>
      <c r="F28" s="143"/>
      <c r="G28" s="1"/>
    </row>
    <row r="29" spans="1:7" ht="24" customHeight="1" x14ac:dyDescent="0.2">
      <c r="A29" s="1"/>
      <c r="B29" s="188"/>
      <c r="C29" s="132" t="s">
        <v>69</v>
      </c>
      <c r="D29" s="133">
        <f>SUMIFS('別紙２ (記入例)'!$M$30:$M$36,'別紙２ (記入例)'!$D$30:$D$36,"外注費")</f>
        <v>0</v>
      </c>
      <c r="E29" s="134">
        <v>0</v>
      </c>
      <c r="F29" s="143"/>
      <c r="G29" s="1"/>
    </row>
    <row r="30" spans="1:7" ht="24" customHeight="1" thickBot="1" x14ac:dyDescent="0.25">
      <c r="A30" s="1"/>
      <c r="B30" s="189"/>
      <c r="C30" s="136" t="s">
        <v>71</v>
      </c>
      <c r="D30" s="137">
        <f>SUMIFS('別紙２ (記入例)'!$M$30:$M$36,'別紙２ (記入例)'!$D$30:$D$36,"旅費")</f>
        <v>0</v>
      </c>
      <c r="E30" s="138">
        <v>0</v>
      </c>
      <c r="F30" s="145"/>
      <c r="G30" s="1"/>
    </row>
    <row r="31" spans="1:7" ht="24" customHeight="1" thickBot="1" x14ac:dyDescent="0.25">
      <c r="A31" s="1"/>
      <c r="B31" s="182" t="s">
        <v>5</v>
      </c>
      <c r="C31" s="183"/>
      <c r="D31" s="168">
        <f>D7+D15+D23</f>
        <v>276000</v>
      </c>
      <c r="E31" s="169">
        <f>E7+E15+E23</f>
        <v>0</v>
      </c>
      <c r="F31" s="170"/>
      <c r="G31" s="1"/>
    </row>
    <row r="32" spans="1:7" ht="24" hidden="1" customHeight="1" thickBot="1" x14ac:dyDescent="0.25">
      <c r="A32" s="1"/>
      <c r="B32" s="186" t="s">
        <v>24</v>
      </c>
      <c r="C32" s="187"/>
      <c r="D32" s="166">
        <v>750000</v>
      </c>
      <c r="E32" s="167">
        <f>E8+E16+E24</f>
        <v>0</v>
      </c>
      <c r="F32" s="165"/>
      <c r="G32" s="1"/>
    </row>
    <row r="33" spans="1:7" ht="10.25" customHeight="1" thickBot="1" x14ac:dyDescent="0.25">
      <c r="A33" s="1"/>
      <c r="B33" s="11"/>
      <c r="C33" s="11"/>
      <c r="D33" s="146"/>
      <c r="E33" s="147"/>
      <c r="F33" s="11"/>
      <c r="G33" s="1"/>
    </row>
    <row r="34" spans="1:7" ht="24" customHeight="1" thickBot="1" x14ac:dyDescent="0.25">
      <c r="A34" s="1"/>
      <c r="B34" s="184" t="s">
        <v>73</v>
      </c>
      <c r="C34" s="185"/>
      <c r="D34" s="148">
        <f>SUM(D35:D38)</f>
        <v>276000</v>
      </c>
      <c r="E34" s="149">
        <f>SUM(E35:E38)</f>
        <v>0</v>
      </c>
      <c r="F34" s="150"/>
      <c r="G34" s="1"/>
    </row>
    <row r="35" spans="1:7" ht="24" customHeight="1" x14ac:dyDescent="0.2">
      <c r="A35" s="1"/>
      <c r="B35" s="17"/>
      <c r="C35" s="18" t="s">
        <v>4</v>
      </c>
      <c r="D35" s="151">
        <v>92000</v>
      </c>
      <c r="E35" s="152"/>
      <c r="F35" s="153"/>
      <c r="G35" s="1"/>
    </row>
    <row r="36" spans="1:7" ht="24" customHeight="1" x14ac:dyDescent="0.2">
      <c r="A36" s="1"/>
      <c r="B36" s="17"/>
      <c r="C36" s="20" t="s">
        <v>3</v>
      </c>
      <c r="D36" s="154">
        <v>0</v>
      </c>
      <c r="E36" s="155"/>
      <c r="F36" s="156"/>
      <c r="G36" s="1"/>
    </row>
    <row r="37" spans="1:7" ht="24" customHeight="1" x14ac:dyDescent="0.2">
      <c r="A37" s="1"/>
      <c r="B37" s="17"/>
      <c r="C37" s="22" t="s">
        <v>13</v>
      </c>
      <c r="D37" s="157">
        <f>IF(D31&gt;=750000,500000,ROUNDDOWN(D31/3*2,-3))</f>
        <v>184000</v>
      </c>
      <c r="E37" s="155"/>
      <c r="F37" s="156"/>
      <c r="G37" s="1"/>
    </row>
    <row r="38" spans="1:7" ht="24" customHeight="1" thickBot="1" x14ac:dyDescent="0.25">
      <c r="A38" s="1"/>
      <c r="B38" s="24"/>
      <c r="C38" s="25" t="s">
        <v>2</v>
      </c>
      <c r="D38" s="158">
        <v>0</v>
      </c>
      <c r="E38" s="159"/>
      <c r="F38" s="160"/>
      <c r="G38" s="1"/>
    </row>
    <row r="39" spans="1:7" ht="17" customHeight="1" thickBot="1" x14ac:dyDescent="0.25">
      <c r="A39" s="1"/>
      <c r="B39" s="27"/>
      <c r="C39" s="14"/>
      <c r="D39" s="161"/>
      <c r="E39" s="162"/>
      <c r="F39" s="14"/>
      <c r="G39" s="1"/>
    </row>
    <row r="40" spans="1:7" ht="24" customHeight="1" thickBot="1" x14ac:dyDescent="0.25">
      <c r="A40" s="1"/>
      <c r="B40" s="186" t="s">
        <v>25</v>
      </c>
      <c r="C40" s="187"/>
      <c r="D40" s="163">
        <f>D34-D31</f>
        <v>0</v>
      </c>
      <c r="E40" s="164">
        <f>E31</f>
        <v>0</v>
      </c>
      <c r="F40" s="165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81" t="s">
        <v>1</v>
      </c>
      <c r="C42" s="181"/>
      <c r="D42" s="1"/>
      <c r="E42" s="1"/>
      <c r="F42" s="1"/>
      <c r="G42" s="1"/>
    </row>
    <row r="43" spans="1:7" x14ac:dyDescent="0.2">
      <c r="A43" s="1"/>
      <c r="B43" s="181" t="s">
        <v>0</v>
      </c>
      <c r="C43" s="181"/>
      <c r="D43" s="181"/>
      <c r="E43" s="181"/>
      <c r="F43" s="1"/>
      <c r="G43" s="1"/>
    </row>
    <row r="44" spans="1:7" x14ac:dyDescent="0.2">
      <c r="A44" s="1"/>
      <c r="B44" s="181" t="s">
        <v>65</v>
      </c>
      <c r="C44" s="181"/>
      <c r="D44" s="181"/>
      <c r="E44" s="18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</sheetData>
  <sheetProtection algorithmName="SHA-512" hashValue="nKr5gcDmQnq2USDC+ojFtm4EGEx7eIawEg/4iqCaLqyPhUCREw9LpJaZl47EaqKowT3sNflqR3SrJKiMS35Wew==" saltValue="2LD2Pdl1dpssHI194snScg==" spinCount="100000" sheet="1" objects="1" scenarios="1"/>
  <mergeCells count="17">
    <mergeCell ref="B34:C34"/>
    <mergeCell ref="B40:C40"/>
    <mergeCell ref="B42:C42"/>
    <mergeCell ref="B43:E43"/>
    <mergeCell ref="B44:E44"/>
    <mergeCell ref="B32:C32"/>
    <mergeCell ref="A1:F1"/>
    <mergeCell ref="B4:F4"/>
    <mergeCell ref="B5:C6"/>
    <mergeCell ref="F5:F6"/>
    <mergeCell ref="B7:C7"/>
    <mergeCell ref="B8:B14"/>
    <mergeCell ref="B15:C15"/>
    <mergeCell ref="B16:B22"/>
    <mergeCell ref="B23:C23"/>
    <mergeCell ref="B24:B30"/>
    <mergeCell ref="B31:C31"/>
  </mergeCells>
  <phoneticPr fontId="1"/>
  <printOptions horizontalCentered="1"/>
  <pageMargins left="0.47244094488188981" right="0.23622047244094491" top="0.55118110236220474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0195-000A-48C6-BFB2-50F1F679C1B0}">
  <sheetPr>
    <tabColor rgb="FFFF33CC"/>
  </sheetPr>
  <dimension ref="A1:AH164"/>
  <sheetViews>
    <sheetView view="pageBreakPreview" zoomScale="60" zoomScaleNormal="70" workbookViewId="0">
      <selection activeCell="D2" sqref="D2:N2"/>
    </sheetView>
  </sheetViews>
  <sheetFormatPr defaultColWidth="9" defaultRowHeight="13" x14ac:dyDescent="0.2"/>
  <cols>
    <col min="1" max="1" width="1.36328125" style="84" customWidth="1"/>
    <col min="2" max="2" width="10.6328125" style="85" hidden="1" customWidth="1"/>
    <col min="3" max="3" width="4" style="86" bestFit="1" customWidth="1"/>
    <col min="4" max="4" width="12.6328125" style="85" customWidth="1"/>
    <col min="5" max="5" width="19.453125" style="87" customWidth="1"/>
    <col min="6" max="6" width="11.453125" style="88" customWidth="1"/>
    <col min="7" max="8" width="9.6328125" style="88" customWidth="1"/>
    <col min="9" max="13" width="11.6328125" style="88" customWidth="1"/>
    <col min="14" max="14" width="15.6328125" style="88" customWidth="1"/>
    <col min="15" max="15" width="6.6328125" style="88" customWidth="1"/>
    <col min="16" max="16" width="13.6328125" style="84" customWidth="1"/>
    <col min="17" max="17" width="9" style="84" customWidth="1"/>
    <col min="18" max="18" width="11.6328125" style="84" bestFit="1" customWidth="1"/>
    <col min="19" max="32" width="9" style="84"/>
    <col min="33" max="33" width="13.90625" style="89" hidden="1" customWidth="1"/>
    <col min="34" max="34" width="16.08984375" style="84" hidden="1" customWidth="1"/>
    <col min="35" max="16384" width="9" style="84"/>
  </cols>
  <sheetData>
    <row r="1" spans="1:34" ht="30" customHeight="1" x14ac:dyDescent="0.2">
      <c r="D1" s="85" t="s">
        <v>12</v>
      </c>
    </row>
    <row r="2" spans="1:34" ht="23.15" customHeight="1" x14ac:dyDescent="0.2">
      <c r="B2" s="90"/>
      <c r="D2" s="208" t="s">
        <v>75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91"/>
      <c r="AG2" s="91"/>
    </row>
    <row r="3" spans="1:34" ht="23.15" customHeight="1" x14ac:dyDescent="0.2">
      <c r="A3" s="209" t="s">
        <v>31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93"/>
      <c r="AG3" s="93"/>
    </row>
    <row r="4" spans="1:34" ht="23.1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  <c r="AG4" s="93"/>
    </row>
    <row r="5" spans="1:34" ht="23.15" customHeight="1" x14ac:dyDescent="0.2">
      <c r="B5" s="90"/>
      <c r="D5" s="94"/>
      <c r="E5" s="94"/>
      <c r="F5" s="94"/>
      <c r="G5" s="94"/>
      <c r="H5" s="94"/>
      <c r="J5" s="95" t="s">
        <v>32</v>
      </c>
      <c r="K5" s="213" t="s">
        <v>67</v>
      </c>
      <c r="L5" s="213"/>
      <c r="M5" s="213"/>
      <c r="N5" s="213"/>
      <c r="O5" s="93"/>
      <c r="AG5" s="93"/>
    </row>
    <row r="6" spans="1:34" ht="23.15" customHeight="1" x14ac:dyDescent="0.2">
      <c r="B6" s="90"/>
      <c r="C6" s="96" t="s">
        <v>16</v>
      </c>
      <c r="D6" s="84"/>
      <c r="G6" s="97"/>
      <c r="H6" s="97"/>
      <c r="I6" s="97"/>
      <c r="J6" s="97"/>
      <c r="K6" s="97"/>
      <c r="L6" s="97"/>
      <c r="M6" s="97"/>
      <c r="N6" s="97"/>
      <c r="O6" s="97"/>
      <c r="AG6" s="97"/>
    </row>
    <row r="7" spans="1:34" ht="31.25" customHeight="1" x14ac:dyDescent="0.2">
      <c r="B7" s="90"/>
      <c r="C7" s="98"/>
      <c r="D7" s="99" t="s">
        <v>40</v>
      </c>
      <c r="E7" s="100" t="s">
        <v>27</v>
      </c>
      <c r="F7" s="101" t="s">
        <v>42</v>
      </c>
      <c r="G7" s="102" t="s">
        <v>43</v>
      </c>
      <c r="H7" s="102" t="s">
        <v>52</v>
      </c>
      <c r="I7" s="102" t="s">
        <v>28</v>
      </c>
      <c r="J7" s="102" t="s">
        <v>47</v>
      </c>
      <c r="K7" s="103" t="s">
        <v>44</v>
      </c>
      <c r="L7" s="102" t="s">
        <v>45</v>
      </c>
      <c r="M7" s="102" t="s">
        <v>46</v>
      </c>
      <c r="N7" s="104" t="s">
        <v>29</v>
      </c>
      <c r="O7" s="84"/>
      <c r="AG7" s="2" t="s">
        <v>50</v>
      </c>
      <c r="AH7" s="84" t="s">
        <v>33</v>
      </c>
    </row>
    <row r="8" spans="1:34" ht="23.15" customHeight="1" x14ac:dyDescent="0.2">
      <c r="B8" s="90"/>
      <c r="C8" s="98">
        <v>1</v>
      </c>
      <c r="D8" s="105" t="s">
        <v>34</v>
      </c>
      <c r="E8" s="106" t="s">
        <v>51</v>
      </c>
      <c r="F8" s="106">
        <v>88000</v>
      </c>
      <c r="G8" s="83">
        <v>1</v>
      </c>
      <c r="H8" s="83" t="s">
        <v>53</v>
      </c>
      <c r="I8" s="107">
        <f t="shared" ref="I8:I14" si="0">F8*G8</f>
        <v>88000</v>
      </c>
      <c r="J8" s="108" t="s">
        <v>48</v>
      </c>
      <c r="K8" s="109">
        <f t="shared" ref="K8:K14" si="1">IF(J8="課税",ROUNDDOWN(I8/110*10,0),0)</f>
        <v>8000</v>
      </c>
      <c r="L8" s="107">
        <v>0</v>
      </c>
      <c r="M8" s="107">
        <f t="shared" ref="M8:M14" si="2">I8-K8-L8</f>
        <v>80000</v>
      </c>
      <c r="N8" s="110"/>
      <c r="O8" s="84"/>
      <c r="AG8" s="2"/>
    </row>
    <row r="9" spans="1:34" ht="23.15" customHeight="1" x14ac:dyDescent="0.2">
      <c r="B9" s="90"/>
      <c r="C9" s="98">
        <v>2</v>
      </c>
      <c r="D9" s="105" t="s">
        <v>35</v>
      </c>
      <c r="E9" s="106" t="s">
        <v>56</v>
      </c>
      <c r="F9" s="106">
        <v>11000</v>
      </c>
      <c r="G9" s="83">
        <v>1</v>
      </c>
      <c r="H9" s="83" t="s">
        <v>53</v>
      </c>
      <c r="I9" s="107">
        <f t="shared" si="0"/>
        <v>11000</v>
      </c>
      <c r="J9" s="108" t="s">
        <v>48</v>
      </c>
      <c r="K9" s="109">
        <f t="shared" si="1"/>
        <v>1000</v>
      </c>
      <c r="L9" s="107">
        <v>0</v>
      </c>
      <c r="M9" s="107">
        <f t="shared" si="2"/>
        <v>10000</v>
      </c>
      <c r="N9" s="110"/>
      <c r="O9" s="84"/>
      <c r="AG9" s="2" t="s">
        <v>48</v>
      </c>
      <c r="AH9" s="84" t="s">
        <v>34</v>
      </c>
    </row>
    <row r="10" spans="1:34" ht="23.15" customHeight="1" x14ac:dyDescent="0.2">
      <c r="B10" s="90"/>
      <c r="C10" s="98">
        <v>3</v>
      </c>
      <c r="D10" s="105" t="s">
        <v>35</v>
      </c>
      <c r="E10" s="106" t="s">
        <v>54</v>
      </c>
      <c r="F10" s="106">
        <v>22000</v>
      </c>
      <c r="G10" s="83">
        <v>1</v>
      </c>
      <c r="H10" s="83" t="s">
        <v>55</v>
      </c>
      <c r="I10" s="107">
        <f t="shared" si="0"/>
        <v>22000</v>
      </c>
      <c r="J10" s="108" t="s">
        <v>48</v>
      </c>
      <c r="K10" s="109">
        <f t="shared" si="1"/>
        <v>2000</v>
      </c>
      <c r="L10" s="107">
        <v>0</v>
      </c>
      <c r="M10" s="107">
        <f t="shared" si="2"/>
        <v>20000</v>
      </c>
      <c r="N10" s="110"/>
      <c r="O10" s="84"/>
      <c r="AG10" s="2" t="s">
        <v>49</v>
      </c>
      <c r="AH10" s="84" t="s">
        <v>35</v>
      </c>
    </row>
    <row r="11" spans="1:34" ht="23.15" customHeight="1" x14ac:dyDescent="0.2">
      <c r="B11" s="90"/>
      <c r="C11" s="98">
        <v>4</v>
      </c>
      <c r="D11" s="105" t="s">
        <v>35</v>
      </c>
      <c r="E11" s="106" t="s">
        <v>54</v>
      </c>
      <c r="F11" s="106">
        <v>5500</v>
      </c>
      <c r="G11" s="83">
        <v>4</v>
      </c>
      <c r="H11" s="83" t="s">
        <v>55</v>
      </c>
      <c r="I11" s="107">
        <f t="shared" si="0"/>
        <v>22000</v>
      </c>
      <c r="J11" s="108" t="s">
        <v>48</v>
      </c>
      <c r="K11" s="109">
        <f t="shared" si="1"/>
        <v>2000</v>
      </c>
      <c r="L11" s="107">
        <v>0</v>
      </c>
      <c r="M11" s="107">
        <f t="shared" si="2"/>
        <v>20000</v>
      </c>
      <c r="N11" s="110"/>
      <c r="O11" s="84"/>
      <c r="AG11" s="60"/>
      <c r="AH11" s="84" t="s">
        <v>36</v>
      </c>
    </row>
    <row r="12" spans="1:34" ht="23.15" customHeight="1" x14ac:dyDescent="0.2">
      <c r="B12" s="90"/>
      <c r="C12" s="98">
        <v>5</v>
      </c>
      <c r="D12" s="105"/>
      <c r="E12" s="106"/>
      <c r="F12" s="106"/>
      <c r="G12" s="83"/>
      <c r="H12" s="83"/>
      <c r="I12" s="107">
        <f t="shared" si="0"/>
        <v>0</v>
      </c>
      <c r="J12" s="108"/>
      <c r="K12" s="109">
        <f t="shared" si="1"/>
        <v>0</v>
      </c>
      <c r="L12" s="107">
        <v>0</v>
      </c>
      <c r="M12" s="107">
        <f t="shared" si="2"/>
        <v>0</v>
      </c>
      <c r="N12" s="110"/>
      <c r="O12" s="84"/>
      <c r="AG12" s="60"/>
      <c r="AH12" s="84" t="s">
        <v>37</v>
      </c>
    </row>
    <row r="13" spans="1:34" ht="23.15" customHeight="1" x14ac:dyDescent="0.2">
      <c r="B13" s="90"/>
      <c r="C13" s="98">
        <v>6</v>
      </c>
      <c r="D13" s="105"/>
      <c r="E13" s="106"/>
      <c r="F13" s="106"/>
      <c r="G13" s="83"/>
      <c r="H13" s="83"/>
      <c r="I13" s="107">
        <f t="shared" si="0"/>
        <v>0</v>
      </c>
      <c r="J13" s="108"/>
      <c r="K13" s="109">
        <f t="shared" si="1"/>
        <v>0</v>
      </c>
      <c r="L13" s="107">
        <v>0</v>
      </c>
      <c r="M13" s="107">
        <f t="shared" si="2"/>
        <v>0</v>
      </c>
      <c r="N13" s="110"/>
      <c r="O13" s="84"/>
      <c r="AG13" s="2"/>
      <c r="AH13" s="84" t="s">
        <v>38</v>
      </c>
    </row>
    <row r="14" spans="1:34" ht="23.15" customHeight="1" x14ac:dyDescent="0.2">
      <c r="B14" s="90"/>
      <c r="C14" s="98">
        <v>7</v>
      </c>
      <c r="D14" s="105"/>
      <c r="E14" s="106"/>
      <c r="F14" s="106"/>
      <c r="G14" s="83"/>
      <c r="H14" s="83"/>
      <c r="I14" s="107">
        <f t="shared" si="0"/>
        <v>0</v>
      </c>
      <c r="J14" s="108"/>
      <c r="K14" s="109">
        <f t="shared" si="1"/>
        <v>0</v>
      </c>
      <c r="L14" s="107">
        <v>0</v>
      </c>
      <c r="M14" s="107">
        <f t="shared" si="2"/>
        <v>0</v>
      </c>
      <c r="N14" s="110"/>
      <c r="O14" s="84"/>
      <c r="AG14" s="60"/>
      <c r="AH14" s="84" t="s">
        <v>39</v>
      </c>
    </row>
    <row r="15" spans="1:34" ht="23.15" customHeight="1" x14ac:dyDescent="0.2">
      <c r="B15" s="111"/>
      <c r="C15" s="98"/>
      <c r="D15" s="210" t="s">
        <v>30</v>
      </c>
      <c r="E15" s="211"/>
      <c r="F15" s="211"/>
      <c r="G15" s="212"/>
      <c r="H15" s="112"/>
      <c r="I15" s="113">
        <f>SUM(I8:I14)</f>
        <v>143000</v>
      </c>
      <c r="J15" s="113"/>
      <c r="K15" s="113">
        <f>SUM(K8:K14)</f>
        <v>13000</v>
      </c>
      <c r="L15" s="113">
        <f>SUM(L8:L8)</f>
        <v>0</v>
      </c>
      <c r="M15" s="113">
        <f>SUM(M8:M14)</f>
        <v>130000</v>
      </c>
      <c r="N15" s="100"/>
      <c r="O15" s="84"/>
      <c r="AG15" s="84"/>
      <c r="AH15" s="60"/>
    </row>
    <row r="16" spans="1:34" ht="23.15" customHeight="1" x14ac:dyDescent="0.2">
      <c r="B16" s="114"/>
      <c r="C16" s="115"/>
      <c r="D16" s="114"/>
      <c r="E16" s="114"/>
      <c r="F16" s="114"/>
      <c r="G16" s="114"/>
      <c r="H16" s="114"/>
      <c r="I16" s="116"/>
      <c r="J16" s="116"/>
      <c r="K16" s="116"/>
      <c r="L16" s="116"/>
      <c r="M16" s="116"/>
      <c r="N16" s="87"/>
      <c r="O16" s="84"/>
      <c r="AG16" s="84"/>
    </row>
    <row r="17" spans="2:33" ht="23.15" customHeight="1" x14ac:dyDescent="0.2">
      <c r="B17" s="90"/>
      <c r="C17" s="96" t="s">
        <v>57</v>
      </c>
      <c r="D17" s="84"/>
      <c r="G17" s="97"/>
      <c r="H17" s="97"/>
      <c r="I17" s="97"/>
      <c r="J17" s="97"/>
      <c r="K17" s="97"/>
      <c r="L17" s="97"/>
      <c r="M17" s="97"/>
      <c r="N17" s="97"/>
      <c r="O17" s="97"/>
      <c r="AG17" s="97"/>
    </row>
    <row r="18" spans="2:33" ht="31.25" customHeight="1" x14ac:dyDescent="0.2">
      <c r="B18" s="90"/>
      <c r="C18" s="98"/>
      <c r="D18" s="99" t="s">
        <v>40</v>
      </c>
      <c r="E18" s="100" t="s">
        <v>27</v>
      </c>
      <c r="F18" s="101" t="s">
        <v>42</v>
      </c>
      <c r="G18" s="102" t="s">
        <v>43</v>
      </c>
      <c r="H18" s="102" t="s">
        <v>52</v>
      </c>
      <c r="I18" s="102" t="s">
        <v>28</v>
      </c>
      <c r="J18" s="102" t="s">
        <v>47</v>
      </c>
      <c r="K18" s="103" t="s">
        <v>44</v>
      </c>
      <c r="L18" s="102" t="s">
        <v>45</v>
      </c>
      <c r="M18" s="102" t="s">
        <v>46</v>
      </c>
      <c r="N18" s="104" t="s">
        <v>29</v>
      </c>
      <c r="O18" s="84"/>
      <c r="AG18" s="84"/>
    </row>
    <row r="19" spans="2:33" ht="23.15" customHeight="1" x14ac:dyDescent="0.2">
      <c r="B19" s="90"/>
      <c r="C19" s="98">
        <v>1</v>
      </c>
      <c r="D19" s="105" t="s">
        <v>39</v>
      </c>
      <c r="E19" s="106" t="s">
        <v>64</v>
      </c>
      <c r="F19" s="106">
        <v>10000</v>
      </c>
      <c r="G19" s="83">
        <v>1</v>
      </c>
      <c r="H19" s="83" t="s">
        <v>59</v>
      </c>
      <c r="I19" s="107">
        <f>F19*G19</f>
        <v>10000</v>
      </c>
      <c r="J19" s="108" t="s">
        <v>49</v>
      </c>
      <c r="K19" s="109">
        <f>IF(J19="課税",ROUNDDOWN(I19/110*10,0),0)</f>
        <v>0</v>
      </c>
      <c r="L19" s="107">
        <v>0</v>
      </c>
      <c r="M19" s="107">
        <f>I19-K19-L19</f>
        <v>10000</v>
      </c>
      <c r="N19" s="110"/>
      <c r="O19" s="84"/>
      <c r="AG19" s="84"/>
    </row>
    <row r="20" spans="2:33" ht="23.15" customHeight="1" x14ac:dyDescent="0.2">
      <c r="B20" s="90"/>
      <c r="C20" s="98">
        <v>2</v>
      </c>
      <c r="D20" s="105" t="s">
        <v>37</v>
      </c>
      <c r="E20" s="106" t="s">
        <v>60</v>
      </c>
      <c r="F20" s="106">
        <v>41800</v>
      </c>
      <c r="G20" s="83">
        <v>1</v>
      </c>
      <c r="H20" s="83" t="s">
        <v>61</v>
      </c>
      <c r="I20" s="107">
        <f>F20*G20</f>
        <v>41800</v>
      </c>
      <c r="J20" s="108" t="s">
        <v>48</v>
      </c>
      <c r="K20" s="109">
        <f>IF(J20="課税",ROUNDDOWN(I20/110*10,0),0)</f>
        <v>3800</v>
      </c>
      <c r="L20" s="107">
        <v>0</v>
      </c>
      <c r="M20" s="107">
        <f>I20-K20-L20</f>
        <v>38000</v>
      </c>
      <c r="N20" s="110"/>
      <c r="O20" s="84"/>
      <c r="AG20" s="84"/>
    </row>
    <row r="21" spans="2:33" ht="23.15" customHeight="1" x14ac:dyDescent="0.2">
      <c r="B21" s="90"/>
      <c r="C21" s="98">
        <v>3</v>
      </c>
      <c r="D21" s="105" t="s">
        <v>39</v>
      </c>
      <c r="E21" s="106" t="s">
        <v>63</v>
      </c>
      <c r="F21" s="106">
        <v>100000</v>
      </c>
      <c r="G21" s="83">
        <v>1</v>
      </c>
      <c r="H21" s="83" t="s">
        <v>53</v>
      </c>
      <c r="I21" s="107">
        <f>F21*G21</f>
        <v>100000</v>
      </c>
      <c r="J21" s="117" t="s">
        <v>49</v>
      </c>
      <c r="K21" s="109">
        <f>IF(J21="課税",ROUNDDOWN(I21/110*10,0),0)</f>
        <v>0</v>
      </c>
      <c r="L21" s="118">
        <v>2000</v>
      </c>
      <c r="M21" s="107">
        <f>I21-K21-L21</f>
        <v>98000</v>
      </c>
      <c r="N21" s="119" t="s">
        <v>62</v>
      </c>
      <c r="O21" s="84"/>
      <c r="AG21" s="84"/>
    </row>
    <row r="22" spans="2:33" ht="23.15" customHeight="1" x14ac:dyDescent="0.2">
      <c r="B22" s="90"/>
      <c r="C22" s="98">
        <v>4</v>
      </c>
      <c r="D22" s="105"/>
      <c r="E22" s="106"/>
      <c r="F22" s="106"/>
      <c r="G22" s="83"/>
      <c r="H22" s="83"/>
      <c r="I22" s="107">
        <f t="shared" ref="I22:I24" si="3">F22*G22</f>
        <v>0</v>
      </c>
      <c r="J22" s="117"/>
      <c r="K22" s="109">
        <f t="shared" ref="K22:K24" si="4">IF(J22="課税",ROUNDDOWN(I22/110*10,0),0)</f>
        <v>0</v>
      </c>
      <c r="L22" s="107">
        <v>0</v>
      </c>
      <c r="M22" s="107">
        <f t="shared" ref="M22:M24" si="5">I22-K22-L22</f>
        <v>0</v>
      </c>
      <c r="N22" s="119"/>
      <c r="O22" s="84"/>
      <c r="AG22" s="84"/>
    </row>
    <row r="23" spans="2:33" ht="23.15" customHeight="1" x14ac:dyDescent="0.2">
      <c r="B23" s="90"/>
      <c r="C23" s="98">
        <v>5</v>
      </c>
      <c r="D23" s="105"/>
      <c r="E23" s="106"/>
      <c r="F23" s="106"/>
      <c r="G23" s="83"/>
      <c r="H23" s="83"/>
      <c r="I23" s="107">
        <f t="shared" si="3"/>
        <v>0</v>
      </c>
      <c r="J23" s="117"/>
      <c r="K23" s="109">
        <f t="shared" si="4"/>
        <v>0</v>
      </c>
      <c r="L23" s="107">
        <v>0</v>
      </c>
      <c r="M23" s="107">
        <f t="shared" si="5"/>
        <v>0</v>
      </c>
      <c r="N23" s="119"/>
      <c r="O23" s="84"/>
      <c r="AG23" s="84"/>
    </row>
    <row r="24" spans="2:33" ht="23.15" customHeight="1" x14ac:dyDescent="0.2">
      <c r="B24" s="90"/>
      <c r="C24" s="98">
        <v>6</v>
      </c>
      <c r="D24" s="105"/>
      <c r="E24" s="106"/>
      <c r="F24" s="106"/>
      <c r="G24" s="83"/>
      <c r="H24" s="83"/>
      <c r="I24" s="107">
        <f t="shared" si="3"/>
        <v>0</v>
      </c>
      <c r="J24" s="117"/>
      <c r="K24" s="109">
        <f t="shared" si="4"/>
        <v>0</v>
      </c>
      <c r="L24" s="107">
        <v>0</v>
      </c>
      <c r="M24" s="107">
        <f t="shared" si="5"/>
        <v>0</v>
      </c>
      <c r="N24" s="119"/>
      <c r="O24" s="84"/>
      <c r="AG24" s="84"/>
    </row>
    <row r="25" spans="2:33" ht="23.15" customHeight="1" x14ac:dyDescent="0.2">
      <c r="B25" s="90"/>
      <c r="C25" s="98">
        <v>7</v>
      </c>
      <c r="D25" s="120"/>
      <c r="E25" s="121"/>
      <c r="F25" s="121"/>
      <c r="G25" s="122"/>
      <c r="H25" s="122"/>
      <c r="I25" s="107">
        <f>F25*G25</f>
        <v>0</v>
      </c>
      <c r="J25" s="108"/>
      <c r="K25" s="109">
        <f>IF(J25="課税",ROUNDDOWN(I25/110*10,0),0)</f>
        <v>0</v>
      </c>
      <c r="L25" s="107">
        <v>0</v>
      </c>
      <c r="M25" s="107">
        <f>I25-K25-L25</f>
        <v>0</v>
      </c>
      <c r="N25" s="110"/>
      <c r="O25" s="84"/>
      <c r="AG25" s="84"/>
    </row>
    <row r="26" spans="2:33" ht="23.15" customHeight="1" x14ac:dyDescent="0.2">
      <c r="B26" s="111"/>
      <c r="C26" s="98"/>
      <c r="D26" s="210" t="s">
        <v>30</v>
      </c>
      <c r="E26" s="211"/>
      <c r="F26" s="211"/>
      <c r="G26" s="212"/>
      <c r="H26" s="112"/>
      <c r="I26" s="113">
        <f>SUM(I19:I25)</f>
        <v>151800</v>
      </c>
      <c r="J26" s="113"/>
      <c r="K26" s="113">
        <f t="shared" ref="K26:M26" si="6">SUM(K19:K25)</f>
        <v>3800</v>
      </c>
      <c r="L26" s="113">
        <f t="shared" si="6"/>
        <v>2000</v>
      </c>
      <c r="M26" s="113">
        <f t="shared" si="6"/>
        <v>146000</v>
      </c>
      <c r="N26" s="100"/>
      <c r="O26" s="84"/>
      <c r="AG26" s="84"/>
    </row>
    <row r="27" spans="2:33" ht="23.15" customHeight="1" x14ac:dyDescent="0.2">
      <c r="B27" s="114"/>
      <c r="C27" s="115"/>
      <c r="D27" s="114"/>
      <c r="E27" s="114"/>
      <c r="F27" s="114"/>
      <c r="G27" s="114"/>
      <c r="H27" s="114"/>
      <c r="I27" s="116"/>
      <c r="J27" s="116"/>
      <c r="K27" s="116"/>
      <c r="L27" s="116"/>
      <c r="M27" s="116"/>
      <c r="N27" s="87"/>
      <c r="O27" s="84"/>
      <c r="AG27" s="84"/>
    </row>
    <row r="28" spans="2:33" ht="23.15" customHeight="1" x14ac:dyDescent="0.2">
      <c r="B28" s="90"/>
      <c r="C28" s="96" t="s">
        <v>58</v>
      </c>
      <c r="D28" s="84"/>
      <c r="G28" s="97"/>
      <c r="H28" s="97"/>
      <c r="I28" s="97"/>
      <c r="J28" s="97"/>
      <c r="K28" s="97"/>
      <c r="L28" s="97"/>
      <c r="M28" s="97"/>
      <c r="N28" s="97"/>
      <c r="O28" s="97"/>
      <c r="AG28" s="84"/>
    </row>
    <row r="29" spans="2:33" ht="31.25" customHeight="1" x14ac:dyDescent="0.2">
      <c r="B29" s="90"/>
      <c r="C29" s="98"/>
      <c r="D29" s="99" t="s">
        <v>40</v>
      </c>
      <c r="E29" s="100" t="s">
        <v>27</v>
      </c>
      <c r="F29" s="101" t="s">
        <v>42</v>
      </c>
      <c r="G29" s="102" t="s">
        <v>43</v>
      </c>
      <c r="H29" s="102" t="s">
        <v>52</v>
      </c>
      <c r="I29" s="102" t="s">
        <v>28</v>
      </c>
      <c r="J29" s="102" t="s">
        <v>47</v>
      </c>
      <c r="K29" s="103" t="s">
        <v>44</v>
      </c>
      <c r="L29" s="102" t="s">
        <v>45</v>
      </c>
      <c r="M29" s="102" t="s">
        <v>46</v>
      </c>
      <c r="N29" s="104" t="s">
        <v>29</v>
      </c>
      <c r="O29" s="84"/>
      <c r="AG29" s="84"/>
    </row>
    <row r="30" spans="2:33" ht="23.15" customHeight="1" x14ac:dyDescent="0.2">
      <c r="B30" s="90"/>
      <c r="C30" s="98">
        <v>1</v>
      </c>
      <c r="D30" s="120"/>
      <c r="E30" s="121"/>
      <c r="F30" s="121"/>
      <c r="G30" s="122"/>
      <c r="H30" s="122"/>
      <c r="I30" s="107">
        <f>F30*G30</f>
        <v>0</v>
      </c>
      <c r="J30" s="123"/>
      <c r="K30" s="109">
        <f>IF(J30="課税",ROUNDDOWN(I30/110*10,0),0)</f>
        <v>0</v>
      </c>
      <c r="L30" s="107">
        <v>0</v>
      </c>
      <c r="M30" s="107">
        <f>I30-K30-L30</f>
        <v>0</v>
      </c>
      <c r="N30" s="110"/>
      <c r="O30" s="84"/>
      <c r="AG30" s="84"/>
    </row>
    <row r="31" spans="2:33" ht="23.15" customHeight="1" x14ac:dyDescent="0.2">
      <c r="B31" s="90"/>
      <c r="C31" s="98">
        <v>2</v>
      </c>
      <c r="D31" s="120"/>
      <c r="E31" s="121"/>
      <c r="F31" s="121"/>
      <c r="G31" s="122"/>
      <c r="H31" s="122"/>
      <c r="I31" s="107">
        <f>F31*G31</f>
        <v>0</v>
      </c>
      <c r="J31" s="123"/>
      <c r="K31" s="109">
        <f>IF(J31="課税",ROUNDDOWN(I31/110*10,0),0)</f>
        <v>0</v>
      </c>
      <c r="L31" s="107">
        <v>0</v>
      </c>
      <c r="M31" s="107">
        <f>I31-K31-L31</f>
        <v>0</v>
      </c>
      <c r="N31" s="110"/>
      <c r="O31" s="84"/>
      <c r="AG31" s="84"/>
    </row>
    <row r="32" spans="2:33" ht="23.15" customHeight="1" x14ac:dyDescent="0.2">
      <c r="B32" s="90"/>
      <c r="C32" s="98">
        <v>3</v>
      </c>
      <c r="D32" s="120"/>
      <c r="E32" s="121"/>
      <c r="F32" s="121"/>
      <c r="G32" s="122"/>
      <c r="H32" s="122"/>
      <c r="I32" s="107">
        <f t="shared" ref="I32:I34" si="7">F32*G32</f>
        <v>0</v>
      </c>
      <c r="J32" s="123"/>
      <c r="K32" s="109">
        <f t="shared" ref="K32:K34" si="8">IF(J32="課税",ROUNDDOWN(I32/110*10,0),0)</f>
        <v>0</v>
      </c>
      <c r="L32" s="107">
        <v>0</v>
      </c>
      <c r="M32" s="107">
        <f t="shared" ref="M32:M34" si="9">I32-K32-L32</f>
        <v>0</v>
      </c>
      <c r="N32" s="110"/>
      <c r="O32" s="84"/>
      <c r="AG32" s="84"/>
    </row>
    <row r="33" spans="2:33" ht="23.15" customHeight="1" x14ac:dyDescent="0.2">
      <c r="B33" s="90"/>
      <c r="C33" s="98">
        <v>4</v>
      </c>
      <c r="D33" s="120"/>
      <c r="E33" s="121"/>
      <c r="F33" s="121"/>
      <c r="G33" s="122"/>
      <c r="H33" s="122"/>
      <c r="I33" s="107">
        <f t="shared" si="7"/>
        <v>0</v>
      </c>
      <c r="J33" s="123"/>
      <c r="K33" s="109">
        <f t="shared" si="8"/>
        <v>0</v>
      </c>
      <c r="L33" s="107">
        <v>0</v>
      </c>
      <c r="M33" s="107">
        <f t="shared" si="9"/>
        <v>0</v>
      </c>
      <c r="N33" s="110"/>
      <c r="O33" s="84"/>
      <c r="AG33" s="84"/>
    </row>
    <row r="34" spans="2:33" ht="23.15" customHeight="1" x14ac:dyDescent="0.2">
      <c r="B34" s="90"/>
      <c r="C34" s="98">
        <v>5</v>
      </c>
      <c r="D34" s="120"/>
      <c r="E34" s="121"/>
      <c r="F34" s="121"/>
      <c r="G34" s="122"/>
      <c r="H34" s="122"/>
      <c r="I34" s="107">
        <f t="shared" si="7"/>
        <v>0</v>
      </c>
      <c r="J34" s="123"/>
      <c r="K34" s="109">
        <f t="shared" si="8"/>
        <v>0</v>
      </c>
      <c r="L34" s="107">
        <v>0</v>
      </c>
      <c r="M34" s="107">
        <f t="shared" si="9"/>
        <v>0</v>
      </c>
      <c r="N34" s="110"/>
      <c r="O34" s="84"/>
      <c r="AG34" s="84"/>
    </row>
    <row r="35" spans="2:33" ht="23.15" customHeight="1" x14ac:dyDescent="0.2">
      <c r="B35" s="90"/>
      <c r="C35" s="98">
        <v>6</v>
      </c>
      <c r="D35" s="120"/>
      <c r="E35" s="121"/>
      <c r="F35" s="121"/>
      <c r="G35" s="122"/>
      <c r="H35" s="122"/>
      <c r="I35" s="107">
        <f>F35*G35</f>
        <v>0</v>
      </c>
      <c r="J35" s="123"/>
      <c r="K35" s="109">
        <f>IF(J35="課税",ROUNDDOWN(I35/110*10,0),0)</f>
        <v>0</v>
      </c>
      <c r="L35" s="107">
        <v>0</v>
      </c>
      <c r="M35" s="107">
        <f>I35-K35-L35</f>
        <v>0</v>
      </c>
      <c r="N35" s="110"/>
      <c r="O35" s="84"/>
      <c r="AG35" s="84"/>
    </row>
    <row r="36" spans="2:33" ht="23.15" customHeight="1" x14ac:dyDescent="0.2">
      <c r="B36" s="90"/>
      <c r="C36" s="98">
        <v>7</v>
      </c>
      <c r="D36" s="120"/>
      <c r="E36" s="121"/>
      <c r="F36" s="121"/>
      <c r="G36" s="122"/>
      <c r="H36" s="122"/>
      <c r="I36" s="107">
        <f>F36*G36</f>
        <v>0</v>
      </c>
      <c r="J36" s="123"/>
      <c r="K36" s="109">
        <f>IF(J36="課税",ROUNDDOWN(I36/110*10,0),0)</f>
        <v>0</v>
      </c>
      <c r="L36" s="107">
        <v>0</v>
      </c>
      <c r="M36" s="107">
        <f>I36-K36-L36</f>
        <v>0</v>
      </c>
      <c r="N36" s="110"/>
      <c r="O36" s="84"/>
      <c r="AG36" s="84"/>
    </row>
    <row r="37" spans="2:33" ht="23.15" customHeight="1" x14ac:dyDescent="0.2">
      <c r="B37" s="111"/>
      <c r="C37" s="98"/>
      <c r="D37" s="210" t="s">
        <v>30</v>
      </c>
      <c r="E37" s="211"/>
      <c r="F37" s="211"/>
      <c r="G37" s="212"/>
      <c r="H37" s="112"/>
      <c r="I37" s="113">
        <f>SUM(I30:I36)</f>
        <v>0</v>
      </c>
      <c r="J37" s="113"/>
      <c r="K37" s="113">
        <f t="shared" ref="K37:M37" si="10">SUM(K30:K36)</f>
        <v>0</v>
      </c>
      <c r="L37" s="113">
        <f t="shared" si="10"/>
        <v>0</v>
      </c>
      <c r="M37" s="113">
        <f t="shared" si="10"/>
        <v>0</v>
      </c>
      <c r="N37" s="100"/>
      <c r="O37" s="84"/>
      <c r="AG37" s="84"/>
    </row>
    <row r="38" spans="2:33" x14ac:dyDescent="0.2">
      <c r="D38" s="114"/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AG38" s="116"/>
    </row>
    <row r="39" spans="2:33" ht="19.25" customHeight="1" x14ac:dyDescent="0.2">
      <c r="D39" s="181" t="s">
        <v>1</v>
      </c>
      <c r="E39" s="181"/>
      <c r="F39" s="1"/>
      <c r="G39" s="1"/>
      <c r="H39" s="125"/>
      <c r="I39" s="125"/>
      <c r="J39" s="125"/>
      <c r="K39" s="125"/>
      <c r="L39" s="125"/>
      <c r="M39" s="125"/>
      <c r="N39" s="125"/>
      <c r="O39" s="125"/>
      <c r="AG39" s="116"/>
    </row>
    <row r="40" spans="2:33" ht="19.25" customHeight="1" x14ac:dyDescent="0.2">
      <c r="D40" s="181" t="s">
        <v>0</v>
      </c>
      <c r="E40" s="181"/>
      <c r="F40" s="181"/>
      <c r="G40" s="181"/>
      <c r="H40" s="125"/>
      <c r="I40" s="125"/>
      <c r="J40" s="125"/>
      <c r="K40" s="125"/>
      <c r="L40" s="125"/>
      <c r="M40" s="125"/>
      <c r="N40" s="125"/>
      <c r="O40" s="125"/>
      <c r="AG40" s="116"/>
    </row>
    <row r="41" spans="2:33" ht="18" customHeight="1" x14ac:dyDescent="0.2">
      <c r="D41" s="181" t="s">
        <v>65</v>
      </c>
      <c r="E41" s="181"/>
      <c r="F41" s="181"/>
      <c r="G41" s="181"/>
      <c r="H41" s="125"/>
      <c r="I41" s="125"/>
      <c r="J41" s="125"/>
      <c r="K41" s="125"/>
      <c r="L41" s="125"/>
      <c r="M41" s="125"/>
      <c r="N41" s="125"/>
      <c r="O41" s="125"/>
      <c r="AG41" s="116"/>
    </row>
    <row r="42" spans="2:33" x14ac:dyDescent="0.2">
      <c r="D42" s="114"/>
      <c r="E42" s="124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AG42" s="116"/>
    </row>
    <row r="43" spans="2:33" x14ac:dyDescent="0.2">
      <c r="D43" s="114"/>
      <c r="E43" s="124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AG43" s="116"/>
    </row>
    <row r="44" spans="2:33" x14ac:dyDescent="0.2">
      <c r="D44" s="114"/>
      <c r="E44" s="124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AG44" s="116"/>
    </row>
    <row r="45" spans="2:33" x14ac:dyDescent="0.2">
      <c r="D45" s="114"/>
      <c r="E45" s="124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AG45" s="116"/>
    </row>
    <row r="46" spans="2:33" x14ac:dyDescent="0.2">
      <c r="D46" s="114"/>
      <c r="E46" s="124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AG46" s="116"/>
    </row>
    <row r="47" spans="2:33" x14ac:dyDescent="0.2">
      <c r="D47" s="114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AG47" s="116"/>
    </row>
    <row r="48" spans="2:33" x14ac:dyDescent="0.2">
      <c r="D48" s="114"/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AG48" s="116"/>
    </row>
    <row r="49" spans="2:33" x14ac:dyDescent="0.2">
      <c r="D49" s="114"/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AG49" s="116"/>
    </row>
    <row r="50" spans="2:33" x14ac:dyDescent="0.2">
      <c r="D50" s="114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AG50" s="116"/>
    </row>
    <row r="51" spans="2:33" x14ac:dyDescent="0.2">
      <c r="D51" s="114"/>
      <c r="E51" s="124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AG51" s="116"/>
    </row>
    <row r="52" spans="2:33" x14ac:dyDescent="0.2">
      <c r="D52" s="114"/>
      <c r="E52" s="124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AG52" s="116"/>
    </row>
    <row r="53" spans="2:33" x14ac:dyDescent="0.2">
      <c r="B53" s="84"/>
      <c r="C53" s="84"/>
      <c r="D53" s="114"/>
      <c r="E53" s="124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AG53" s="116"/>
    </row>
    <row r="54" spans="2:33" x14ac:dyDescent="0.2">
      <c r="B54" s="84"/>
      <c r="C54" s="84"/>
      <c r="D54" s="114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AG54" s="116"/>
    </row>
    <row r="55" spans="2:33" x14ac:dyDescent="0.2">
      <c r="B55" s="84"/>
      <c r="C55" s="84"/>
      <c r="D55" s="114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AG55" s="116"/>
    </row>
    <row r="56" spans="2:33" x14ac:dyDescent="0.2">
      <c r="B56" s="84"/>
      <c r="C56" s="84"/>
      <c r="D56" s="114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AG56" s="116"/>
    </row>
    <row r="57" spans="2:33" x14ac:dyDescent="0.2">
      <c r="B57" s="84"/>
      <c r="C57" s="84"/>
      <c r="D57" s="114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AG57" s="116"/>
    </row>
    <row r="58" spans="2:33" x14ac:dyDescent="0.2">
      <c r="B58" s="84"/>
      <c r="C58" s="84"/>
      <c r="D58" s="114"/>
      <c r="E58" s="124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AG58" s="116"/>
    </row>
    <row r="59" spans="2:33" x14ac:dyDescent="0.2">
      <c r="B59" s="84"/>
      <c r="C59" s="84"/>
      <c r="D59" s="114"/>
      <c r="E59" s="124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AG59" s="116"/>
    </row>
    <row r="60" spans="2:33" x14ac:dyDescent="0.2">
      <c r="B60" s="84"/>
      <c r="C60" s="84"/>
      <c r="D60" s="114"/>
      <c r="E60" s="124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AG60" s="116"/>
    </row>
    <row r="61" spans="2:33" x14ac:dyDescent="0.2">
      <c r="B61" s="84"/>
      <c r="C61" s="84"/>
      <c r="D61" s="114"/>
      <c r="E61" s="124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AG61" s="116"/>
    </row>
    <row r="62" spans="2:33" x14ac:dyDescent="0.2">
      <c r="B62" s="84"/>
      <c r="C62" s="84"/>
      <c r="D62" s="114"/>
      <c r="E62" s="124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AG62" s="116"/>
    </row>
    <row r="63" spans="2:33" x14ac:dyDescent="0.2">
      <c r="B63" s="84"/>
      <c r="C63" s="84"/>
      <c r="D63" s="114"/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AG63" s="116"/>
    </row>
    <row r="64" spans="2:33" x14ac:dyDescent="0.2">
      <c r="B64" s="84"/>
      <c r="C64" s="84"/>
      <c r="D64" s="114"/>
      <c r="E64" s="124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AG64" s="116"/>
    </row>
    <row r="65" spans="2:33" x14ac:dyDescent="0.2">
      <c r="B65" s="84"/>
      <c r="C65" s="84"/>
      <c r="D65" s="114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AG65" s="116"/>
    </row>
    <row r="66" spans="2:33" x14ac:dyDescent="0.2">
      <c r="B66" s="84"/>
      <c r="C66" s="84"/>
      <c r="D66" s="114"/>
      <c r="E66" s="124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AG66" s="116"/>
    </row>
    <row r="67" spans="2:33" x14ac:dyDescent="0.2">
      <c r="B67" s="84"/>
      <c r="C67" s="84"/>
      <c r="D67" s="114"/>
      <c r="E67" s="124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AG67" s="116"/>
    </row>
    <row r="68" spans="2:33" x14ac:dyDescent="0.2">
      <c r="B68" s="84"/>
      <c r="C68" s="84"/>
      <c r="D68" s="114"/>
      <c r="E68" s="124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AG68" s="116"/>
    </row>
    <row r="69" spans="2:33" x14ac:dyDescent="0.2">
      <c r="B69" s="84"/>
      <c r="C69" s="84"/>
      <c r="D69" s="114"/>
      <c r="E69" s="124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AG69" s="116"/>
    </row>
    <row r="70" spans="2:33" x14ac:dyDescent="0.2">
      <c r="B70" s="84"/>
      <c r="C70" s="84"/>
      <c r="D70" s="114"/>
      <c r="E70" s="124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AG70" s="116"/>
    </row>
    <row r="71" spans="2:33" x14ac:dyDescent="0.2">
      <c r="B71" s="84"/>
      <c r="C71" s="84"/>
      <c r="D71" s="114"/>
      <c r="E71" s="124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AG71" s="116"/>
    </row>
    <row r="72" spans="2:33" x14ac:dyDescent="0.2">
      <c r="B72" s="84"/>
      <c r="C72" s="84"/>
      <c r="D72" s="114"/>
      <c r="E72" s="124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AG72" s="116"/>
    </row>
    <row r="73" spans="2:33" x14ac:dyDescent="0.2">
      <c r="B73" s="84"/>
      <c r="C73" s="84"/>
      <c r="D73" s="114"/>
      <c r="E73" s="124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AG73" s="116"/>
    </row>
    <row r="74" spans="2:33" x14ac:dyDescent="0.2">
      <c r="B74" s="84"/>
      <c r="C74" s="84"/>
      <c r="D74" s="114"/>
      <c r="E74" s="124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AG74" s="116"/>
    </row>
    <row r="75" spans="2:33" x14ac:dyDescent="0.2">
      <c r="B75" s="84"/>
      <c r="C75" s="84"/>
      <c r="D75" s="114"/>
      <c r="E75" s="124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AG75" s="116"/>
    </row>
    <row r="76" spans="2:33" x14ac:dyDescent="0.2">
      <c r="B76" s="84"/>
      <c r="C76" s="84"/>
      <c r="D76" s="114"/>
      <c r="E76" s="124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AG76" s="116"/>
    </row>
    <row r="77" spans="2:33" x14ac:dyDescent="0.2">
      <c r="B77" s="84"/>
      <c r="C77" s="84"/>
      <c r="D77" s="114"/>
      <c r="E77" s="124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AG77" s="116"/>
    </row>
    <row r="78" spans="2:33" x14ac:dyDescent="0.2">
      <c r="B78" s="84"/>
      <c r="C78" s="84"/>
      <c r="D78" s="114"/>
      <c r="E78" s="124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AG78" s="116"/>
    </row>
    <row r="79" spans="2:33" x14ac:dyDescent="0.2">
      <c r="B79" s="84"/>
      <c r="C79" s="84"/>
      <c r="D79" s="114"/>
      <c r="E79" s="124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AG79" s="116"/>
    </row>
    <row r="80" spans="2:33" x14ac:dyDescent="0.2">
      <c r="B80" s="84"/>
      <c r="C80" s="84"/>
      <c r="D80" s="114"/>
      <c r="E80" s="124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AG80" s="116"/>
    </row>
    <row r="81" spans="2:33" x14ac:dyDescent="0.2">
      <c r="B81" s="84"/>
      <c r="C81" s="84"/>
      <c r="D81" s="114"/>
      <c r="E81" s="124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AG81" s="116"/>
    </row>
    <row r="82" spans="2:33" x14ac:dyDescent="0.2">
      <c r="B82" s="84"/>
      <c r="C82" s="84"/>
      <c r="D82" s="114"/>
      <c r="E82" s="124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AG82" s="116"/>
    </row>
    <row r="83" spans="2:33" x14ac:dyDescent="0.2">
      <c r="B83" s="84"/>
      <c r="C83" s="84"/>
      <c r="D83" s="114"/>
      <c r="E83" s="124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AG83" s="116"/>
    </row>
    <row r="84" spans="2:33" x14ac:dyDescent="0.2">
      <c r="B84" s="84"/>
      <c r="C84" s="84"/>
      <c r="D84" s="114"/>
      <c r="E84" s="124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AG84" s="116"/>
    </row>
    <row r="85" spans="2:33" x14ac:dyDescent="0.2">
      <c r="B85" s="84"/>
      <c r="C85" s="84"/>
      <c r="D85" s="114"/>
      <c r="E85" s="124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AG85" s="116"/>
    </row>
    <row r="86" spans="2:33" x14ac:dyDescent="0.2">
      <c r="B86" s="84"/>
      <c r="C86" s="84"/>
      <c r="D86" s="114"/>
      <c r="E86" s="124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AG86" s="116"/>
    </row>
    <row r="87" spans="2:33" x14ac:dyDescent="0.2">
      <c r="B87" s="84"/>
      <c r="C87" s="84"/>
      <c r="D87" s="114"/>
      <c r="E87" s="124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AG87" s="116"/>
    </row>
    <row r="88" spans="2:33" x14ac:dyDescent="0.2">
      <c r="B88" s="84"/>
      <c r="C88" s="84"/>
      <c r="D88" s="114"/>
      <c r="E88" s="124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AG88" s="116"/>
    </row>
    <row r="89" spans="2:33" x14ac:dyDescent="0.2">
      <c r="B89" s="84"/>
      <c r="C89" s="84"/>
      <c r="D89" s="114"/>
      <c r="E89" s="124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AG89" s="116"/>
    </row>
    <row r="90" spans="2:33" x14ac:dyDescent="0.2">
      <c r="B90" s="84"/>
      <c r="C90" s="84"/>
      <c r="D90" s="114"/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AG90" s="116"/>
    </row>
    <row r="91" spans="2:33" x14ac:dyDescent="0.2">
      <c r="B91" s="84"/>
      <c r="C91" s="84"/>
      <c r="D91" s="114"/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AG91" s="116"/>
    </row>
    <row r="92" spans="2:33" x14ac:dyDescent="0.2">
      <c r="B92" s="84"/>
      <c r="C92" s="84"/>
      <c r="D92" s="114"/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AG92" s="116"/>
    </row>
    <row r="93" spans="2:33" x14ac:dyDescent="0.2">
      <c r="B93" s="84"/>
      <c r="C93" s="84"/>
      <c r="D93" s="114"/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AG93" s="116"/>
    </row>
    <row r="94" spans="2:33" x14ac:dyDescent="0.2">
      <c r="B94" s="84"/>
      <c r="C94" s="84"/>
      <c r="D94" s="114"/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AG94" s="116"/>
    </row>
    <row r="95" spans="2:33" x14ac:dyDescent="0.2">
      <c r="B95" s="84"/>
      <c r="C95" s="84"/>
      <c r="D95" s="114"/>
      <c r="E95" s="124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AG95" s="116"/>
    </row>
    <row r="96" spans="2:33" x14ac:dyDescent="0.2">
      <c r="B96" s="84"/>
      <c r="C96" s="84"/>
      <c r="D96" s="114"/>
      <c r="E96" s="124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AG96" s="116"/>
    </row>
    <row r="97" spans="2:33" x14ac:dyDescent="0.2">
      <c r="B97" s="84"/>
      <c r="C97" s="84"/>
      <c r="D97" s="114"/>
      <c r="E97" s="124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AG97" s="116"/>
    </row>
    <row r="98" spans="2:33" x14ac:dyDescent="0.2">
      <c r="B98" s="84"/>
      <c r="C98" s="84"/>
      <c r="D98" s="114"/>
      <c r="E98" s="124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AG98" s="116"/>
    </row>
    <row r="99" spans="2:33" x14ac:dyDescent="0.2">
      <c r="B99" s="84"/>
      <c r="C99" s="84"/>
      <c r="D99" s="114"/>
      <c r="E99" s="124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AG99" s="116"/>
    </row>
    <row r="100" spans="2:33" x14ac:dyDescent="0.2">
      <c r="B100" s="84"/>
      <c r="C100" s="84"/>
      <c r="D100" s="114"/>
      <c r="E100" s="124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AG100" s="116"/>
    </row>
    <row r="101" spans="2:33" x14ac:dyDescent="0.2">
      <c r="B101" s="84"/>
      <c r="C101" s="84"/>
      <c r="D101" s="114"/>
      <c r="E101" s="124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AG101" s="116"/>
    </row>
    <row r="102" spans="2:33" x14ac:dyDescent="0.2">
      <c r="B102" s="84"/>
      <c r="C102" s="84"/>
      <c r="D102" s="114"/>
      <c r="E102" s="124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AG102" s="116"/>
    </row>
    <row r="103" spans="2:33" x14ac:dyDescent="0.2">
      <c r="B103" s="84"/>
      <c r="C103" s="84"/>
      <c r="D103" s="114"/>
      <c r="E103" s="124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AG103" s="116"/>
    </row>
    <row r="104" spans="2:33" x14ac:dyDescent="0.2">
      <c r="B104" s="84"/>
      <c r="C104" s="84"/>
      <c r="D104" s="114"/>
      <c r="E104" s="124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AG104" s="116"/>
    </row>
    <row r="105" spans="2:33" x14ac:dyDescent="0.2">
      <c r="B105" s="84"/>
      <c r="C105" s="84"/>
      <c r="D105" s="114"/>
      <c r="E105" s="124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AG105" s="116"/>
    </row>
    <row r="106" spans="2:33" x14ac:dyDescent="0.2">
      <c r="B106" s="84"/>
      <c r="C106" s="84"/>
      <c r="D106" s="114"/>
      <c r="E106" s="124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AG106" s="116"/>
    </row>
    <row r="107" spans="2:33" x14ac:dyDescent="0.2">
      <c r="B107" s="84"/>
      <c r="C107" s="84"/>
      <c r="D107" s="114"/>
      <c r="E107" s="124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AG107" s="116"/>
    </row>
    <row r="108" spans="2:33" x14ac:dyDescent="0.2">
      <c r="B108" s="84"/>
      <c r="C108" s="84"/>
      <c r="D108" s="114"/>
      <c r="E108" s="124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AG108" s="116"/>
    </row>
    <row r="109" spans="2:33" x14ac:dyDescent="0.2">
      <c r="B109" s="84"/>
      <c r="C109" s="84"/>
      <c r="D109" s="114"/>
      <c r="E109" s="124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AG109" s="116"/>
    </row>
    <row r="110" spans="2:33" x14ac:dyDescent="0.2">
      <c r="B110" s="84"/>
      <c r="C110" s="84"/>
      <c r="D110" s="114"/>
      <c r="E110" s="124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AG110" s="116"/>
    </row>
    <row r="111" spans="2:33" x14ac:dyDescent="0.2">
      <c r="B111" s="84"/>
      <c r="C111" s="84"/>
      <c r="D111" s="114"/>
      <c r="E111" s="124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AG111" s="116"/>
    </row>
    <row r="112" spans="2:33" x14ac:dyDescent="0.2">
      <c r="B112" s="84"/>
      <c r="C112" s="84"/>
      <c r="D112" s="114"/>
      <c r="E112" s="124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AG112" s="116"/>
    </row>
    <row r="113" spans="2:33" x14ac:dyDescent="0.2">
      <c r="B113" s="84"/>
      <c r="C113" s="84"/>
      <c r="D113" s="114"/>
      <c r="E113" s="124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AG113" s="116"/>
    </row>
    <row r="114" spans="2:33" x14ac:dyDescent="0.2">
      <c r="B114" s="84"/>
      <c r="C114" s="84"/>
      <c r="D114" s="114"/>
      <c r="E114" s="124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AG114" s="116"/>
    </row>
    <row r="115" spans="2:33" x14ac:dyDescent="0.2">
      <c r="B115" s="84"/>
      <c r="C115" s="84"/>
      <c r="D115" s="114"/>
      <c r="E115" s="124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AG115" s="116"/>
    </row>
    <row r="116" spans="2:33" x14ac:dyDescent="0.2">
      <c r="B116" s="84"/>
      <c r="C116" s="84"/>
      <c r="D116" s="114"/>
      <c r="E116" s="124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AG116" s="116"/>
    </row>
    <row r="117" spans="2:33" x14ac:dyDescent="0.2">
      <c r="B117" s="84"/>
      <c r="C117" s="84"/>
      <c r="D117" s="114"/>
      <c r="E117" s="124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AG117" s="116"/>
    </row>
    <row r="118" spans="2:33" x14ac:dyDescent="0.2">
      <c r="B118" s="84"/>
      <c r="C118" s="84"/>
      <c r="D118" s="114"/>
      <c r="E118" s="124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AG118" s="116"/>
    </row>
    <row r="119" spans="2:33" x14ac:dyDescent="0.2">
      <c r="B119" s="84"/>
      <c r="C119" s="84"/>
      <c r="D119" s="114"/>
      <c r="E119" s="124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AG119" s="116"/>
    </row>
    <row r="120" spans="2:33" x14ac:dyDescent="0.2">
      <c r="B120" s="84"/>
      <c r="C120" s="84"/>
      <c r="D120" s="114"/>
      <c r="E120" s="124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AG120" s="116"/>
    </row>
    <row r="121" spans="2:33" x14ac:dyDescent="0.2">
      <c r="B121" s="84"/>
      <c r="C121" s="84"/>
      <c r="D121" s="114"/>
      <c r="E121" s="124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AG121" s="116"/>
    </row>
    <row r="122" spans="2:33" x14ac:dyDescent="0.2">
      <c r="B122" s="84"/>
      <c r="C122" s="84"/>
      <c r="D122" s="114"/>
      <c r="E122" s="124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AG122" s="116"/>
    </row>
    <row r="123" spans="2:33" x14ac:dyDescent="0.2">
      <c r="B123" s="84"/>
      <c r="C123" s="84"/>
      <c r="D123" s="114"/>
      <c r="E123" s="124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AG123" s="116"/>
    </row>
    <row r="124" spans="2:33" x14ac:dyDescent="0.2">
      <c r="B124" s="84"/>
      <c r="C124" s="84"/>
      <c r="D124" s="114"/>
      <c r="E124" s="124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AG124" s="116"/>
    </row>
    <row r="125" spans="2:33" x14ac:dyDescent="0.2">
      <c r="B125" s="84"/>
      <c r="C125" s="84"/>
      <c r="D125" s="114"/>
      <c r="E125" s="124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AG125" s="116"/>
    </row>
    <row r="126" spans="2:33" x14ac:dyDescent="0.2">
      <c r="B126" s="84"/>
      <c r="C126" s="84"/>
      <c r="D126" s="114"/>
      <c r="E126" s="124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AG126" s="116"/>
    </row>
    <row r="127" spans="2:33" x14ac:dyDescent="0.2">
      <c r="B127" s="84"/>
      <c r="C127" s="84"/>
      <c r="D127" s="114"/>
      <c r="E127" s="124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AG127" s="116"/>
    </row>
    <row r="128" spans="2:33" x14ac:dyDescent="0.2">
      <c r="B128" s="84"/>
      <c r="C128" s="84"/>
      <c r="D128" s="114"/>
      <c r="E128" s="124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AG128" s="116"/>
    </row>
    <row r="129" spans="2:33" x14ac:dyDescent="0.2">
      <c r="B129" s="84"/>
      <c r="C129" s="84"/>
      <c r="D129" s="114"/>
      <c r="E129" s="124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AG129" s="116"/>
    </row>
    <row r="130" spans="2:33" x14ac:dyDescent="0.2">
      <c r="B130" s="84"/>
      <c r="C130" s="84"/>
      <c r="D130" s="114"/>
      <c r="E130" s="124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AG130" s="116"/>
    </row>
    <row r="131" spans="2:33" x14ac:dyDescent="0.2">
      <c r="B131" s="84"/>
      <c r="C131" s="84"/>
      <c r="D131" s="114"/>
      <c r="E131" s="124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AG131" s="116"/>
    </row>
    <row r="132" spans="2:33" x14ac:dyDescent="0.2">
      <c r="B132" s="84"/>
      <c r="C132" s="84"/>
      <c r="D132" s="114"/>
      <c r="E132" s="124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AG132" s="116"/>
    </row>
    <row r="133" spans="2:33" x14ac:dyDescent="0.2">
      <c r="B133" s="84"/>
      <c r="C133" s="84"/>
      <c r="D133" s="114"/>
      <c r="E133" s="124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AG133" s="116"/>
    </row>
    <row r="134" spans="2:33" x14ac:dyDescent="0.2">
      <c r="B134" s="84"/>
      <c r="C134" s="84"/>
      <c r="D134" s="114"/>
      <c r="E134" s="124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AG134" s="116"/>
    </row>
    <row r="135" spans="2:33" x14ac:dyDescent="0.2">
      <c r="B135" s="84"/>
      <c r="C135" s="84"/>
      <c r="D135" s="114"/>
      <c r="E135" s="124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AG135" s="116"/>
    </row>
    <row r="136" spans="2:33" x14ac:dyDescent="0.2">
      <c r="B136" s="84"/>
      <c r="C136" s="84"/>
      <c r="D136" s="114"/>
      <c r="E136" s="124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AG136" s="116"/>
    </row>
    <row r="137" spans="2:33" x14ac:dyDescent="0.2">
      <c r="B137" s="84"/>
      <c r="C137" s="84"/>
      <c r="D137" s="114"/>
      <c r="E137" s="124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AG137" s="116"/>
    </row>
    <row r="138" spans="2:33" x14ac:dyDescent="0.2">
      <c r="B138" s="84"/>
      <c r="C138" s="84"/>
      <c r="D138" s="114"/>
      <c r="E138" s="124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AG138" s="116"/>
    </row>
    <row r="139" spans="2:33" x14ac:dyDescent="0.2">
      <c r="B139" s="84"/>
      <c r="C139" s="84"/>
      <c r="D139" s="114"/>
      <c r="E139" s="124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AG139" s="116"/>
    </row>
    <row r="140" spans="2:33" x14ac:dyDescent="0.2">
      <c r="B140" s="84"/>
      <c r="C140" s="84"/>
      <c r="D140" s="114"/>
      <c r="E140" s="124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AG140" s="116"/>
    </row>
    <row r="141" spans="2:33" x14ac:dyDescent="0.2">
      <c r="B141" s="84"/>
      <c r="C141" s="84"/>
      <c r="D141" s="114"/>
      <c r="E141" s="124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AG141" s="116"/>
    </row>
    <row r="142" spans="2:33" x14ac:dyDescent="0.2">
      <c r="B142" s="84"/>
      <c r="C142" s="84"/>
      <c r="D142" s="114"/>
      <c r="E142" s="124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AG142" s="116"/>
    </row>
    <row r="143" spans="2:33" x14ac:dyDescent="0.2">
      <c r="B143" s="84"/>
      <c r="C143" s="84"/>
      <c r="D143" s="114"/>
      <c r="E143" s="124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AG143" s="116"/>
    </row>
    <row r="144" spans="2:33" x14ac:dyDescent="0.2">
      <c r="B144" s="84"/>
      <c r="C144" s="84"/>
      <c r="D144" s="114"/>
      <c r="E144" s="124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AG144" s="116"/>
    </row>
    <row r="145" spans="2:33" x14ac:dyDescent="0.2">
      <c r="B145" s="84"/>
      <c r="C145" s="84"/>
      <c r="D145" s="114"/>
      <c r="E145" s="124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AG145" s="116"/>
    </row>
    <row r="146" spans="2:33" x14ac:dyDescent="0.2">
      <c r="B146" s="84"/>
      <c r="C146" s="84"/>
      <c r="D146" s="114"/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AG146" s="116"/>
    </row>
    <row r="147" spans="2:33" x14ac:dyDescent="0.2">
      <c r="B147" s="84"/>
      <c r="C147" s="84"/>
      <c r="D147" s="114"/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AG147" s="116"/>
    </row>
    <row r="148" spans="2:33" x14ac:dyDescent="0.2">
      <c r="B148" s="84"/>
      <c r="C148" s="84"/>
      <c r="D148" s="114"/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AG148" s="116"/>
    </row>
    <row r="149" spans="2:33" x14ac:dyDescent="0.2">
      <c r="B149" s="84"/>
      <c r="C149" s="84"/>
      <c r="D149" s="114"/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AG149" s="116"/>
    </row>
    <row r="150" spans="2:33" x14ac:dyDescent="0.2">
      <c r="B150" s="84"/>
      <c r="C150" s="84"/>
      <c r="D150" s="114"/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AG150" s="116"/>
    </row>
    <row r="151" spans="2:33" x14ac:dyDescent="0.2">
      <c r="B151" s="84"/>
      <c r="C151" s="84"/>
      <c r="D151" s="114"/>
      <c r="E151" s="124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AG151" s="116"/>
    </row>
    <row r="152" spans="2:33" x14ac:dyDescent="0.2">
      <c r="B152" s="84"/>
      <c r="C152" s="84"/>
      <c r="D152" s="114"/>
      <c r="E152" s="124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AG152" s="116"/>
    </row>
    <row r="153" spans="2:33" x14ac:dyDescent="0.2">
      <c r="B153" s="84"/>
      <c r="C153" s="84"/>
      <c r="D153" s="114"/>
      <c r="E153" s="124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AG153" s="116"/>
    </row>
    <row r="154" spans="2:33" x14ac:dyDescent="0.2">
      <c r="B154" s="84"/>
      <c r="C154" s="84"/>
      <c r="D154" s="114"/>
      <c r="E154" s="124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AG154" s="116"/>
    </row>
    <row r="155" spans="2:33" x14ac:dyDescent="0.2">
      <c r="B155" s="84"/>
      <c r="C155" s="84"/>
      <c r="D155" s="114"/>
      <c r="E155" s="124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AG155" s="116"/>
    </row>
    <row r="156" spans="2:33" x14ac:dyDescent="0.2">
      <c r="B156" s="84"/>
      <c r="C156" s="84"/>
      <c r="D156" s="114"/>
      <c r="E156" s="124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AG156" s="116"/>
    </row>
    <row r="157" spans="2:33" x14ac:dyDescent="0.2">
      <c r="B157" s="84"/>
      <c r="C157" s="84"/>
      <c r="D157" s="114"/>
      <c r="E157" s="124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AG157" s="116"/>
    </row>
    <row r="158" spans="2:33" x14ac:dyDescent="0.2">
      <c r="B158" s="84"/>
      <c r="C158" s="84"/>
      <c r="D158" s="114"/>
      <c r="E158" s="124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AG158" s="116"/>
    </row>
    <row r="159" spans="2:33" x14ac:dyDescent="0.2">
      <c r="B159" s="84"/>
      <c r="C159" s="84"/>
      <c r="D159" s="114"/>
      <c r="E159" s="124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AG159" s="116"/>
    </row>
    <row r="160" spans="2:33" x14ac:dyDescent="0.2">
      <c r="B160" s="84"/>
      <c r="C160" s="84"/>
      <c r="D160" s="114"/>
      <c r="E160" s="124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AG160" s="116"/>
    </row>
    <row r="161" spans="2:33" x14ac:dyDescent="0.2">
      <c r="B161" s="84"/>
      <c r="C161" s="84"/>
      <c r="D161" s="114"/>
      <c r="E161" s="124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AG161" s="116"/>
    </row>
    <row r="162" spans="2:33" x14ac:dyDescent="0.2">
      <c r="B162" s="84"/>
      <c r="C162" s="84"/>
      <c r="D162" s="114"/>
      <c r="E162" s="124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AG162" s="116"/>
    </row>
    <row r="163" spans="2:33" x14ac:dyDescent="0.2">
      <c r="B163" s="84"/>
      <c r="C163" s="84"/>
      <c r="D163" s="114"/>
      <c r="E163" s="124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AG163" s="116"/>
    </row>
    <row r="164" spans="2:33" x14ac:dyDescent="0.2">
      <c r="B164" s="84"/>
      <c r="C164" s="84"/>
      <c r="D164" s="114"/>
      <c r="E164" s="124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AG164" s="116"/>
    </row>
  </sheetData>
  <sheetProtection algorithmName="SHA-512" hashValue="/Cz2nROzCgE6iHS/mUXL1h+yILn+NPlANebhTJOb2ByFS9jVI/nbv3XS7diP6LT1o7kV/iNmzQd33qE6qSIzwg==" saltValue="RRCmPOwvZtll2gjYOL0Xlw==" spinCount="100000" sheet="1" objects="1" scenarios="1"/>
  <mergeCells count="9">
    <mergeCell ref="D41:G41"/>
    <mergeCell ref="D40:G40"/>
    <mergeCell ref="D2:N2"/>
    <mergeCell ref="A3:N3"/>
    <mergeCell ref="D15:G15"/>
    <mergeCell ref="D26:G26"/>
    <mergeCell ref="D37:G37"/>
    <mergeCell ref="D39:E39"/>
    <mergeCell ref="K5:N5"/>
  </mergeCells>
  <phoneticPr fontId="1"/>
  <dataValidations count="2">
    <dataValidation type="list" allowBlank="1" showInputMessage="1" showErrorMessage="1" sqref="J8:J14 J30:J36 J19:J25" xr:uid="{D0DAC6A2-CE38-4C7F-87A8-7EA475A20892}">
      <formula1>$AG$9:$AG$14</formula1>
    </dataValidation>
    <dataValidation type="list" allowBlank="1" showInputMessage="1" showErrorMessage="1" sqref="D30:D36 D8:D14 D19:D25" xr:uid="{6B4B650E-D3ED-430D-BEEA-600E1006A928}">
      <formula1>$AH$9:$AH$15</formula1>
    </dataValidation>
  </dataValidations>
  <pageMargins left="0.59055118110236227" right="0.2" top="0.98425196850393704" bottom="0.78740157480314965" header="0.39370078740157483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別紙1</vt:lpstr>
      <vt:lpstr>別紙２</vt:lpstr>
      <vt:lpstr>別紙1 (記入例)</vt:lpstr>
      <vt:lpstr>別紙２ (記入例)</vt:lpstr>
      <vt:lpstr>別紙1!Print_Area</vt:lpstr>
      <vt:lpstr>'別紙1 (記入例)'!Print_Area</vt:lpstr>
      <vt:lpstr>別紙２!Print_Area</vt:lpstr>
      <vt:lpstr>'別紙２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宮里　悦子</cp:lastModifiedBy>
  <cp:lastPrinted>2024-10-17T00:48:05Z</cp:lastPrinted>
  <dcterms:created xsi:type="dcterms:W3CDTF">2015-12-17T06:01:03Z</dcterms:created>
  <dcterms:modified xsi:type="dcterms:W3CDTF">2025-05-26T04:15:16Z</dcterms:modified>
</cp:coreProperties>
</file>