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671\支援班nas$\教育支援班\①_教育支援グループ\○県外進学大学生支援事業\R04\04_募集\03_HP\"/>
    </mc:Choice>
  </mc:AlternateContent>
  <bookViews>
    <workbookView xWindow="10785" yWindow="30" windowWidth="9705" windowHeight="9000"/>
  </bookViews>
  <sheets>
    <sheet name="Sheet1" sheetId="1" r:id="rId1"/>
  </sheets>
  <definedNames>
    <definedName name="_xlnm.Print_Area" localSheetId="0">Sheet1!$A$1:$N$50</definedName>
  </definedNames>
  <calcPr calcId="162913"/>
</workbook>
</file>

<file path=xl/calcChain.xml><?xml version="1.0" encoding="utf-8"?>
<calcChain xmlns="http://schemas.openxmlformats.org/spreadsheetml/2006/main">
  <c r="V15" i="1" l="1"/>
  <c r="V13" i="1"/>
  <c r="T14" i="1"/>
  <c r="T12" i="1"/>
  <c r="H44" i="1" l="1"/>
  <c r="U44" i="1" s="1"/>
  <c r="U38" i="1"/>
  <c r="U37" i="1"/>
  <c r="U12" i="1" l="1"/>
  <c r="V12" i="1" s="1"/>
  <c r="U14" i="1"/>
  <c r="V14" i="1" s="1"/>
  <c r="U41" i="1"/>
  <c r="H46" i="1" l="1"/>
  <c r="U22" i="1"/>
  <c r="I16" i="1" l="1"/>
  <c r="U39" i="1" l="1"/>
  <c r="U43" i="1"/>
  <c r="U42" i="1"/>
  <c r="U40" i="1"/>
  <c r="U36" i="1"/>
  <c r="U35" i="1"/>
  <c r="U32" i="1"/>
  <c r="U31" i="1"/>
  <c r="U30" i="1"/>
  <c r="U29" i="1"/>
  <c r="U34" i="1"/>
  <c r="U33" i="1"/>
  <c r="U28" i="1"/>
  <c r="U27" i="1"/>
  <c r="U26" i="1"/>
  <c r="U25" i="1"/>
  <c r="U24" i="1"/>
  <c r="U23" i="1"/>
  <c r="H47" i="1" l="1"/>
  <c r="H48" i="1" l="1"/>
  <c r="H50" i="1" s="1"/>
</calcChain>
</file>

<file path=xl/comments1.xml><?xml version="1.0" encoding="utf-8"?>
<comments xmlns="http://schemas.openxmlformats.org/spreadsheetml/2006/main">
  <authors>
    <author>沖縄県</author>
  </authors>
  <commentList>
    <comment ref="I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年金所得については、この欄に収入金額を入力してください。</t>
        </r>
      </text>
    </comment>
    <comment ref="I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複数の所得を合算する場合、マイナス所得は相殺せず、0円として計算してください。</t>
        </r>
      </text>
    </comment>
    <comment ref="I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年金所得については、この欄に収入金額を入力してください。</t>
        </r>
      </text>
    </comment>
    <comment ref="I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複数の所得を合算する場合、マイナス所得は相殺せず、0円として計算してください。</t>
        </r>
      </text>
    </comment>
    <comment ref="H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過去の実績額だけでなく、今後の見込額も含めることができます。
（実績･見込合計で最高12カ月分まで計上可能）</t>
        </r>
      </text>
    </comment>
  </commentList>
</comments>
</file>

<file path=xl/sharedStrings.xml><?xml version="1.0" encoding="utf-8"?>
<sst xmlns="http://schemas.openxmlformats.org/spreadsheetml/2006/main" count="118" uniqueCount="60">
  <si>
    <t>世帯人員</t>
    <rPh sb="0" eb="2">
      <t>セタイ</t>
    </rPh>
    <rPh sb="2" eb="4">
      <t>ジンイン</t>
    </rPh>
    <phoneticPr fontId="1"/>
  </si>
  <si>
    <t>主たる家計支持者の収入・所得金額</t>
    <rPh sb="0" eb="1">
      <t>シュ</t>
    </rPh>
    <rPh sb="3" eb="5">
      <t>カケイ</t>
    </rPh>
    <rPh sb="5" eb="8">
      <t>シジシャ</t>
    </rPh>
    <rPh sb="9" eb="11">
      <t>シュウニュウ</t>
    </rPh>
    <rPh sb="12" eb="14">
      <t>ショトク</t>
    </rPh>
    <rPh sb="14" eb="16">
      <t>キンガク</t>
    </rPh>
    <phoneticPr fontId="1"/>
  </si>
  <si>
    <t>従たる家計支持者の収入・所得金額</t>
    <rPh sb="0" eb="1">
      <t>ジュウ</t>
    </rPh>
    <rPh sb="3" eb="5">
      <t>カケイ</t>
    </rPh>
    <rPh sb="5" eb="8">
      <t>シジシャ</t>
    </rPh>
    <rPh sb="9" eb="11">
      <t>シュウニュウ</t>
    </rPh>
    <rPh sb="12" eb="14">
      <t>ショトク</t>
    </rPh>
    <rPh sb="14" eb="16">
      <t>キンガク</t>
    </rPh>
    <phoneticPr fontId="1"/>
  </si>
  <si>
    <t>特別控除</t>
    <rPh sb="0" eb="2">
      <t>トクベツ</t>
    </rPh>
    <rPh sb="2" eb="4">
      <t>コウジョ</t>
    </rPh>
    <phoneticPr fontId="1"/>
  </si>
  <si>
    <t>本人以外の就学者・就学前の者がいる世帯</t>
    <rPh sb="0" eb="2">
      <t>ホンニン</t>
    </rPh>
    <rPh sb="2" eb="4">
      <t>イガイ</t>
    </rPh>
    <rPh sb="5" eb="8">
      <t>シュウガクシャ</t>
    </rPh>
    <rPh sb="9" eb="12">
      <t>シュウガクマエ</t>
    </rPh>
    <rPh sb="13" eb="14">
      <t>モノ</t>
    </rPh>
    <rPh sb="17" eb="19">
      <t>セタイ</t>
    </rPh>
    <phoneticPr fontId="1"/>
  </si>
  <si>
    <t>就学前（幼稚園児等）</t>
    <rPh sb="0" eb="3">
      <t>シュウガクマエ</t>
    </rPh>
    <rPh sb="4" eb="6">
      <t>ヨウチ</t>
    </rPh>
    <rPh sb="6" eb="8">
      <t>エンジ</t>
    </rPh>
    <rPh sb="8" eb="9">
      <t>トウ</t>
    </rPh>
    <phoneticPr fontId="1"/>
  </si>
  <si>
    <t>高等専門学校</t>
    <rPh sb="0" eb="2">
      <t>コウトウ</t>
    </rPh>
    <rPh sb="2" eb="4">
      <t>センモン</t>
    </rPh>
    <rPh sb="4" eb="6">
      <t>ガッコウ</t>
    </rPh>
    <phoneticPr fontId="1"/>
  </si>
  <si>
    <t>１～３年次</t>
    <rPh sb="3" eb="4">
      <t>ネン</t>
    </rPh>
    <rPh sb="4" eb="5">
      <t>ジ</t>
    </rPh>
    <phoneticPr fontId="1"/>
  </si>
  <si>
    <t>専修学校</t>
    <rPh sb="0" eb="2">
      <t>センシュウ</t>
    </rPh>
    <rPh sb="2" eb="4">
      <t>ガッコウ</t>
    </rPh>
    <phoneticPr fontId="1"/>
  </si>
  <si>
    <t>高等課程</t>
    <rPh sb="0" eb="4">
      <t>コウトウカテイ</t>
    </rPh>
    <phoneticPr fontId="1"/>
  </si>
  <si>
    <t>専門課程</t>
    <rPh sb="0" eb="2">
      <t>センモン</t>
    </rPh>
    <rPh sb="2" eb="4">
      <t>カテイ</t>
    </rPh>
    <phoneticPr fontId="1"/>
  </si>
  <si>
    <t>国・公立</t>
    <rPh sb="0" eb="1">
      <t>クニ</t>
    </rPh>
    <rPh sb="2" eb="4">
      <t>コウリツ</t>
    </rPh>
    <phoneticPr fontId="1"/>
  </si>
  <si>
    <t>私　　立</t>
    <rPh sb="0" eb="1">
      <t>ワタシ</t>
    </rPh>
    <rPh sb="3" eb="4">
      <t>タテ</t>
    </rPh>
    <phoneticPr fontId="1"/>
  </si>
  <si>
    <t>自宅</t>
    <rPh sb="0" eb="2">
      <t>ジタク</t>
    </rPh>
    <phoneticPr fontId="1"/>
  </si>
  <si>
    <t>自宅外</t>
    <rPh sb="0" eb="3">
      <t>ジタクガイ</t>
    </rPh>
    <phoneticPr fontId="1"/>
  </si>
  <si>
    <t>母子・父子家庭</t>
    <rPh sb="0" eb="2">
      <t>ボシ</t>
    </rPh>
    <rPh sb="3" eb="5">
      <t>フシ</t>
    </rPh>
    <rPh sb="5" eb="7">
      <t>カテイ</t>
    </rPh>
    <phoneticPr fontId="1"/>
  </si>
  <si>
    <t>障害のある人のいる世帯</t>
    <rPh sb="0" eb="2">
      <t>ショウガイ</t>
    </rPh>
    <rPh sb="5" eb="6">
      <t>ヒト</t>
    </rPh>
    <rPh sb="9" eb="11">
      <t>セタイ</t>
    </rPh>
    <phoneticPr fontId="1"/>
  </si>
  <si>
    <t>長期に療養を要する人のいる世帯
（６ヶ月以上療養が必要な人）</t>
    <rPh sb="0" eb="2">
      <t>チョウキ</t>
    </rPh>
    <rPh sb="3" eb="5">
      <t>リョウヨウ</t>
    </rPh>
    <rPh sb="6" eb="7">
      <t>ヨウ</t>
    </rPh>
    <rPh sb="9" eb="10">
      <t>ヒト</t>
    </rPh>
    <rPh sb="13" eb="15">
      <t>セタイ</t>
    </rPh>
    <rPh sb="19" eb="20">
      <t>ゲツ</t>
    </rPh>
    <rPh sb="20" eb="22">
      <t>イジョウ</t>
    </rPh>
    <rPh sb="22" eb="24">
      <t>リョウヨウ</t>
    </rPh>
    <rPh sb="25" eb="27">
      <t>ヒツヨウ</t>
    </rPh>
    <rPh sb="28" eb="29">
      <t>ヒト</t>
    </rPh>
    <phoneticPr fontId="1"/>
  </si>
  <si>
    <t>震災、風水害、火災その他の災害又は盗難等の被害を受けた世帯</t>
    <rPh sb="0" eb="2">
      <t>シンサイ</t>
    </rPh>
    <rPh sb="3" eb="6">
      <t>フウスイガイ</t>
    </rPh>
    <rPh sb="7" eb="9">
      <t>カサイ</t>
    </rPh>
    <rPh sb="11" eb="12">
      <t>タ</t>
    </rPh>
    <rPh sb="13" eb="15">
      <t>サイガイ</t>
    </rPh>
    <rPh sb="15" eb="16">
      <t>マタ</t>
    </rPh>
    <rPh sb="17" eb="20">
      <t>トウナントウ</t>
    </rPh>
    <rPh sb="21" eb="23">
      <t>ヒガイ</t>
    </rPh>
    <rPh sb="24" eb="25">
      <t>ウ</t>
    </rPh>
    <rPh sb="27" eb="29">
      <t>セタイ</t>
    </rPh>
    <phoneticPr fontId="1"/>
  </si>
  <si>
    <t>所得金額</t>
    <rPh sb="0" eb="2">
      <t>ショトク</t>
    </rPh>
    <rPh sb="2" eb="4">
      <t>キンガク</t>
    </rPh>
    <phoneticPr fontId="1"/>
  </si>
  <si>
    <t>特別控除額合計</t>
    <rPh sb="0" eb="2">
      <t>トクベツ</t>
    </rPh>
    <rPh sb="2" eb="5">
      <t>コウジョガク</t>
    </rPh>
    <rPh sb="5" eb="7">
      <t>ゴウケイ</t>
    </rPh>
    <phoneticPr fontId="1"/>
  </si>
  <si>
    <t>認定所得金額</t>
    <rPh sb="0" eb="2">
      <t>ニンテイ</t>
    </rPh>
    <rPh sb="2" eb="4">
      <t>ショトク</t>
    </rPh>
    <rPh sb="4" eb="6">
      <t>キンガク</t>
    </rPh>
    <phoneticPr fontId="1"/>
  </si>
  <si>
    <t>家計基準適格性</t>
    <rPh sb="0" eb="2">
      <t>カケイ</t>
    </rPh>
    <rPh sb="2" eb="4">
      <t>キジュン</t>
    </rPh>
    <rPh sb="4" eb="7">
      <t>テキカクセイ</t>
    </rPh>
    <phoneticPr fontId="1"/>
  </si>
  <si>
    <t>判 定</t>
    <rPh sb="0" eb="1">
      <t>ハン</t>
    </rPh>
    <rPh sb="2" eb="3">
      <t>サダム</t>
    </rPh>
    <phoneticPr fontId="1"/>
  </si>
  <si>
    <t>人</t>
    <rPh sb="0" eb="1">
      <t>ニン</t>
    </rPh>
    <phoneticPr fontId="1"/>
  </si>
  <si>
    <t>収入基準額</t>
    <rPh sb="0" eb="2">
      <t>シュウニュウ</t>
    </rPh>
    <rPh sb="2" eb="5">
      <t>キジュンガク</t>
    </rPh>
    <phoneticPr fontId="1"/>
  </si>
  <si>
    <t>給与所得以外</t>
    <rPh sb="0" eb="2">
      <t>キュウヨ</t>
    </rPh>
    <rPh sb="2" eb="4">
      <t>ショトク</t>
    </rPh>
    <rPh sb="4" eb="6">
      <t>イガイ</t>
    </rPh>
    <phoneticPr fontId="1"/>
  </si>
  <si>
    <t>万円</t>
    <rPh sb="0" eb="2">
      <t>マンエン</t>
    </rPh>
    <phoneticPr fontId="1"/>
  </si>
  <si>
    <t>人</t>
    <rPh sb="0" eb="1">
      <t>ヒト</t>
    </rPh>
    <phoneticPr fontId="1"/>
  </si>
  <si>
    <t>【家計基準判定表】</t>
    <rPh sb="1" eb="3">
      <t>カケイ</t>
    </rPh>
    <rPh sb="3" eb="5">
      <t>キジュン</t>
    </rPh>
    <rPh sb="5" eb="8">
      <t>ハンテイヒョウ</t>
    </rPh>
    <phoneticPr fontId="1"/>
  </si>
  <si>
    <t>県外指定大学の入学を希望する者</t>
    <rPh sb="0" eb="2">
      <t>ケンガイ</t>
    </rPh>
    <rPh sb="2" eb="4">
      <t>シテイ</t>
    </rPh>
    <rPh sb="4" eb="6">
      <t>ダイガク</t>
    </rPh>
    <rPh sb="7" eb="9">
      <t>ニュウガク</t>
    </rPh>
    <rPh sb="10" eb="12">
      <t>キボウ</t>
    </rPh>
    <rPh sb="14" eb="15">
      <t>モノ</t>
    </rPh>
    <phoneticPr fontId="1"/>
  </si>
  <si>
    <t>給 与 所 得</t>
    <rPh sb="0" eb="1">
      <t>キュウ</t>
    </rPh>
    <rPh sb="2" eb="3">
      <t>クミ</t>
    </rPh>
    <rPh sb="4" eb="5">
      <t>ショ</t>
    </rPh>
    <rPh sb="6" eb="7">
      <t>トク</t>
    </rPh>
    <phoneticPr fontId="1"/>
  </si>
  <si>
    <t>（実費を計上）</t>
    <rPh sb="1" eb="3">
      <t>ジッピ</t>
    </rPh>
    <rPh sb="4" eb="6">
      <t>ケイジョウ</t>
    </rPh>
    <phoneticPr fontId="1"/>
  </si>
  <si>
    <t>はい</t>
    <phoneticPr fontId="1"/>
  </si>
  <si>
    <t>いいえ</t>
    <phoneticPr fontId="1"/>
  </si>
  <si>
    <t>子どもが２人を超える世帯については、
その超える人数に応じて控除する。　</t>
    <phoneticPr fontId="1"/>
  </si>
  <si>
    <t>shienka</t>
    <phoneticPr fontId="1"/>
  </si>
  <si>
    <t>多子世帯・控除</t>
    <rPh sb="0" eb="2">
      <t>タシ</t>
    </rPh>
    <rPh sb="2" eb="4">
      <t>セタイ</t>
    </rPh>
    <rPh sb="5" eb="7">
      <t>コウジョ</t>
    </rPh>
    <phoneticPr fontId="1"/>
  </si>
  <si>
    <t>小学校（特別支援学校を含む）</t>
    <rPh sb="0" eb="3">
      <t>ショウガッコウ</t>
    </rPh>
    <rPh sb="4" eb="6">
      <t>トクベツ</t>
    </rPh>
    <rPh sb="6" eb="8">
      <t>シエン</t>
    </rPh>
    <rPh sb="8" eb="10">
      <t>ガッコウ</t>
    </rPh>
    <rPh sb="11" eb="12">
      <t>フク</t>
    </rPh>
    <phoneticPr fontId="1"/>
  </si>
  <si>
    <t>中学校（特別支援学校を含む）</t>
    <rPh sb="0" eb="3">
      <t>チュウガッコウ</t>
    </rPh>
    <rPh sb="4" eb="6">
      <t>トクベツ</t>
    </rPh>
    <rPh sb="6" eb="8">
      <t>シエン</t>
    </rPh>
    <rPh sb="8" eb="10">
      <t>ガッコウ</t>
    </rPh>
    <rPh sb="11" eb="12">
      <t>フク</t>
    </rPh>
    <phoneticPr fontId="1"/>
  </si>
  <si>
    <t>Ａ</t>
    <phoneticPr fontId="1"/>
  </si>
  <si>
    <t>Ｂ</t>
    <phoneticPr fontId="1"/>
  </si>
  <si>
    <t>控除額</t>
    <rPh sb="0" eb="3">
      <t>コウジョガク</t>
    </rPh>
    <phoneticPr fontId="1"/>
  </si>
  <si>
    <t>所得額</t>
    <rPh sb="0" eb="3">
      <t>ショトクガク</t>
    </rPh>
    <phoneticPr fontId="1"/>
  </si>
  <si>
    <t>主たる家計支持者が単身赴任している世帯</t>
    <rPh sb="0" eb="1">
      <t>シュ</t>
    </rPh>
    <rPh sb="3" eb="5">
      <t>カケイ</t>
    </rPh>
    <rPh sb="5" eb="8">
      <t>シジシャ</t>
    </rPh>
    <rPh sb="9" eb="11">
      <t>タンシン</t>
    </rPh>
    <rPh sb="11" eb="13">
      <t>フニン</t>
    </rPh>
    <rPh sb="17" eb="19">
      <t>セタイ</t>
    </rPh>
    <phoneticPr fontId="1"/>
  </si>
  <si>
    <t>日本国籍を有する者又は別途定める在留資格を有する者</t>
    <rPh sb="0" eb="2">
      <t>ニホン</t>
    </rPh>
    <rPh sb="2" eb="4">
      <t>コクセキ</t>
    </rPh>
    <rPh sb="5" eb="6">
      <t>ユウ</t>
    </rPh>
    <rPh sb="8" eb="9">
      <t>モノ</t>
    </rPh>
    <rPh sb="9" eb="10">
      <t>マタ</t>
    </rPh>
    <rPh sb="11" eb="13">
      <t>ベット</t>
    </rPh>
    <rPh sb="13" eb="14">
      <t>サダ</t>
    </rPh>
    <rPh sb="16" eb="18">
      <t>ザイリュウ</t>
    </rPh>
    <rPh sb="18" eb="20">
      <t>シカク</t>
    </rPh>
    <rPh sb="21" eb="22">
      <t>ユウ</t>
    </rPh>
    <rPh sb="24" eb="25">
      <t>モノ</t>
    </rPh>
    <phoneticPr fontId="1"/>
  </si>
  <si>
    <t>高等学校
（特別支援学校を含む）</t>
    <rPh sb="0" eb="2">
      <t>コウトウ</t>
    </rPh>
    <rPh sb="2" eb="4">
      <t>ガッコウ</t>
    </rPh>
    <rPh sb="6" eb="8">
      <t>トクベツ</t>
    </rPh>
    <rPh sb="8" eb="10">
      <t>シエン</t>
    </rPh>
    <rPh sb="10" eb="12">
      <t>ガッコウ</t>
    </rPh>
    <rPh sb="13" eb="14">
      <t>フク</t>
    </rPh>
    <phoneticPr fontId="1"/>
  </si>
  <si>
    <t>大学（短大、大学院を含む）</t>
    <rPh sb="0" eb="2">
      <t>ダイガク</t>
    </rPh>
    <rPh sb="3" eb="5">
      <t>タンダイ</t>
    </rPh>
    <rPh sb="6" eb="9">
      <t>ダイガクイン</t>
    </rPh>
    <rPh sb="10" eb="11">
      <t>フク</t>
    </rPh>
    <phoneticPr fontId="1"/>
  </si>
  <si>
    <t>沖縄県医師修学資金又は沖縄県看護師等修学資金等、返還免除規定のある修学資金の貸与を受けない者</t>
    <rPh sb="0" eb="3">
      <t>オキナワケン</t>
    </rPh>
    <rPh sb="3" eb="5">
      <t>イシ</t>
    </rPh>
    <rPh sb="5" eb="7">
      <t>シュウガク</t>
    </rPh>
    <rPh sb="7" eb="9">
      <t>シキン</t>
    </rPh>
    <rPh sb="9" eb="10">
      <t>マタ</t>
    </rPh>
    <rPh sb="11" eb="14">
      <t>オキナワケン</t>
    </rPh>
    <rPh sb="14" eb="17">
      <t>カンゴシ</t>
    </rPh>
    <rPh sb="17" eb="18">
      <t>トウ</t>
    </rPh>
    <rPh sb="18" eb="20">
      <t>シュウガク</t>
    </rPh>
    <rPh sb="20" eb="22">
      <t>シキン</t>
    </rPh>
    <rPh sb="22" eb="23">
      <t>トウ</t>
    </rPh>
    <rPh sb="24" eb="26">
      <t>ヘンカン</t>
    </rPh>
    <rPh sb="26" eb="28">
      <t>メンジョ</t>
    </rPh>
    <rPh sb="28" eb="30">
      <t>キテイ</t>
    </rPh>
    <rPh sb="33" eb="35">
      <t>シュウガク</t>
    </rPh>
    <rPh sb="35" eb="37">
      <t>シキン</t>
    </rPh>
    <rPh sb="38" eb="40">
      <t>タイヨ</t>
    </rPh>
    <rPh sb="41" eb="42">
      <t>ウ</t>
    </rPh>
    <rPh sb="45" eb="46">
      <t>モノ</t>
    </rPh>
    <phoneticPr fontId="1"/>
  </si>
  <si>
    <t>高等専門学校４,５年次</t>
    <rPh sb="0" eb="2">
      <t>コウトウ</t>
    </rPh>
    <rPh sb="2" eb="4">
      <t>センモン</t>
    </rPh>
    <rPh sb="4" eb="6">
      <t>ガッコウ</t>
    </rPh>
    <phoneticPr fontId="1"/>
  </si>
  <si>
    <t>又は高等学校専攻科</t>
    <rPh sb="0" eb="1">
      <t>マタ</t>
    </rPh>
    <rPh sb="2" eb="4">
      <t>コウトウ</t>
    </rPh>
    <rPh sb="4" eb="6">
      <t>ガッコウ</t>
    </rPh>
    <rPh sb="6" eb="9">
      <t>センコウカ</t>
    </rPh>
    <phoneticPr fontId="1"/>
  </si>
  <si>
    <t>大学等を除く他機関から給付型奨学金を受けない者</t>
    <rPh sb="0" eb="3">
      <t>ダイガクトウ</t>
    </rPh>
    <rPh sb="4" eb="5">
      <t>ノゾ</t>
    </rPh>
    <rPh sb="6" eb="9">
      <t>タキカン</t>
    </rPh>
    <rPh sb="11" eb="14">
      <t>キュウフガタ</t>
    </rPh>
    <rPh sb="14" eb="17">
      <t>ショウガクキン</t>
    </rPh>
    <rPh sb="18" eb="19">
      <t>ウ</t>
    </rPh>
    <rPh sb="22" eb="23">
      <t>モノ</t>
    </rPh>
    <phoneticPr fontId="1"/>
  </si>
  <si>
    <t>県内の高等学校等の在学者又は卒業者（卒業後２年以内の者に限る）</t>
    <rPh sb="0" eb="2">
      <t>ケンナイ</t>
    </rPh>
    <rPh sb="3" eb="5">
      <t>コウトウ</t>
    </rPh>
    <rPh sb="5" eb="7">
      <t>ガッコウ</t>
    </rPh>
    <rPh sb="7" eb="8">
      <t>トウ</t>
    </rPh>
    <rPh sb="9" eb="11">
      <t>ザイガク</t>
    </rPh>
    <rPh sb="11" eb="12">
      <t>モノ</t>
    </rPh>
    <rPh sb="12" eb="13">
      <t>マタ</t>
    </rPh>
    <rPh sb="14" eb="17">
      <t>ソツギョウシャ</t>
    </rPh>
    <rPh sb="18" eb="21">
      <t>ソツギョウゴ</t>
    </rPh>
    <rPh sb="22" eb="23">
      <t>ネン</t>
    </rPh>
    <rPh sb="23" eb="25">
      <t>イナイ</t>
    </rPh>
    <rPh sb="26" eb="27">
      <t>モノ</t>
    </rPh>
    <rPh sb="28" eb="29">
      <t>カギ</t>
    </rPh>
    <phoneticPr fontId="1"/>
  </si>
  <si>
    <t>原則として、出願時において保護者が本県に３年以上引き続き住所を有する者</t>
    <rPh sb="0" eb="2">
      <t>ゲンソク</t>
    </rPh>
    <rPh sb="6" eb="8">
      <t>シュツガン</t>
    </rPh>
    <rPh sb="8" eb="9">
      <t>ジ</t>
    </rPh>
    <rPh sb="17" eb="19">
      <t>ホンケン</t>
    </rPh>
    <rPh sb="21" eb="24">
      <t>ネンイジョウ</t>
    </rPh>
    <rPh sb="24" eb="25">
      <t>ヒ</t>
    </rPh>
    <rPh sb="26" eb="27">
      <t>ツヅ</t>
    </rPh>
    <rPh sb="28" eb="30">
      <t>ジュウショ</t>
    </rPh>
    <rPh sb="31" eb="32">
      <t>ユウ</t>
    </rPh>
    <rPh sb="34" eb="35">
      <t>モノ</t>
    </rPh>
    <phoneticPr fontId="1"/>
  </si>
  <si>
    <t>（給付を受けている間も本県に住所を有する必要があります）</t>
    <rPh sb="1" eb="3">
      <t>キュウフ</t>
    </rPh>
    <rPh sb="4" eb="5">
      <t>ウ</t>
    </rPh>
    <rPh sb="9" eb="10">
      <t>アイダ</t>
    </rPh>
    <rPh sb="11" eb="13">
      <t>ホンケン</t>
    </rPh>
    <rPh sb="14" eb="16">
      <t>ジュウショ</t>
    </rPh>
    <rPh sb="17" eb="18">
      <t>ユウ</t>
    </rPh>
    <rPh sb="20" eb="22">
      <t>ヒツヨウ</t>
    </rPh>
    <phoneticPr fontId="1"/>
  </si>
  <si>
    <r>
      <t>（所得証明書等における</t>
    </r>
    <r>
      <rPr>
        <b/>
        <sz val="10"/>
        <color theme="1"/>
        <rFont val="ＭＳ ゴシック"/>
        <family val="3"/>
        <charset val="128"/>
      </rPr>
      <t>収入</t>
    </r>
    <r>
      <rPr>
        <sz val="10"/>
        <color theme="1"/>
        <rFont val="ＭＳ ゴシック"/>
        <family val="3"/>
        <charset val="128"/>
      </rPr>
      <t>金額）</t>
    </r>
    <rPh sb="1" eb="3">
      <t>ショトク</t>
    </rPh>
    <rPh sb="3" eb="5">
      <t>ショウメイ</t>
    </rPh>
    <rPh sb="5" eb="6">
      <t>ショ</t>
    </rPh>
    <rPh sb="6" eb="7">
      <t>トウ</t>
    </rPh>
    <rPh sb="11" eb="13">
      <t>シュウニュウ</t>
    </rPh>
    <rPh sb="13" eb="15">
      <t>キンガク</t>
    </rPh>
    <phoneticPr fontId="1"/>
  </si>
  <si>
    <r>
      <t>（所得証明書等における</t>
    </r>
    <r>
      <rPr>
        <b/>
        <sz val="10"/>
        <color theme="1"/>
        <rFont val="ＭＳ ゴシック"/>
        <family val="3"/>
        <charset val="128"/>
      </rPr>
      <t>所得</t>
    </r>
    <r>
      <rPr>
        <sz val="10"/>
        <color theme="1"/>
        <rFont val="ＭＳ ゴシック"/>
        <family val="3"/>
        <charset val="128"/>
      </rPr>
      <t>金額）</t>
    </r>
    <rPh sb="1" eb="3">
      <t>ショトク</t>
    </rPh>
    <rPh sb="3" eb="5">
      <t>ショウメイ</t>
    </rPh>
    <rPh sb="5" eb="7">
      <t>ショトウ</t>
    </rPh>
    <rPh sb="11" eb="13">
      <t>ショトク</t>
    </rPh>
    <rPh sb="13" eb="15">
      <t>キンガク</t>
    </rPh>
    <phoneticPr fontId="1"/>
  </si>
  <si>
    <t>浪人生（ただし高等学校卒業後２年以内）</t>
    <rPh sb="0" eb="3">
      <t>ロウニンセイ</t>
    </rPh>
    <rPh sb="7" eb="9">
      <t>コウトウ</t>
    </rPh>
    <rPh sb="9" eb="11">
      <t>ガッコウ</t>
    </rPh>
    <rPh sb="11" eb="14">
      <t>ソツギョウゴ</t>
    </rPh>
    <rPh sb="15" eb="16">
      <t>ネン</t>
    </rPh>
    <rPh sb="16" eb="18">
      <t>イナイ</t>
    </rPh>
    <phoneticPr fontId="1"/>
  </si>
  <si>
    <t>海外大学</t>
    <rPh sb="0" eb="2">
      <t>カイガイ</t>
    </rPh>
    <rPh sb="2" eb="4">
      <t>ダイガク</t>
    </rPh>
    <phoneticPr fontId="1"/>
  </si>
  <si>
    <t xml:space="preserve">    沖縄県県外進学大学生奨学金 応募資格判定</t>
    <rPh sb="4" eb="7">
      <t>オキナワケン</t>
    </rPh>
    <rPh sb="7" eb="9">
      <t>ケンガイ</t>
    </rPh>
    <rPh sb="9" eb="11">
      <t>シンガク</t>
    </rPh>
    <rPh sb="11" eb="14">
      <t>ダイガクセイ</t>
    </rPh>
    <rPh sb="14" eb="16">
      <t>ショウガク</t>
    </rPh>
    <rPh sb="16" eb="17">
      <t>キン</t>
    </rPh>
    <rPh sb="18" eb="20">
      <t>オウボ</t>
    </rPh>
    <rPh sb="20" eb="22">
      <t>シカク</t>
    </rPh>
    <rPh sb="22" eb="24">
      <t>ハンテイ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</si>
</sst>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b/>
      <sz val="10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6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/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 style="thick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57">
    <xf numFmtId="0" fontId="0" fillId="0" borderId="0" xfId="0">
      <alignment vertical="center"/>
    </xf>
    <xf numFmtId="0" fontId="2" fillId="4" borderId="7" xfId="0" applyFont="1" applyFill="1" applyBorder="1" applyAlignment="1">
      <alignment horizontal="center" vertical="center"/>
    </xf>
    <xf numFmtId="0" fontId="4" fillId="4" borderId="0" xfId="0" applyFont="1" applyFill="1">
      <alignment vertical="center"/>
    </xf>
    <xf numFmtId="0" fontId="2" fillId="4" borderId="0" xfId="0" applyFont="1" applyFill="1">
      <alignment vertical="center"/>
    </xf>
    <xf numFmtId="0" fontId="2" fillId="4" borderId="0" xfId="0" applyFont="1" applyFill="1" applyAlignment="1" applyProtection="1">
      <alignment vertical="center"/>
      <protection locked="0"/>
    </xf>
    <xf numFmtId="0" fontId="2" fillId="4" borderId="0" xfId="0" applyFont="1" applyFill="1" applyProtection="1">
      <alignment vertical="center"/>
      <protection locked="0"/>
    </xf>
    <xf numFmtId="0" fontId="2" fillId="4" borderId="7" xfId="0" applyFont="1" applyFill="1" applyBorder="1" applyAlignment="1">
      <alignment vertical="center" textRotation="255"/>
    </xf>
    <xf numFmtId="0" fontId="2" fillId="4" borderId="0" xfId="0" applyFont="1" applyFill="1" applyBorder="1">
      <alignment vertical="center"/>
    </xf>
    <xf numFmtId="0" fontId="2" fillId="4" borderId="65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vertical="center" shrinkToFit="1"/>
    </xf>
    <xf numFmtId="0" fontId="0" fillId="4" borderId="0" xfId="0" applyFill="1" applyAlignment="1">
      <alignment vertical="center" wrapText="1"/>
    </xf>
    <xf numFmtId="0" fontId="5" fillId="4" borderId="45" xfId="0" applyFont="1" applyFill="1" applyBorder="1">
      <alignment vertical="center"/>
    </xf>
    <xf numFmtId="0" fontId="5" fillId="4" borderId="37" xfId="0" applyFont="1" applyFill="1" applyBorder="1">
      <alignment vertical="center"/>
    </xf>
    <xf numFmtId="0" fontId="5" fillId="4" borderId="46" xfId="0" applyFont="1" applyFill="1" applyBorder="1">
      <alignment vertical="center"/>
    </xf>
    <xf numFmtId="0" fontId="5" fillId="4" borderId="3" xfId="0" applyFont="1" applyFill="1" applyBorder="1">
      <alignment vertical="center"/>
    </xf>
    <xf numFmtId="0" fontId="5" fillId="4" borderId="7" xfId="0" applyFont="1" applyFill="1" applyBorder="1">
      <alignment vertical="center"/>
    </xf>
    <xf numFmtId="0" fontId="5" fillId="4" borderId="2" xfId="0" applyFont="1" applyFill="1" applyBorder="1">
      <alignment vertical="center"/>
    </xf>
    <xf numFmtId="0" fontId="5" fillId="4" borderId="11" xfId="0" applyFont="1" applyFill="1" applyBorder="1">
      <alignment vertical="center"/>
    </xf>
    <xf numFmtId="0" fontId="5" fillId="4" borderId="32" xfId="0" applyFont="1" applyFill="1" applyBorder="1">
      <alignment vertical="center"/>
    </xf>
    <xf numFmtId="0" fontId="5" fillId="4" borderId="12" xfId="0" applyFont="1" applyFill="1" applyBorder="1">
      <alignment vertical="center"/>
    </xf>
    <xf numFmtId="0" fontId="5" fillId="4" borderId="29" xfId="0" applyFont="1" applyFill="1" applyBorder="1">
      <alignment vertical="center"/>
    </xf>
    <xf numFmtId="0" fontId="5" fillId="4" borderId="48" xfId="0" applyFont="1" applyFill="1" applyBorder="1">
      <alignment vertical="center"/>
    </xf>
    <xf numFmtId="0" fontId="5" fillId="4" borderId="5" xfId="0" applyFont="1" applyFill="1" applyBorder="1">
      <alignment vertical="center"/>
    </xf>
    <xf numFmtId="0" fontId="5" fillId="4" borderId="1" xfId="0" applyFont="1" applyFill="1" applyBorder="1">
      <alignment vertical="center"/>
    </xf>
    <xf numFmtId="0" fontId="5" fillId="4" borderId="18" xfId="0" applyFont="1" applyFill="1" applyBorder="1" applyAlignment="1">
      <alignment vertical="center"/>
    </xf>
    <xf numFmtId="0" fontId="5" fillId="4" borderId="20" xfId="0" applyFont="1" applyFill="1" applyBorder="1" applyAlignment="1">
      <alignment vertical="center"/>
    </xf>
    <xf numFmtId="0" fontId="5" fillId="4" borderId="11" xfId="0" applyFont="1" applyFill="1" applyBorder="1" applyAlignment="1">
      <alignment horizontal="centerContinuous" vertical="center"/>
    </xf>
    <xf numFmtId="0" fontId="5" fillId="4" borderId="21" xfId="0" applyFont="1" applyFill="1" applyBorder="1">
      <alignment vertical="center"/>
    </xf>
    <xf numFmtId="0" fontId="5" fillId="4" borderId="66" xfId="0" applyFont="1" applyFill="1" applyBorder="1" applyAlignment="1">
      <alignment horizontal="centerContinuous" vertical="center"/>
    </xf>
    <xf numFmtId="0" fontId="5" fillId="4" borderId="38" xfId="0" applyFont="1" applyFill="1" applyBorder="1">
      <alignment vertical="center"/>
    </xf>
    <xf numFmtId="0" fontId="5" fillId="4" borderId="23" xfId="0" applyFont="1" applyFill="1" applyBorder="1">
      <alignment vertical="center"/>
    </xf>
    <xf numFmtId="0" fontId="5" fillId="4" borderId="67" xfId="0" applyFont="1" applyFill="1" applyBorder="1" applyAlignment="1">
      <alignment horizontal="centerContinuous" vertical="center"/>
    </xf>
    <xf numFmtId="0" fontId="5" fillId="4" borderId="39" xfId="0" applyFont="1" applyFill="1" applyBorder="1">
      <alignment vertical="center"/>
    </xf>
    <xf numFmtId="0" fontId="5" fillId="4" borderId="25" xfId="0" applyFont="1" applyFill="1" applyBorder="1">
      <alignment vertical="center"/>
    </xf>
    <xf numFmtId="0" fontId="5" fillId="4" borderId="13" xfId="0" applyFont="1" applyFill="1" applyBorder="1" applyAlignment="1">
      <alignment horizontal="centerContinuous" vertical="center"/>
    </xf>
    <xf numFmtId="0" fontId="5" fillId="4" borderId="8" xfId="0" applyFont="1" applyFill="1" applyBorder="1">
      <alignment vertical="center"/>
    </xf>
    <xf numFmtId="0" fontId="5" fillId="4" borderId="26" xfId="0" applyFont="1" applyFill="1" applyBorder="1">
      <alignment vertical="center"/>
    </xf>
    <xf numFmtId="0" fontId="5" fillId="4" borderId="15" xfId="0" applyFont="1" applyFill="1" applyBorder="1" applyAlignment="1">
      <alignment horizontal="centerContinuous" vertical="center"/>
    </xf>
    <xf numFmtId="0" fontId="5" fillId="4" borderId="16" xfId="0" applyFont="1" applyFill="1" applyBorder="1" applyAlignment="1">
      <alignment horizontal="centerContinuous" vertical="center"/>
    </xf>
    <xf numFmtId="0" fontId="5" fillId="4" borderId="40" xfId="0" applyFont="1" applyFill="1" applyBorder="1">
      <alignment vertical="center"/>
    </xf>
    <xf numFmtId="0" fontId="5" fillId="4" borderId="28" xfId="0" applyFont="1" applyFill="1" applyBorder="1">
      <alignment vertical="center"/>
    </xf>
    <xf numFmtId="0" fontId="5" fillId="4" borderId="10" xfId="0" applyFont="1" applyFill="1" applyBorder="1" applyAlignment="1">
      <alignment vertical="center"/>
    </xf>
    <xf numFmtId="0" fontId="5" fillId="4" borderId="0" xfId="0" applyFont="1" applyFill="1">
      <alignment vertical="center"/>
    </xf>
    <xf numFmtId="0" fontId="8" fillId="4" borderId="0" xfId="0" applyFont="1" applyFill="1">
      <alignment vertical="center"/>
    </xf>
    <xf numFmtId="0" fontId="5" fillId="4" borderId="0" xfId="0" applyFont="1" applyFill="1" applyAlignment="1">
      <alignment horizontal="center" vertical="center"/>
    </xf>
    <xf numFmtId="0" fontId="5" fillId="4" borderId="65" xfId="0" applyFont="1" applyFill="1" applyBorder="1" applyAlignment="1">
      <alignment horizontal="center" vertical="center"/>
    </xf>
    <xf numFmtId="0" fontId="5" fillId="4" borderId="0" xfId="0" applyFont="1" applyFill="1" applyProtection="1">
      <alignment vertical="center"/>
    </xf>
    <xf numFmtId="0" fontId="5" fillId="4" borderId="5" xfId="0" applyFont="1" applyFill="1" applyBorder="1" applyProtection="1">
      <alignment vertical="center"/>
    </xf>
    <xf numFmtId="0" fontId="5" fillId="4" borderId="38" xfId="0" applyFont="1" applyFill="1" applyBorder="1" applyProtection="1">
      <alignment vertical="center"/>
    </xf>
    <xf numFmtId="0" fontId="5" fillId="4" borderId="23" xfId="0" applyFont="1" applyFill="1" applyBorder="1" applyProtection="1">
      <alignment vertical="center"/>
    </xf>
    <xf numFmtId="0" fontId="5" fillId="4" borderId="65" xfId="0" applyFont="1" applyFill="1" applyBorder="1" applyAlignment="1" applyProtection="1">
      <alignment horizontal="center" vertical="center"/>
    </xf>
    <xf numFmtId="0" fontId="5" fillId="4" borderId="6" xfId="0" applyFont="1" applyFill="1" applyBorder="1" applyProtection="1">
      <alignment vertical="center"/>
    </xf>
    <xf numFmtId="0" fontId="5" fillId="4" borderId="20" xfId="0" applyFont="1" applyFill="1" applyBorder="1" applyAlignment="1" applyProtection="1">
      <alignment vertical="center"/>
    </xf>
    <xf numFmtId="0" fontId="2" fillId="4" borderId="65" xfId="0" applyFont="1" applyFill="1" applyBorder="1" applyAlignment="1">
      <alignment horizontal="right" vertical="center" indent="1"/>
    </xf>
    <xf numFmtId="0" fontId="7" fillId="4" borderId="3" xfId="0" applyFont="1" applyFill="1" applyBorder="1" applyAlignment="1" applyProtection="1">
      <alignment horizontal="center" vertical="center"/>
    </xf>
    <xf numFmtId="0" fontId="7" fillId="4" borderId="7" xfId="0" applyFont="1" applyFill="1" applyBorder="1" applyAlignment="1" applyProtection="1">
      <alignment horizontal="center" vertical="center"/>
    </xf>
    <xf numFmtId="0" fontId="7" fillId="4" borderId="20" xfId="0" applyFont="1" applyFill="1" applyBorder="1" applyAlignment="1" applyProtection="1">
      <alignment horizontal="center" vertical="center"/>
    </xf>
    <xf numFmtId="0" fontId="2" fillId="3" borderId="22" xfId="0" applyFont="1" applyFill="1" applyBorder="1" applyAlignment="1" applyProtection="1">
      <alignment horizontal="right" vertical="center" indent="1"/>
      <protection locked="0"/>
    </xf>
    <xf numFmtId="0" fontId="2" fillId="3" borderId="38" xfId="0" applyFont="1" applyFill="1" applyBorder="1" applyAlignment="1" applyProtection="1">
      <alignment horizontal="right" vertical="center" indent="1"/>
      <protection locked="0"/>
    </xf>
    <xf numFmtId="0" fontId="2" fillId="3" borderId="15" xfId="0" applyFont="1" applyFill="1" applyBorder="1" applyAlignment="1" applyProtection="1">
      <alignment horizontal="right" vertical="center" indent="1"/>
      <protection locked="0"/>
    </xf>
    <xf numFmtId="0" fontId="2" fillId="3" borderId="19" xfId="0" applyFont="1" applyFill="1" applyBorder="1" applyAlignment="1" applyProtection="1">
      <alignment horizontal="right" vertical="center" indent="1"/>
      <protection locked="0"/>
    </xf>
    <xf numFmtId="0" fontId="2" fillId="3" borderId="7" xfId="0" applyFont="1" applyFill="1" applyBorder="1" applyAlignment="1" applyProtection="1">
      <alignment horizontal="right" vertical="center" indent="1"/>
      <protection locked="0"/>
    </xf>
    <xf numFmtId="0" fontId="3" fillId="4" borderId="43" xfId="0" applyFont="1" applyFill="1" applyBorder="1" applyAlignment="1">
      <alignment horizontal="center" vertical="center"/>
    </xf>
    <xf numFmtId="0" fontId="3" fillId="4" borderId="44" xfId="0" applyFont="1" applyFill="1" applyBorder="1" applyAlignment="1">
      <alignment horizontal="center" vertical="center"/>
    </xf>
    <xf numFmtId="0" fontId="3" fillId="4" borderId="63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47" xfId="0" applyFont="1" applyFill="1" applyBorder="1" applyAlignment="1">
      <alignment horizontal="center" vertical="center"/>
    </xf>
    <xf numFmtId="0" fontId="5" fillId="4" borderId="29" xfId="0" applyFont="1" applyFill="1" applyBorder="1" applyAlignment="1">
      <alignment horizontal="center" vertical="center"/>
    </xf>
    <xf numFmtId="0" fontId="5" fillId="4" borderId="48" xfId="0" applyFont="1" applyFill="1" applyBorder="1" applyAlignment="1">
      <alignment horizontal="center" vertical="center"/>
    </xf>
    <xf numFmtId="0" fontId="5" fillId="4" borderId="30" xfId="0" applyFont="1" applyFill="1" applyBorder="1" applyAlignment="1">
      <alignment horizontal="center" vertical="center"/>
    </xf>
    <xf numFmtId="0" fontId="2" fillId="3" borderId="17" xfId="0" applyFont="1" applyFill="1" applyBorder="1" applyAlignment="1" applyProtection="1">
      <alignment horizontal="right" vertical="center" indent="1"/>
      <protection locked="0"/>
    </xf>
    <xf numFmtId="0" fontId="2" fillId="3" borderId="37" xfId="0" applyFont="1" applyFill="1" applyBorder="1" applyAlignment="1" applyProtection="1">
      <alignment horizontal="right" vertical="center" indent="1"/>
      <protection locked="0"/>
    </xf>
    <xf numFmtId="0" fontId="2" fillId="3" borderId="16" xfId="0" applyFont="1" applyFill="1" applyBorder="1" applyAlignment="1" applyProtection="1">
      <alignment horizontal="right" vertical="center" indent="1"/>
      <protection locked="0"/>
    </xf>
    <xf numFmtId="0" fontId="2" fillId="3" borderId="39" xfId="0" applyFont="1" applyFill="1" applyBorder="1" applyAlignment="1" applyProtection="1">
      <alignment horizontal="right" vertical="center" indent="1"/>
      <protection locked="0"/>
    </xf>
    <xf numFmtId="0" fontId="5" fillId="4" borderId="11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horizontal="center" vertical="center"/>
    </xf>
    <xf numFmtId="0" fontId="5" fillId="4" borderId="31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3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vertical="center" textRotation="255"/>
    </xf>
    <xf numFmtId="0" fontId="7" fillId="4" borderId="5" xfId="0" applyFont="1" applyFill="1" applyBorder="1" applyAlignment="1">
      <alignment vertical="center" textRotation="255"/>
    </xf>
    <xf numFmtId="0" fontId="7" fillId="4" borderId="6" xfId="0" applyFont="1" applyFill="1" applyBorder="1" applyAlignment="1">
      <alignment vertical="center" textRotation="255"/>
    </xf>
    <xf numFmtId="0" fontId="5" fillId="4" borderId="43" xfId="0" applyFont="1" applyFill="1" applyBorder="1" applyAlignment="1">
      <alignment horizontal="center" vertical="center" wrapText="1"/>
    </xf>
    <xf numFmtId="0" fontId="5" fillId="4" borderId="44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4" borderId="47" xfId="0" applyFont="1" applyFill="1" applyBorder="1" applyAlignment="1">
      <alignment horizontal="center" vertical="center" wrapText="1"/>
    </xf>
    <xf numFmtId="0" fontId="5" fillId="4" borderId="45" xfId="0" applyFont="1" applyFill="1" applyBorder="1" applyAlignment="1">
      <alignment horizontal="center" vertical="center"/>
    </xf>
    <xf numFmtId="0" fontId="5" fillId="4" borderId="37" xfId="0" applyFont="1" applyFill="1" applyBorder="1" applyAlignment="1">
      <alignment horizontal="center" vertical="center"/>
    </xf>
    <xf numFmtId="0" fontId="5" fillId="4" borderId="52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textRotation="255"/>
    </xf>
    <xf numFmtId="0" fontId="5" fillId="4" borderId="5" xfId="0" applyFont="1" applyFill="1" applyBorder="1" applyAlignment="1">
      <alignment horizontal="center" vertical="center" textRotation="255"/>
    </xf>
    <xf numFmtId="0" fontId="5" fillId="4" borderId="6" xfId="0" applyFont="1" applyFill="1" applyBorder="1" applyAlignment="1">
      <alignment horizontal="center" vertical="center" textRotation="255"/>
    </xf>
    <xf numFmtId="0" fontId="5" fillId="4" borderId="3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 wrapText="1"/>
    </xf>
    <xf numFmtId="38" fontId="2" fillId="2" borderId="55" xfId="1" applyFont="1" applyFill="1" applyBorder="1" applyAlignment="1" applyProtection="1">
      <alignment horizontal="right" vertical="center" indent="1"/>
      <protection locked="0"/>
    </xf>
    <xf numFmtId="38" fontId="2" fillId="2" borderId="56" xfId="1" applyFont="1" applyFill="1" applyBorder="1" applyAlignment="1" applyProtection="1">
      <alignment horizontal="right" vertical="center" indent="1"/>
      <protection locked="0"/>
    </xf>
    <xf numFmtId="0" fontId="2" fillId="3" borderId="24" xfId="0" applyFont="1" applyFill="1" applyBorder="1" applyAlignment="1" applyProtection="1">
      <alignment horizontal="right" vertical="center" indent="1"/>
      <protection locked="0"/>
    </xf>
    <xf numFmtId="0" fontId="5" fillId="4" borderId="56" xfId="0" applyFont="1" applyFill="1" applyBorder="1" applyAlignment="1">
      <alignment horizontal="center" vertical="center"/>
    </xf>
    <xf numFmtId="0" fontId="5" fillId="4" borderId="57" xfId="0" applyFont="1" applyFill="1" applyBorder="1" applyAlignment="1">
      <alignment horizontal="center" vertical="center"/>
    </xf>
    <xf numFmtId="0" fontId="2" fillId="3" borderId="9" xfId="0" applyFont="1" applyFill="1" applyBorder="1" applyAlignment="1" applyProtection="1">
      <alignment horizontal="right" vertical="center" indent="1"/>
      <protection locked="0"/>
    </xf>
    <xf numFmtId="0" fontId="2" fillId="3" borderId="36" xfId="0" applyFont="1" applyFill="1" applyBorder="1" applyAlignment="1" applyProtection="1">
      <alignment horizontal="right" vertical="center" indent="1"/>
      <protection locked="0"/>
    </xf>
    <xf numFmtId="38" fontId="2" fillId="2" borderId="49" xfId="1" applyFont="1" applyFill="1" applyBorder="1" applyAlignment="1" applyProtection="1">
      <alignment horizontal="right" vertical="center" indent="1"/>
      <protection locked="0"/>
    </xf>
    <xf numFmtId="38" fontId="6" fillId="2" borderId="50" xfId="1" applyFont="1" applyFill="1" applyBorder="1" applyAlignment="1" applyProtection="1">
      <alignment horizontal="right" vertical="center" indent="1"/>
      <protection locked="0"/>
    </xf>
    <xf numFmtId="0" fontId="5" fillId="4" borderId="54" xfId="0" applyFont="1" applyFill="1" applyBorder="1" applyAlignment="1">
      <alignment horizontal="center" vertical="center"/>
    </xf>
    <xf numFmtId="0" fontId="5" fillId="4" borderId="58" xfId="0" applyFont="1" applyFill="1" applyBorder="1" applyAlignment="1">
      <alignment horizontal="center" vertical="center"/>
    </xf>
    <xf numFmtId="0" fontId="5" fillId="4" borderId="59" xfId="0" applyFont="1" applyFill="1" applyBorder="1" applyAlignment="1">
      <alignment horizontal="center" vertical="center"/>
    </xf>
    <xf numFmtId="38" fontId="2" fillId="2" borderId="51" xfId="1" applyFont="1" applyFill="1" applyBorder="1" applyAlignment="1" applyProtection="1">
      <alignment horizontal="right" vertical="center" indent="1"/>
      <protection locked="0"/>
    </xf>
    <xf numFmtId="38" fontId="6" fillId="2" borderId="48" xfId="1" applyFont="1" applyFill="1" applyBorder="1" applyAlignment="1" applyProtection="1">
      <alignment horizontal="right" vertical="center" indent="1"/>
      <protection locked="0"/>
    </xf>
    <xf numFmtId="38" fontId="2" fillId="2" borderId="53" xfId="1" applyFont="1" applyFill="1" applyBorder="1" applyAlignment="1" applyProtection="1">
      <alignment horizontal="right" vertical="center" indent="1"/>
      <protection locked="0"/>
    </xf>
    <xf numFmtId="38" fontId="6" fillId="2" borderId="37" xfId="1" applyFont="1" applyFill="1" applyBorder="1" applyAlignment="1" applyProtection="1">
      <alignment horizontal="right" vertical="center" indent="1"/>
      <protection locked="0"/>
    </xf>
    <xf numFmtId="0" fontId="0" fillId="0" borderId="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4" borderId="34" xfId="0" applyFont="1" applyFill="1" applyBorder="1" applyAlignment="1" applyProtection="1">
      <alignment horizontal="center" vertical="center"/>
      <protection hidden="1"/>
    </xf>
    <xf numFmtId="0" fontId="5" fillId="4" borderId="41" xfId="0" applyFont="1" applyFill="1" applyBorder="1" applyAlignment="1" applyProtection="1">
      <alignment horizontal="center" vertical="center"/>
      <protection hidden="1"/>
    </xf>
    <xf numFmtId="0" fontId="5" fillId="4" borderId="35" xfId="0" applyFont="1" applyFill="1" applyBorder="1" applyAlignment="1" applyProtection="1">
      <alignment horizontal="center" vertical="center"/>
      <protection hidden="1"/>
    </xf>
    <xf numFmtId="0" fontId="2" fillId="3" borderId="60" xfId="0" applyFont="1" applyFill="1" applyBorder="1" applyAlignment="1" applyProtection="1">
      <alignment horizontal="right" vertical="center" indent="1"/>
      <protection locked="0"/>
    </xf>
    <xf numFmtId="0" fontId="2" fillId="3" borderId="61" xfId="0" applyFont="1" applyFill="1" applyBorder="1" applyAlignment="1" applyProtection="1">
      <alignment horizontal="right" vertical="center" indent="1"/>
      <protection locked="0"/>
    </xf>
    <xf numFmtId="0" fontId="2" fillId="3" borderId="62" xfId="0" applyFont="1" applyFill="1" applyBorder="1" applyAlignment="1" applyProtection="1">
      <alignment horizontal="right" vertical="center" indent="1"/>
      <protection locked="0"/>
    </xf>
    <xf numFmtId="38" fontId="2" fillId="4" borderId="42" xfId="1" applyFont="1" applyFill="1" applyBorder="1" applyAlignment="1" applyProtection="1">
      <alignment horizontal="right" vertical="center" indent="1"/>
      <protection hidden="1"/>
    </xf>
    <xf numFmtId="38" fontId="2" fillId="4" borderId="56" xfId="1" applyFont="1" applyFill="1" applyBorder="1" applyAlignment="1" applyProtection="1">
      <alignment horizontal="right" vertical="center" indent="1"/>
      <protection hidden="1"/>
    </xf>
    <xf numFmtId="38" fontId="12" fillId="2" borderId="3" xfId="1" applyFont="1" applyFill="1" applyBorder="1" applyAlignment="1" applyProtection="1">
      <alignment horizontal="right" vertical="center" indent="1"/>
      <protection locked="0"/>
    </xf>
    <xf numFmtId="38" fontId="13" fillId="2" borderId="7" xfId="1" applyFont="1" applyFill="1" applyBorder="1" applyAlignment="1" applyProtection="1">
      <alignment horizontal="right" vertical="center" indent="1"/>
      <protection locked="0"/>
    </xf>
    <xf numFmtId="0" fontId="5" fillId="4" borderId="2" xfId="0" applyFont="1" applyFill="1" applyBorder="1" applyAlignment="1">
      <alignment horizontal="center" vertical="center"/>
    </xf>
    <xf numFmtId="38" fontId="2" fillId="4" borderId="3" xfId="1" applyFont="1" applyFill="1" applyBorder="1" applyAlignment="1" applyProtection="1">
      <alignment horizontal="right" vertical="center" indent="1"/>
      <protection hidden="1"/>
    </xf>
    <xf numFmtId="38" fontId="2" fillId="4" borderId="7" xfId="1" applyFont="1" applyFill="1" applyBorder="1" applyAlignment="1" applyProtection="1">
      <alignment horizontal="right" vertical="center" indent="1"/>
      <protection hidden="1"/>
    </xf>
    <xf numFmtId="0" fontId="5" fillId="4" borderId="64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38" fontId="2" fillId="4" borderId="45" xfId="1" applyFont="1" applyFill="1" applyBorder="1" applyAlignment="1" applyProtection="1">
      <alignment horizontal="right" vertical="center" indent="1"/>
      <protection hidden="1"/>
    </xf>
    <xf numFmtId="38" fontId="2" fillId="4" borderId="37" xfId="1" applyFont="1" applyFill="1" applyBorder="1" applyAlignment="1" applyProtection="1">
      <alignment horizontal="right" vertical="center" indent="1"/>
      <protection hidden="1"/>
    </xf>
    <xf numFmtId="0" fontId="5" fillId="4" borderId="3" xfId="0" applyFont="1" applyFill="1" applyBorder="1" applyAlignment="1">
      <alignment vertical="center" shrinkToFit="1"/>
    </xf>
    <xf numFmtId="0" fontId="7" fillId="0" borderId="7" xfId="0" applyFont="1" applyBorder="1" applyAlignment="1">
      <alignment vertical="center" shrinkToFit="1"/>
    </xf>
    <xf numFmtId="0" fontId="8" fillId="4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 applyProtection="1">
      <alignment horizontal="right" vertical="center" indent="1"/>
      <protection hidden="1"/>
    </xf>
    <xf numFmtId="0" fontId="10" fillId="4" borderId="7" xfId="0" applyFont="1" applyFill="1" applyBorder="1" applyAlignment="1" applyProtection="1">
      <alignment horizontal="right" vertical="center" indent="1"/>
      <protection hidden="1"/>
    </xf>
    <xf numFmtId="38" fontId="2" fillId="4" borderId="34" xfId="1" applyFont="1" applyFill="1" applyBorder="1" applyAlignment="1" applyProtection="1">
      <alignment horizontal="right" vertical="center" indent="1"/>
      <protection hidden="1"/>
    </xf>
    <xf numFmtId="38" fontId="2" fillId="4" borderId="41" xfId="1" applyFont="1" applyFill="1" applyBorder="1" applyAlignment="1" applyProtection="1">
      <alignment horizontal="right" vertical="center" indent="1"/>
      <protection hidden="1"/>
    </xf>
    <xf numFmtId="0" fontId="9" fillId="4" borderId="3" xfId="0" applyFont="1" applyFill="1" applyBorder="1" applyAlignment="1">
      <alignment vertical="center" wrapText="1"/>
    </xf>
    <xf numFmtId="0" fontId="9" fillId="4" borderId="7" xfId="0" applyFont="1" applyFill="1" applyBorder="1" applyAlignment="1">
      <alignment vertical="center" wrapText="1"/>
    </xf>
    <xf numFmtId="0" fontId="5" fillId="5" borderId="45" xfId="0" applyFont="1" applyFill="1" applyBorder="1" applyAlignment="1" applyProtection="1">
      <alignment horizontal="center" vertical="center"/>
      <protection locked="0"/>
    </xf>
    <xf numFmtId="0" fontId="5" fillId="5" borderId="37" xfId="0" applyFont="1" applyFill="1" applyBorder="1" applyAlignment="1" applyProtection="1">
      <alignment horizontal="center" vertical="center"/>
      <protection locked="0"/>
    </xf>
    <xf numFmtId="0" fontId="5" fillId="5" borderId="46" xfId="0" applyFont="1" applyFill="1" applyBorder="1" applyAlignment="1" applyProtection="1">
      <alignment horizontal="center" vertical="center"/>
      <protection locked="0"/>
    </xf>
    <xf numFmtId="38" fontId="2" fillId="2" borderId="3" xfId="1" applyFont="1" applyFill="1" applyBorder="1" applyAlignment="1" applyProtection="1">
      <alignment horizontal="right" vertical="center" indent="1"/>
      <protection locked="0"/>
    </xf>
    <xf numFmtId="38" fontId="0" fillId="2" borderId="7" xfId="1" applyFont="1" applyFill="1" applyBorder="1" applyAlignment="1" applyProtection="1">
      <alignment horizontal="right" vertical="center" indent="1"/>
      <protection locked="0"/>
    </xf>
    <xf numFmtId="0" fontId="10" fillId="3" borderId="3" xfId="0" applyFont="1" applyFill="1" applyBorder="1" applyAlignment="1" applyProtection="1">
      <alignment horizontal="right" vertical="center" indent="1"/>
      <protection locked="0"/>
    </xf>
    <xf numFmtId="0" fontId="10" fillId="3" borderId="7" xfId="0" applyFont="1" applyFill="1" applyBorder="1" applyAlignment="1" applyProtection="1">
      <alignment horizontal="right" vertical="center" indent="1"/>
      <protection locked="0"/>
    </xf>
    <xf numFmtId="38" fontId="2" fillId="4" borderId="65" xfId="0" applyNumberFormat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7145</xdr:rowOff>
    </xdr:from>
    <xdr:to>
      <xdr:col>0</xdr:col>
      <xdr:colOff>323849</xdr:colOff>
      <xdr:row>1</xdr:row>
      <xdr:rowOff>64294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145"/>
          <a:ext cx="323849" cy="328612"/>
        </a:xfrm>
        <a:prstGeom prst="rect">
          <a:avLst/>
        </a:prstGeom>
      </xdr:spPr>
    </xdr:pic>
    <xdr:clientData/>
  </xdr:twoCellAnchor>
  <xdr:twoCellAnchor>
    <xdr:from>
      <xdr:col>4</xdr:col>
      <xdr:colOff>190500</xdr:colOff>
      <xdr:row>43</xdr:row>
      <xdr:rowOff>47625</xdr:rowOff>
    </xdr:from>
    <xdr:to>
      <xdr:col>6</xdr:col>
      <xdr:colOff>857250</xdr:colOff>
      <xdr:row>44</xdr:row>
      <xdr:rowOff>-1</xdr:rowOff>
    </xdr:to>
    <xdr:sp macro="" textlink="">
      <xdr:nvSpPr>
        <xdr:cNvPr id="4" name="大かっこ 3"/>
        <xdr:cNvSpPr/>
      </xdr:nvSpPr>
      <xdr:spPr>
        <a:xfrm>
          <a:off x="2559844" y="8453438"/>
          <a:ext cx="2238375" cy="238124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1</xdr:row>
          <xdr:rowOff>133350</xdr:rowOff>
        </xdr:from>
        <xdr:to>
          <xdr:col>1</xdr:col>
          <xdr:colOff>38100</xdr:colOff>
          <xdr:row>3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3</xdr:row>
          <xdr:rowOff>19050</xdr:rowOff>
        </xdr:from>
        <xdr:to>
          <xdr:col>1</xdr:col>
          <xdr:colOff>38100</xdr:colOff>
          <xdr:row>4</xdr:row>
          <xdr:rowOff>76200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5</xdr:row>
          <xdr:rowOff>19050</xdr:rowOff>
        </xdr:from>
        <xdr:to>
          <xdr:col>1</xdr:col>
          <xdr:colOff>38100</xdr:colOff>
          <xdr:row>6</xdr:row>
          <xdr:rowOff>76200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8</xdr:row>
          <xdr:rowOff>0</xdr:rowOff>
        </xdr:from>
        <xdr:to>
          <xdr:col>1</xdr:col>
          <xdr:colOff>28575</xdr:colOff>
          <xdr:row>9</xdr:row>
          <xdr:rowOff>85725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7</xdr:row>
          <xdr:rowOff>38100</xdr:rowOff>
        </xdr:from>
        <xdr:to>
          <xdr:col>1</xdr:col>
          <xdr:colOff>38100</xdr:colOff>
          <xdr:row>7</xdr:row>
          <xdr:rowOff>295275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4</xdr:row>
          <xdr:rowOff>19050</xdr:rowOff>
        </xdr:from>
        <xdr:to>
          <xdr:col>1</xdr:col>
          <xdr:colOff>38100</xdr:colOff>
          <xdr:row>5</xdr:row>
          <xdr:rowOff>76200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0"/>
  <sheetViews>
    <sheetView tabSelected="1" zoomScaleNormal="100" workbookViewId="0">
      <selection activeCell="Q7" sqref="Q7"/>
    </sheetView>
  </sheetViews>
  <sheetFormatPr defaultRowHeight="13.5" x14ac:dyDescent="0.15"/>
  <cols>
    <col min="1" max="1" width="5.75" style="3" customWidth="1"/>
    <col min="2" max="3" width="9" style="3"/>
    <col min="4" max="4" width="7.125" style="3" customWidth="1"/>
    <col min="5" max="5" width="7.75" style="3" customWidth="1"/>
    <col min="6" max="6" width="12.875" style="3" customWidth="1"/>
    <col min="7" max="7" width="14" style="3" customWidth="1"/>
    <col min="8" max="8" width="4.875" style="3" customWidth="1"/>
    <col min="9" max="9" width="2.625" style="3" customWidth="1"/>
    <col min="10" max="10" width="3.375" style="3" customWidth="1"/>
    <col min="11" max="11" width="4.375" style="3" customWidth="1"/>
    <col min="12" max="12" width="2.125" style="3" customWidth="1"/>
    <col min="13" max="14" width="3.375" style="3" customWidth="1"/>
    <col min="15" max="15" width="3" style="3" customWidth="1"/>
    <col min="16" max="16" width="4.625" style="3" customWidth="1"/>
    <col min="17" max="17" width="4.375" style="3" customWidth="1"/>
    <col min="18" max="18" width="5" style="3" hidden="1" customWidth="1"/>
    <col min="19" max="19" width="3.25" style="3" hidden="1" customWidth="1"/>
    <col min="20" max="20" width="2.5" style="3" hidden="1" customWidth="1"/>
    <col min="21" max="21" width="8.5" style="3" hidden="1" customWidth="1"/>
    <col min="22" max="22" width="7.5" style="3" hidden="1" customWidth="1"/>
    <col min="23" max="23" width="5" style="3" hidden="1" customWidth="1"/>
    <col min="24" max="24" width="6.75" style="3" hidden="1" customWidth="1"/>
    <col min="25" max="26" width="4.375" style="3" hidden="1" customWidth="1"/>
    <col min="27" max="16384" width="9" style="3"/>
  </cols>
  <sheetData>
    <row r="1" spans="1:22" ht="21" x14ac:dyDescent="0.15">
      <c r="A1" s="2" t="s">
        <v>59</v>
      </c>
    </row>
    <row r="2" spans="1:22" ht="14.25" customHeight="1" x14ac:dyDescent="0.15"/>
    <row r="3" spans="1:22" ht="15.75" customHeight="1" x14ac:dyDescent="0.15">
      <c r="A3" s="4"/>
      <c r="B3" s="44" t="s">
        <v>30</v>
      </c>
      <c r="C3" s="44"/>
    </row>
    <row r="4" spans="1:22" ht="15.75" customHeight="1" x14ac:dyDescent="0.15">
      <c r="A4" s="5"/>
      <c r="B4" s="44" t="s">
        <v>52</v>
      </c>
      <c r="C4" s="44"/>
    </row>
    <row r="5" spans="1:22" ht="15.75" customHeight="1" x14ac:dyDescent="0.15">
      <c r="A5" s="5"/>
      <c r="B5" s="44" t="s">
        <v>45</v>
      </c>
      <c r="C5" s="44"/>
    </row>
    <row r="6" spans="1:22" ht="15.75" customHeight="1" x14ac:dyDescent="0.15">
      <c r="A6" s="5"/>
      <c r="B6" s="44" t="s">
        <v>53</v>
      </c>
      <c r="C6" s="44"/>
    </row>
    <row r="7" spans="1:22" ht="15.75" customHeight="1" x14ac:dyDescent="0.15">
      <c r="A7" s="5"/>
      <c r="B7" s="44" t="s">
        <v>54</v>
      </c>
      <c r="C7" s="44"/>
    </row>
    <row r="8" spans="1:22" ht="33.75" customHeight="1" x14ac:dyDescent="0.15">
      <c r="A8" s="5"/>
      <c r="B8" s="139" t="s">
        <v>48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1"/>
    </row>
    <row r="9" spans="1:22" x14ac:dyDescent="0.15">
      <c r="A9" s="5"/>
      <c r="B9" s="44" t="s">
        <v>51</v>
      </c>
      <c r="C9" s="44"/>
    </row>
    <row r="10" spans="1:22" ht="8.25" customHeight="1" x14ac:dyDescent="0.15"/>
    <row r="11" spans="1:22" ht="14.25" thickBot="1" x14ac:dyDescent="0.2">
      <c r="B11" s="43" t="s">
        <v>29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U11" s="3" t="s">
        <v>42</v>
      </c>
      <c r="V11" s="3" t="s">
        <v>43</v>
      </c>
    </row>
    <row r="12" spans="1:22" s="43" customFormat="1" ht="19.5" customHeight="1" thickTop="1" thickBot="1" x14ac:dyDescent="0.2">
      <c r="B12" s="88" t="s">
        <v>1</v>
      </c>
      <c r="C12" s="89"/>
      <c r="D12" s="92" t="s">
        <v>31</v>
      </c>
      <c r="E12" s="93"/>
      <c r="F12" s="93" t="s">
        <v>55</v>
      </c>
      <c r="G12" s="93"/>
      <c r="H12" s="110"/>
      <c r="I12" s="108"/>
      <c r="J12" s="109"/>
      <c r="K12" s="109"/>
      <c r="L12" s="111" t="s">
        <v>27</v>
      </c>
      <c r="M12" s="112"/>
      <c r="S12" s="45" t="s">
        <v>40</v>
      </c>
      <c r="T12" s="156">
        <f>I12</f>
        <v>0</v>
      </c>
      <c r="U12" s="54">
        <f>IF(V13=0,ROUND(IF(T12&lt;=400,(0.2*T12+214),IF(AND(T12&gt;=401,T12&lt;=781),(T12*0.3+174),IF(T12&gt;=782,408))),0),IF(T12&lt;=268,T12,(IF(T12&lt;=400,(0.2*T12+214),IF(AND(T12&gt;=401,T12&lt;=781),(T12*0.3+174),IF(T12&gt;=782,408))))))</f>
        <v>214</v>
      </c>
      <c r="V12" s="54">
        <f>T12-U12</f>
        <v>-214</v>
      </c>
    </row>
    <row r="13" spans="1:22" s="43" customFormat="1" ht="19.5" customHeight="1" thickTop="1" thickBot="1" x14ac:dyDescent="0.2">
      <c r="B13" s="90"/>
      <c r="C13" s="91"/>
      <c r="D13" s="69" t="s">
        <v>26</v>
      </c>
      <c r="E13" s="70"/>
      <c r="F13" s="70" t="s">
        <v>56</v>
      </c>
      <c r="G13" s="70"/>
      <c r="H13" s="94"/>
      <c r="I13" s="113"/>
      <c r="J13" s="114"/>
      <c r="K13" s="114"/>
      <c r="L13" s="70" t="s">
        <v>27</v>
      </c>
      <c r="M13" s="94"/>
      <c r="S13" s="45"/>
      <c r="T13" s="3"/>
      <c r="U13" s="3"/>
      <c r="V13" s="156">
        <f>I13</f>
        <v>0</v>
      </c>
    </row>
    <row r="14" spans="1:22" s="43" customFormat="1" ht="19.5" customHeight="1" thickTop="1" thickBot="1" x14ac:dyDescent="0.2">
      <c r="B14" s="88" t="s">
        <v>2</v>
      </c>
      <c r="C14" s="89"/>
      <c r="D14" s="92" t="s">
        <v>31</v>
      </c>
      <c r="E14" s="93"/>
      <c r="F14" s="93" t="s">
        <v>55</v>
      </c>
      <c r="G14" s="93"/>
      <c r="H14" s="110"/>
      <c r="I14" s="115"/>
      <c r="J14" s="116"/>
      <c r="K14" s="116"/>
      <c r="L14" s="93" t="s">
        <v>27</v>
      </c>
      <c r="M14" s="110"/>
      <c r="S14" s="45" t="s">
        <v>41</v>
      </c>
      <c r="T14" s="156">
        <f>I14</f>
        <v>0</v>
      </c>
      <c r="U14" s="54">
        <f>ROUND(IF(T14&lt;=65,T14,IF(T14&lt;=162,65,IF(T14&lt;=180,(T14*0.4),IF(T14&lt;=360,(T14*0.3+18),IF(T14&lt;=660,(T14*0.2+54),IF(T14&lt;=1000,(T14*0.1+120),IF(T14&lt;=1500,(T14*0.05+170),IF(T14&gt;=1501,245)))))))),0)</f>
        <v>0</v>
      </c>
      <c r="V14" s="54">
        <f>T14-U14</f>
        <v>0</v>
      </c>
    </row>
    <row r="15" spans="1:22" s="43" customFormat="1" ht="19.5" customHeight="1" thickTop="1" thickBot="1" x14ac:dyDescent="0.2">
      <c r="B15" s="90"/>
      <c r="C15" s="91"/>
      <c r="D15" s="69" t="s">
        <v>26</v>
      </c>
      <c r="E15" s="70"/>
      <c r="F15" s="70" t="s">
        <v>56</v>
      </c>
      <c r="G15" s="70"/>
      <c r="H15" s="94"/>
      <c r="I15" s="101"/>
      <c r="J15" s="102"/>
      <c r="K15" s="102"/>
      <c r="L15" s="104" t="s">
        <v>27</v>
      </c>
      <c r="M15" s="105"/>
      <c r="T15" s="3"/>
      <c r="U15" s="3"/>
      <c r="V15" s="156">
        <f>I15</f>
        <v>0</v>
      </c>
    </row>
    <row r="16" spans="1:22" ht="19.5" customHeight="1" thickTop="1" thickBot="1" x14ac:dyDescent="0.2">
      <c r="B16" s="43"/>
      <c r="C16" s="43"/>
      <c r="D16" s="43"/>
      <c r="E16" s="43"/>
      <c r="F16" s="43"/>
      <c r="G16" s="43"/>
      <c r="H16" s="43"/>
      <c r="I16" s="145">
        <f>SUM(I12:K15)</f>
        <v>0</v>
      </c>
      <c r="J16" s="146"/>
      <c r="K16" s="146"/>
      <c r="L16" s="104" t="s">
        <v>27</v>
      </c>
      <c r="M16" s="105"/>
    </row>
    <row r="17" spans="2:21" ht="6.95" customHeight="1" thickTop="1" thickBot="1" x14ac:dyDescent="0.2"/>
    <row r="18" spans="2:21" ht="17.100000000000001" customHeight="1" thickBot="1" x14ac:dyDescent="0.2">
      <c r="B18" s="98" t="s">
        <v>0</v>
      </c>
      <c r="C18" s="99"/>
      <c r="D18" s="99"/>
      <c r="E18" s="99"/>
      <c r="F18" s="99"/>
      <c r="G18" s="99"/>
      <c r="H18" s="106"/>
      <c r="I18" s="107"/>
      <c r="J18" s="107"/>
      <c r="K18" s="107"/>
      <c r="L18" s="107"/>
      <c r="M18" s="42" t="s">
        <v>24</v>
      </c>
    </row>
    <row r="19" spans="2:21" ht="6.95" customHeight="1" x14ac:dyDescent="0.15">
      <c r="B19" s="6"/>
      <c r="C19" s="1"/>
      <c r="D19" s="1"/>
      <c r="E19" s="1"/>
      <c r="F19" s="1"/>
      <c r="G19" s="1"/>
      <c r="H19" s="7"/>
      <c r="I19" s="7"/>
      <c r="J19" s="7"/>
      <c r="K19" s="7"/>
      <c r="L19" s="7"/>
      <c r="M19" s="7"/>
    </row>
    <row r="20" spans="2:21" ht="9" customHeight="1" x14ac:dyDescent="0.15">
      <c r="B20" s="95" t="s">
        <v>3</v>
      </c>
      <c r="C20" s="76" t="s">
        <v>4</v>
      </c>
      <c r="D20" s="77"/>
      <c r="E20" s="77"/>
      <c r="F20" s="77"/>
      <c r="G20" s="77"/>
      <c r="H20" s="16"/>
      <c r="I20" s="16"/>
      <c r="J20" s="16"/>
      <c r="K20" s="16"/>
      <c r="L20" s="16"/>
      <c r="M20" s="17"/>
    </row>
    <row r="21" spans="2:21" ht="17.45" customHeight="1" thickBot="1" x14ac:dyDescent="0.2">
      <c r="B21" s="96"/>
      <c r="C21" s="78"/>
      <c r="D21" s="79"/>
      <c r="E21" s="79"/>
      <c r="F21" s="79"/>
      <c r="G21" s="79"/>
      <c r="H21" s="69" t="s">
        <v>13</v>
      </c>
      <c r="I21" s="70"/>
      <c r="J21" s="71"/>
      <c r="K21" s="69" t="s">
        <v>14</v>
      </c>
      <c r="L21" s="70"/>
      <c r="M21" s="71"/>
    </row>
    <row r="22" spans="2:21" s="43" customFormat="1" ht="17.45" customHeight="1" thickTop="1" thickBot="1" x14ac:dyDescent="0.2">
      <c r="B22" s="96"/>
      <c r="C22" s="23"/>
      <c r="D22" s="98" t="s">
        <v>5</v>
      </c>
      <c r="E22" s="117"/>
      <c r="F22" s="117"/>
      <c r="G22" s="118"/>
      <c r="H22" s="72"/>
      <c r="I22" s="73"/>
      <c r="J22" s="73"/>
      <c r="K22" s="73"/>
      <c r="L22" s="73"/>
      <c r="M22" s="25" t="s">
        <v>24</v>
      </c>
      <c r="U22" s="46">
        <f>H22*0</f>
        <v>0</v>
      </c>
    </row>
    <row r="23" spans="2:21" s="43" customFormat="1" ht="17.45" customHeight="1" thickTop="1" thickBot="1" x14ac:dyDescent="0.2">
      <c r="B23" s="96"/>
      <c r="C23" s="23"/>
      <c r="D23" s="98" t="s">
        <v>38</v>
      </c>
      <c r="E23" s="99"/>
      <c r="F23" s="99"/>
      <c r="G23" s="99"/>
      <c r="H23" s="61"/>
      <c r="I23" s="62"/>
      <c r="J23" s="62"/>
      <c r="K23" s="62"/>
      <c r="L23" s="62"/>
      <c r="M23" s="26" t="s">
        <v>24</v>
      </c>
      <c r="U23" s="46">
        <f>H23*31</f>
        <v>0</v>
      </c>
    </row>
    <row r="24" spans="2:21" s="43" customFormat="1" ht="17.45" customHeight="1" thickTop="1" thickBot="1" x14ac:dyDescent="0.2">
      <c r="B24" s="96"/>
      <c r="C24" s="23"/>
      <c r="D24" s="98" t="s">
        <v>39</v>
      </c>
      <c r="E24" s="99"/>
      <c r="F24" s="99"/>
      <c r="G24" s="99"/>
      <c r="H24" s="61"/>
      <c r="I24" s="62"/>
      <c r="J24" s="62"/>
      <c r="K24" s="62"/>
      <c r="L24" s="62"/>
      <c r="M24" s="26" t="s">
        <v>24</v>
      </c>
      <c r="U24" s="46">
        <f>H24*46</f>
        <v>0</v>
      </c>
    </row>
    <row r="25" spans="2:21" s="43" customFormat="1" ht="15" customHeight="1" thickTop="1" thickBot="1" x14ac:dyDescent="0.2">
      <c r="B25" s="96"/>
      <c r="C25" s="23"/>
      <c r="D25" s="100" t="s">
        <v>46</v>
      </c>
      <c r="E25" s="77"/>
      <c r="F25" s="80"/>
      <c r="G25" s="27" t="s">
        <v>11</v>
      </c>
      <c r="H25" s="103"/>
      <c r="I25" s="75"/>
      <c r="J25" s="19" t="s">
        <v>24</v>
      </c>
      <c r="K25" s="74"/>
      <c r="L25" s="75"/>
      <c r="M25" s="28" t="s">
        <v>24</v>
      </c>
      <c r="U25" s="46">
        <f>(H25*39)+(K25*69)</f>
        <v>0</v>
      </c>
    </row>
    <row r="26" spans="2:21" s="43" customFormat="1" ht="15" customHeight="1" thickTop="1" thickBot="1" x14ac:dyDescent="0.2">
      <c r="B26" s="96"/>
      <c r="C26" s="23"/>
      <c r="D26" s="81"/>
      <c r="E26" s="82"/>
      <c r="F26" s="83"/>
      <c r="G26" s="29" t="s">
        <v>12</v>
      </c>
      <c r="H26" s="58"/>
      <c r="I26" s="59"/>
      <c r="J26" s="30" t="s">
        <v>24</v>
      </c>
      <c r="K26" s="60"/>
      <c r="L26" s="59"/>
      <c r="M26" s="31" t="s">
        <v>24</v>
      </c>
      <c r="U26" s="46">
        <f>(H26*88)+(K26*118)</f>
        <v>0</v>
      </c>
    </row>
    <row r="27" spans="2:21" s="43" customFormat="1" ht="15" customHeight="1" thickTop="1" thickBot="1" x14ac:dyDescent="0.2">
      <c r="B27" s="96"/>
      <c r="C27" s="23"/>
      <c r="D27" s="76" t="s">
        <v>6</v>
      </c>
      <c r="E27" s="77"/>
      <c r="F27" s="80"/>
      <c r="G27" s="32" t="s">
        <v>11</v>
      </c>
      <c r="H27" s="103"/>
      <c r="I27" s="75"/>
      <c r="J27" s="33" t="s">
        <v>24</v>
      </c>
      <c r="K27" s="74"/>
      <c r="L27" s="75"/>
      <c r="M27" s="34" t="s">
        <v>24</v>
      </c>
      <c r="U27" s="46">
        <f t="shared" ref="U27" si="0">(H27*39)+(K27*69)</f>
        <v>0</v>
      </c>
    </row>
    <row r="28" spans="2:21" s="43" customFormat="1" ht="15" customHeight="1" thickTop="1" thickBot="1" x14ac:dyDescent="0.2">
      <c r="B28" s="96"/>
      <c r="C28" s="23"/>
      <c r="D28" s="81" t="s">
        <v>7</v>
      </c>
      <c r="E28" s="82"/>
      <c r="F28" s="83"/>
      <c r="G28" s="35" t="s">
        <v>12</v>
      </c>
      <c r="H28" s="58"/>
      <c r="I28" s="59"/>
      <c r="J28" s="36" t="s">
        <v>24</v>
      </c>
      <c r="K28" s="60"/>
      <c r="L28" s="59"/>
      <c r="M28" s="37" t="s">
        <v>24</v>
      </c>
      <c r="U28" s="46">
        <f t="shared" ref="U28" si="1">(H28*88)+(K28*118)</f>
        <v>0</v>
      </c>
    </row>
    <row r="29" spans="2:21" s="43" customFormat="1" ht="15" customHeight="1" thickTop="1" thickBot="1" x14ac:dyDescent="0.2">
      <c r="B29" s="96"/>
      <c r="C29" s="23"/>
      <c r="D29" s="76" t="s">
        <v>49</v>
      </c>
      <c r="E29" s="77"/>
      <c r="F29" s="80"/>
      <c r="G29" s="27" t="s">
        <v>11</v>
      </c>
      <c r="H29" s="103"/>
      <c r="I29" s="75"/>
      <c r="J29" s="19" t="s">
        <v>24</v>
      </c>
      <c r="K29" s="74"/>
      <c r="L29" s="75"/>
      <c r="M29" s="28" t="s">
        <v>24</v>
      </c>
      <c r="U29" s="46">
        <f>(H29*43)+(K29*72)</f>
        <v>0</v>
      </c>
    </row>
    <row r="30" spans="2:21" s="43" customFormat="1" ht="15" customHeight="1" thickTop="1" thickBot="1" x14ac:dyDescent="0.2">
      <c r="B30" s="96"/>
      <c r="C30" s="23"/>
      <c r="D30" s="81" t="s">
        <v>50</v>
      </c>
      <c r="E30" s="82"/>
      <c r="F30" s="83"/>
      <c r="G30" s="38" t="s">
        <v>12</v>
      </c>
      <c r="H30" s="58"/>
      <c r="I30" s="59"/>
      <c r="J30" s="30" t="s">
        <v>24</v>
      </c>
      <c r="K30" s="60"/>
      <c r="L30" s="59"/>
      <c r="M30" s="31" t="s">
        <v>24</v>
      </c>
      <c r="U30" s="46">
        <f>(H30*87)+(K30*116)</f>
        <v>0</v>
      </c>
    </row>
    <row r="31" spans="2:21" s="43" customFormat="1" ht="15" customHeight="1" thickTop="1" thickBot="1" x14ac:dyDescent="0.2">
      <c r="B31" s="96"/>
      <c r="C31" s="23"/>
      <c r="D31" s="76" t="s">
        <v>47</v>
      </c>
      <c r="E31" s="77"/>
      <c r="F31" s="80"/>
      <c r="G31" s="39" t="s">
        <v>11</v>
      </c>
      <c r="H31" s="103"/>
      <c r="I31" s="75"/>
      <c r="J31" s="33" t="s">
        <v>24</v>
      </c>
      <c r="K31" s="74"/>
      <c r="L31" s="75"/>
      <c r="M31" s="34" t="s">
        <v>24</v>
      </c>
      <c r="U31" s="46">
        <f>(H31*74)+(K31*121)</f>
        <v>0</v>
      </c>
    </row>
    <row r="32" spans="2:21" s="43" customFormat="1" ht="15" customHeight="1" thickTop="1" thickBot="1" x14ac:dyDescent="0.2">
      <c r="B32" s="96"/>
      <c r="C32" s="23"/>
      <c r="D32" s="81"/>
      <c r="E32" s="79"/>
      <c r="F32" s="84"/>
      <c r="G32" s="35" t="s">
        <v>12</v>
      </c>
      <c r="H32" s="58"/>
      <c r="I32" s="59"/>
      <c r="J32" s="36" t="s">
        <v>24</v>
      </c>
      <c r="K32" s="60"/>
      <c r="L32" s="59"/>
      <c r="M32" s="37" t="s">
        <v>24</v>
      </c>
      <c r="U32" s="46">
        <f>(H32*133)+(K32*180)</f>
        <v>0</v>
      </c>
    </row>
    <row r="33" spans="2:24" s="43" customFormat="1" ht="15" customHeight="1" thickTop="1" thickBot="1" x14ac:dyDescent="0.2">
      <c r="B33" s="96"/>
      <c r="C33" s="23"/>
      <c r="D33" s="85" t="s">
        <v>8</v>
      </c>
      <c r="E33" s="76" t="s">
        <v>9</v>
      </c>
      <c r="F33" s="80"/>
      <c r="G33" s="27" t="s">
        <v>11</v>
      </c>
      <c r="H33" s="103"/>
      <c r="I33" s="75"/>
      <c r="J33" s="19" t="s">
        <v>24</v>
      </c>
      <c r="K33" s="74"/>
      <c r="L33" s="75"/>
      <c r="M33" s="28" t="s">
        <v>24</v>
      </c>
      <c r="U33" s="46">
        <f t="shared" ref="U33" si="2">(H33*39)+(K33*69)</f>
        <v>0</v>
      </c>
    </row>
    <row r="34" spans="2:24" s="43" customFormat="1" ht="15" customHeight="1" thickTop="1" thickBot="1" x14ac:dyDescent="0.2">
      <c r="B34" s="96"/>
      <c r="C34" s="23"/>
      <c r="D34" s="86"/>
      <c r="E34" s="81"/>
      <c r="F34" s="83"/>
      <c r="G34" s="38" t="s">
        <v>12</v>
      </c>
      <c r="H34" s="58"/>
      <c r="I34" s="59"/>
      <c r="J34" s="30" t="s">
        <v>24</v>
      </c>
      <c r="K34" s="60"/>
      <c r="L34" s="59"/>
      <c r="M34" s="31" t="s">
        <v>24</v>
      </c>
      <c r="U34" s="46">
        <f t="shared" ref="U34" si="3">(H34*88)+(K34*118)</f>
        <v>0</v>
      </c>
    </row>
    <row r="35" spans="2:24" s="43" customFormat="1" ht="15" customHeight="1" thickTop="1" thickBot="1" x14ac:dyDescent="0.2">
      <c r="B35" s="96"/>
      <c r="C35" s="23"/>
      <c r="D35" s="86"/>
      <c r="E35" s="76" t="s">
        <v>10</v>
      </c>
      <c r="F35" s="80"/>
      <c r="G35" s="39" t="s">
        <v>11</v>
      </c>
      <c r="H35" s="103"/>
      <c r="I35" s="75"/>
      <c r="J35" s="33" t="s">
        <v>24</v>
      </c>
      <c r="K35" s="74"/>
      <c r="L35" s="75"/>
      <c r="M35" s="34" t="s">
        <v>24</v>
      </c>
      <c r="U35" s="46">
        <f>(H35*36)+(K35*81)</f>
        <v>0</v>
      </c>
    </row>
    <row r="36" spans="2:24" s="43" customFormat="1" ht="15" customHeight="1" thickTop="1" thickBot="1" x14ac:dyDescent="0.2">
      <c r="B36" s="96"/>
      <c r="C36" s="23"/>
      <c r="D36" s="87"/>
      <c r="E36" s="81"/>
      <c r="F36" s="83"/>
      <c r="G36" s="35" t="s">
        <v>12</v>
      </c>
      <c r="H36" s="124"/>
      <c r="I36" s="123"/>
      <c r="J36" s="40" t="s">
        <v>24</v>
      </c>
      <c r="K36" s="122"/>
      <c r="L36" s="123"/>
      <c r="M36" s="41" t="s">
        <v>24</v>
      </c>
      <c r="U36" s="46">
        <f>(H36*102)+(K36*147)</f>
        <v>0</v>
      </c>
    </row>
    <row r="37" spans="2:24" s="47" customFormat="1" ht="15" customHeight="1" thickTop="1" thickBot="1" x14ac:dyDescent="0.2">
      <c r="B37" s="96"/>
      <c r="C37" s="48"/>
      <c r="D37" s="55" t="s">
        <v>57</v>
      </c>
      <c r="E37" s="56"/>
      <c r="F37" s="56"/>
      <c r="G37" s="57"/>
      <c r="H37" s="58"/>
      <c r="I37" s="59"/>
      <c r="J37" s="49" t="s">
        <v>24</v>
      </c>
      <c r="K37" s="60"/>
      <c r="L37" s="59"/>
      <c r="M37" s="50" t="s">
        <v>24</v>
      </c>
      <c r="U37" s="51">
        <f t="shared" ref="U37" si="4">(H37*39)+(K37*69)</f>
        <v>0</v>
      </c>
    </row>
    <row r="38" spans="2:24" s="47" customFormat="1" ht="15" customHeight="1" thickTop="1" thickBot="1" x14ac:dyDescent="0.2">
      <c r="B38" s="96"/>
      <c r="C38" s="52"/>
      <c r="D38" s="55" t="s">
        <v>58</v>
      </c>
      <c r="E38" s="56"/>
      <c r="F38" s="56"/>
      <c r="G38" s="57"/>
      <c r="H38" s="61"/>
      <c r="I38" s="62"/>
      <c r="J38" s="62"/>
      <c r="K38" s="62"/>
      <c r="L38" s="62"/>
      <c r="M38" s="53" t="s">
        <v>24</v>
      </c>
      <c r="U38" s="51">
        <f>H38*180</f>
        <v>0</v>
      </c>
    </row>
    <row r="39" spans="2:24" s="43" customFormat="1" ht="18.95" customHeight="1" thickTop="1" thickBot="1" x14ac:dyDescent="0.2">
      <c r="B39" s="96"/>
      <c r="C39" s="24" t="s">
        <v>15</v>
      </c>
      <c r="D39" s="15"/>
      <c r="E39" s="36"/>
      <c r="F39" s="36"/>
      <c r="G39" s="10"/>
      <c r="H39" s="149"/>
      <c r="I39" s="150"/>
      <c r="J39" s="150"/>
      <c r="K39" s="150"/>
      <c r="L39" s="150"/>
      <c r="M39" s="151"/>
      <c r="U39" s="46">
        <f>IF(H39="はい",99,0)</f>
        <v>0</v>
      </c>
      <c r="W39" s="43" t="s">
        <v>33</v>
      </c>
      <c r="X39" s="43" t="s">
        <v>34</v>
      </c>
    </row>
    <row r="40" spans="2:24" s="43" customFormat="1" ht="18.95" customHeight="1" thickTop="1" thickBot="1" x14ac:dyDescent="0.2">
      <c r="B40" s="96"/>
      <c r="C40" s="24" t="s">
        <v>16</v>
      </c>
      <c r="D40" s="15"/>
      <c r="E40" s="16"/>
      <c r="F40" s="16"/>
      <c r="G40" s="17"/>
      <c r="H40" s="154"/>
      <c r="I40" s="155"/>
      <c r="J40" s="155"/>
      <c r="K40" s="155"/>
      <c r="L40" s="155"/>
      <c r="M40" s="17" t="s">
        <v>28</v>
      </c>
      <c r="U40" s="46">
        <f>H40*99</f>
        <v>0</v>
      </c>
    </row>
    <row r="41" spans="2:24" s="43" customFormat="1" ht="23.1" customHeight="1" thickTop="1" thickBot="1" x14ac:dyDescent="0.2">
      <c r="B41" s="96"/>
      <c r="C41" s="137" t="s">
        <v>44</v>
      </c>
      <c r="D41" s="138"/>
      <c r="E41" s="138"/>
      <c r="F41" s="138"/>
      <c r="G41" s="9" t="s">
        <v>32</v>
      </c>
      <c r="H41" s="127"/>
      <c r="I41" s="128"/>
      <c r="J41" s="128"/>
      <c r="K41" s="128"/>
      <c r="L41" s="99" t="s">
        <v>27</v>
      </c>
      <c r="M41" s="129"/>
      <c r="U41" s="8">
        <f>H41</f>
        <v>0</v>
      </c>
    </row>
    <row r="42" spans="2:24" ht="23.1" customHeight="1" thickTop="1" thickBot="1" x14ac:dyDescent="0.2">
      <c r="B42" s="96"/>
      <c r="C42" s="147" t="s">
        <v>17</v>
      </c>
      <c r="D42" s="148"/>
      <c r="E42" s="148"/>
      <c r="F42" s="148"/>
      <c r="G42" s="9" t="s">
        <v>32</v>
      </c>
      <c r="H42" s="152"/>
      <c r="I42" s="153"/>
      <c r="J42" s="153"/>
      <c r="K42" s="153"/>
      <c r="L42" s="99" t="s">
        <v>27</v>
      </c>
      <c r="M42" s="129"/>
      <c r="U42" s="8">
        <f>H42</f>
        <v>0</v>
      </c>
    </row>
    <row r="43" spans="2:24" ht="23.1" customHeight="1" thickTop="1" thickBot="1" x14ac:dyDescent="0.2">
      <c r="B43" s="96"/>
      <c r="C43" s="147" t="s">
        <v>18</v>
      </c>
      <c r="D43" s="148"/>
      <c r="E43" s="148"/>
      <c r="F43" s="148"/>
      <c r="G43" s="9" t="s">
        <v>32</v>
      </c>
      <c r="H43" s="152"/>
      <c r="I43" s="153"/>
      <c r="J43" s="153"/>
      <c r="K43" s="153"/>
      <c r="L43" s="99" t="s">
        <v>27</v>
      </c>
      <c r="M43" s="129"/>
      <c r="U43" s="8">
        <f>H43</f>
        <v>0</v>
      </c>
    </row>
    <row r="44" spans="2:24" ht="23.1" customHeight="1" thickTop="1" thickBot="1" x14ac:dyDescent="0.2">
      <c r="B44" s="97"/>
      <c r="C44" s="24" t="s">
        <v>37</v>
      </c>
      <c r="D44" s="15"/>
      <c r="E44" s="141" t="s">
        <v>35</v>
      </c>
      <c r="F44" s="141"/>
      <c r="G44" s="142"/>
      <c r="H44" s="143">
        <f>IF(H18=0,0,(SUM(H22:L36)))</f>
        <v>0</v>
      </c>
      <c r="I44" s="144"/>
      <c r="J44" s="144"/>
      <c r="K44" s="144"/>
      <c r="L44" s="144"/>
      <c r="M44" s="17" t="s">
        <v>28</v>
      </c>
      <c r="U44" s="8">
        <f>IF(H44=0,74,(H44*124)+74)</f>
        <v>74</v>
      </c>
    </row>
    <row r="45" spans="2:24" ht="6.95" customHeight="1" thickTop="1" thickBot="1" x14ac:dyDescent="0.2"/>
    <row r="46" spans="2:24" ht="18.95" customHeight="1" x14ac:dyDescent="0.15">
      <c r="B46" s="63" t="s">
        <v>23</v>
      </c>
      <c r="C46" s="64"/>
      <c r="D46" s="12" t="s">
        <v>19</v>
      </c>
      <c r="E46" s="13"/>
      <c r="F46" s="13"/>
      <c r="G46" s="14"/>
      <c r="H46" s="135">
        <f>IF(SUM(V12:V15)&lt;=0,0,SUM(V12:V15))</f>
        <v>0</v>
      </c>
      <c r="I46" s="136"/>
      <c r="J46" s="136"/>
      <c r="K46" s="136"/>
      <c r="L46" s="93" t="s">
        <v>27</v>
      </c>
      <c r="M46" s="134"/>
      <c r="U46" s="3" t="s">
        <v>36</v>
      </c>
    </row>
    <row r="47" spans="2:24" ht="18.95" customHeight="1" x14ac:dyDescent="0.15">
      <c r="B47" s="65"/>
      <c r="C47" s="66"/>
      <c r="D47" s="15" t="s">
        <v>20</v>
      </c>
      <c r="E47" s="16"/>
      <c r="F47" s="16"/>
      <c r="G47" s="17"/>
      <c r="H47" s="130">
        <f>IF(H18=0,0,SUM(U22:U44))</f>
        <v>0</v>
      </c>
      <c r="I47" s="131"/>
      <c r="J47" s="131"/>
      <c r="K47" s="131"/>
      <c r="L47" s="99" t="s">
        <v>27</v>
      </c>
      <c r="M47" s="133"/>
    </row>
    <row r="48" spans="2:24" ht="18.95" customHeight="1" x14ac:dyDescent="0.15">
      <c r="B48" s="65"/>
      <c r="C48" s="66"/>
      <c r="D48" s="18" t="s">
        <v>21</v>
      </c>
      <c r="E48" s="19"/>
      <c r="F48" s="19"/>
      <c r="G48" s="20"/>
      <c r="H48" s="130">
        <f>H46-H47</f>
        <v>0</v>
      </c>
      <c r="I48" s="131"/>
      <c r="J48" s="131"/>
      <c r="K48" s="131"/>
      <c r="L48" s="99" t="s">
        <v>27</v>
      </c>
      <c r="M48" s="133"/>
    </row>
    <row r="49" spans="2:13" ht="18.95" customHeight="1" thickBot="1" x14ac:dyDescent="0.2">
      <c r="B49" s="65"/>
      <c r="C49" s="66"/>
      <c r="D49" s="15" t="s">
        <v>25</v>
      </c>
      <c r="E49" s="16"/>
      <c r="F49" s="16"/>
      <c r="G49" s="16"/>
      <c r="H49" s="125">
        <v>0</v>
      </c>
      <c r="I49" s="126"/>
      <c r="J49" s="126"/>
      <c r="K49" s="126"/>
      <c r="L49" s="104" t="s">
        <v>27</v>
      </c>
      <c r="M49" s="132"/>
    </row>
    <row r="50" spans="2:13" ht="18.95" customHeight="1" thickTop="1" thickBot="1" x14ac:dyDescent="0.2">
      <c r="B50" s="67"/>
      <c r="C50" s="68"/>
      <c r="D50" s="21" t="s">
        <v>22</v>
      </c>
      <c r="E50" s="22"/>
      <c r="F50" s="22"/>
      <c r="G50" s="22"/>
      <c r="H50" s="119" t="str">
        <f>IF(H48&lt;(H49+1),"○","×")</f>
        <v>○</v>
      </c>
      <c r="I50" s="120"/>
      <c r="J50" s="120"/>
      <c r="K50" s="120"/>
      <c r="L50" s="120"/>
      <c r="M50" s="121"/>
    </row>
  </sheetData>
  <sheetProtection password="ED92" sheet="1" objects="1" scenarios="1"/>
  <mergeCells count="94">
    <mergeCell ref="C41:F41"/>
    <mergeCell ref="B8:N8"/>
    <mergeCell ref="E44:G44"/>
    <mergeCell ref="H44:L44"/>
    <mergeCell ref="L16:M16"/>
    <mergeCell ref="I16:K16"/>
    <mergeCell ref="L42:M42"/>
    <mergeCell ref="C42:F42"/>
    <mergeCell ref="C43:F43"/>
    <mergeCell ref="L43:M43"/>
    <mergeCell ref="H39:M39"/>
    <mergeCell ref="H42:K42"/>
    <mergeCell ref="H43:K43"/>
    <mergeCell ref="H27:I27"/>
    <mergeCell ref="H26:I26"/>
    <mergeCell ref="H40:L40"/>
    <mergeCell ref="H28:I28"/>
    <mergeCell ref="L49:M49"/>
    <mergeCell ref="L48:M48"/>
    <mergeCell ref="L47:M47"/>
    <mergeCell ref="L46:M46"/>
    <mergeCell ref="H46:K46"/>
    <mergeCell ref="H47:K47"/>
    <mergeCell ref="H32:I32"/>
    <mergeCell ref="H31:I31"/>
    <mergeCell ref="H30:I30"/>
    <mergeCell ref="H29:I29"/>
    <mergeCell ref="H50:M50"/>
    <mergeCell ref="H33:I33"/>
    <mergeCell ref="K30:L30"/>
    <mergeCell ref="K31:L31"/>
    <mergeCell ref="K32:L32"/>
    <mergeCell ref="K33:L33"/>
    <mergeCell ref="K35:L35"/>
    <mergeCell ref="H34:I34"/>
    <mergeCell ref="H35:I35"/>
    <mergeCell ref="K36:L36"/>
    <mergeCell ref="H36:I36"/>
    <mergeCell ref="K34:L34"/>
    <mergeCell ref="H49:K49"/>
    <mergeCell ref="H41:K41"/>
    <mergeCell ref="L41:M41"/>
    <mergeCell ref="H48:K48"/>
    <mergeCell ref="I15:K15"/>
    <mergeCell ref="H25:I25"/>
    <mergeCell ref="L15:M15"/>
    <mergeCell ref="H18:L18"/>
    <mergeCell ref="I12:K12"/>
    <mergeCell ref="F14:H14"/>
    <mergeCell ref="F13:H13"/>
    <mergeCell ref="F12:H12"/>
    <mergeCell ref="L12:M12"/>
    <mergeCell ref="L13:M13"/>
    <mergeCell ref="L14:M14"/>
    <mergeCell ref="I13:K13"/>
    <mergeCell ref="I14:K14"/>
    <mergeCell ref="D22:G22"/>
    <mergeCell ref="B12:C13"/>
    <mergeCell ref="B14:C15"/>
    <mergeCell ref="E35:F36"/>
    <mergeCell ref="E33:F34"/>
    <mergeCell ref="D12:E12"/>
    <mergeCell ref="D13:E13"/>
    <mergeCell ref="D14:E14"/>
    <mergeCell ref="D15:E15"/>
    <mergeCell ref="F15:H15"/>
    <mergeCell ref="B20:B44"/>
    <mergeCell ref="B18:G18"/>
    <mergeCell ref="D23:G23"/>
    <mergeCell ref="D24:G24"/>
    <mergeCell ref="D25:F26"/>
    <mergeCell ref="D27:F27"/>
    <mergeCell ref="D28:F28"/>
    <mergeCell ref="B46:C50"/>
    <mergeCell ref="K21:M21"/>
    <mergeCell ref="H21:J21"/>
    <mergeCell ref="H22:L22"/>
    <mergeCell ref="H23:L23"/>
    <mergeCell ref="H24:L24"/>
    <mergeCell ref="K25:L25"/>
    <mergeCell ref="C20:G21"/>
    <mergeCell ref="K26:L26"/>
    <mergeCell ref="K27:L27"/>
    <mergeCell ref="K28:L28"/>
    <mergeCell ref="K29:L29"/>
    <mergeCell ref="D29:F29"/>
    <mergeCell ref="D30:F30"/>
    <mergeCell ref="D31:F32"/>
    <mergeCell ref="D33:D36"/>
    <mergeCell ref="D37:G37"/>
    <mergeCell ref="H37:I37"/>
    <mergeCell ref="K37:L37"/>
    <mergeCell ref="D38:G38"/>
    <mergeCell ref="H38:L38"/>
  </mergeCells>
  <phoneticPr fontId="1"/>
  <dataValidations count="2">
    <dataValidation type="list" allowBlank="1" showInputMessage="1" showErrorMessage="1" sqref="H39:M39">
      <formula1>$W$39:$X$39</formula1>
    </dataValidation>
    <dataValidation type="custom" allowBlank="1" showInputMessage="1" showErrorMessage="1" errorTitle="マイナスの所得額" error="マイナスの所得額は、０万円と入力してください。" sqref="I13:K13 I15:K15">
      <formula1>-1&lt;I13</formula1>
    </dataValidation>
  </dataValidations>
  <printOptions horizontalCentered="1" verticalCentered="1"/>
  <pageMargins left="0.19685039370078741" right="0.19685039370078741" top="0.39370078740157483" bottom="0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8" r:id="rId4" name="Check Box 14">
              <controlPr defaultSize="0" autoFill="0" autoLine="0" autoPict="0">
                <anchor moveWithCells="1">
                  <from>
                    <xdr:col>0</xdr:col>
                    <xdr:colOff>171450</xdr:colOff>
                    <xdr:row>1</xdr:row>
                    <xdr:rowOff>133350</xdr:rowOff>
                  </from>
                  <to>
                    <xdr:col>1</xdr:col>
                    <xdr:colOff>38100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5" name="Check Box 15">
              <controlPr defaultSize="0" autoFill="0" autoLine="0" autoPict="0">
                <anchor moveWithCells="1">
                  <from>
                    <xdr:col>0</xdr:col>
                    <xdr:colOff>171450</xdr:colOff>
                    <xdr:row>3</xdr:row>
                    <xdr:rowOff>19050</xdr:rowOff>
                  </from>
                  <to>
                    <xdr:col>1</xdr:col>
                    <xdr:colOff>38100</xdr:colOff>
                    <xdr:row>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6" name="Check Box 16">
              <controlPr defaultSize="0" autoFill="0" autoLine="0" autoPict="0">
                <anchor moveWithCells="1">
                  <from>
                    <xdr:col>0</xdr:col>
                    <xdr:colOff>171450</xdr:colOff>
                    <xdr:row>5</xdr:row>
                    <xdr:rowOff>19050</xdr:rowOff>
                  </from>
                  <to>
                    <xdr:col>1</xdr:col>
                    <xdr:colOff>38100</xdr:colOff>
                    <xdr:row>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7" name="Check Box 17">
              <controlPr defaultSize="0" autoFill="0" autoLine="0" autoPict="0">
                <anchor moveWithCells="1">
                  <from>
                    <xdr:col>0</xdr:col>
                    <xdr:colOff>161925</xdr:colOff>
                    <xdr:row>8</xdr:row>
                    <xdr:rowOff>0</xdr:rowOff>
                  </from>
                  <to>
                    <xdr:col>1</xdr:col>
                    <xdr:colOff>28575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8" name="Check Box 18">
              <controlPr defaultSize="0" autoFill="0" autoLine="0" autoPict="0">
                <anchor moveWithCells="1">
                  <from>
                    <xdr:col>0</xdr:col>
                    <xdr:colOff>171450</xdr:colOff>
                    <xdr:row>7</xdr:row>
                    <xdr:rowOff>38100</xdr:rowOff>
                  </from>
                  <to>
                    <xdr:col>1</xdr:col>
                    <xdr:colOff>38100</xdr:colOff>
                    <xdr:row>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9" name="Check Box 19">
              <controlPr defaultSize="0" autoFill="0" autoLine="0" autoPict="0">
                <anchor moveWithCells="1">
                  <from>
                    <xdr:col>0</xdr:col>
                    <xdr:colOff>171450</xdr:colOff>
                    <xdr:row>4</xdr:row>
                    <xdr:rowOff>19050</xdr:rowOff>
                  </from>
                  <to>
                    <xdr:col>1</xdr:col>
                    <xdr:colOff>38100</xdr:colOff>
                    <xdr:row>5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沖縄県</cp:lastModifiedBy>
  <cp:lastPrinted>2020-05-27T02:09:04Z</cp:lastPrinted>
  <dcterms:modified xsi:type="dcterms:W3CDTF">2022-09-22T00:49:10Z</dcterms:modified>
</cp:coreProperties>
</file>